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665" lockStructure="1" lockWindows="1"/>
  <bookViews>
    <workbookView xWindow="0" yWindow="0" windowWidth="23040" windowHeight="9360" tabRatio="707" activeTab="14"/>
  </bookViews>
  <sheets>
    <sheet name="Pokyny pro vyplnění" sheetId="11" r:id="rId1"/>
    <sheet name="Stavba" sheetId="1" r:id="rId2"/>
    <sheet name="VzorPolozky" sheetId="10" state="hidden" r:id="rId3"/>
    <sheet name="00 01 Naklady" sheetId="12" r:id="rId4"/>
    <sheet name="00 02 Naklady" sheetId="13" r:id="rId5"/>
    <sheet name="01 01 Pol" sheetId="14" r:id="rId6"/>
    <sheet name="01 02 Pol" sheetId="15" r:id="rId7"/>
    <sheet name="01 03 Pol" sheetId="16" r:id="rId8"/>
    <sheet name="01 04 Pol" sheetId="17" r:id="rId9"/>
    <sheet name="01 05 Pol" sheetId="18" r:id="rId10"/>
    <sheet name="01 06 Pol" sheetId="19" r:id="rId11"/>
    <sheet name="01 07 Pol" sheetId="20" r:id="rId12"/>
    <sheet name="01 08 Pol" sheetId="21" r:id="rId13"/>
    <sheet name="02 01 Pol" sheetId="22" r:id="rId14"/>
    <sheet name="02 02 Pol" sheetId="23" r:id="rId15"/>
    <sheet name="02 03 Pol" sheetId="24" r:id="rId16"/>
    <sheet name="02 04 Pol" sheetId="25" r:id="rId17"/>
  </sheets>
  <externalReferences>
    <externalReference r:id="rId18"/>
  </externalReferences>
  <definedNames>
    <definedName name="CelkemDPHVypocet" localSheetId="1">Stavba!$H$57</definedName>
    <definedName name="CenaCelkem">Stavba!$G$29</definedName>
    <definedName name="CenaCelkemBezDPH">Stavba!$G$28</definedName>
    <definedName name="CenaCelkemVypocet" localSheetId="1">Stavba!$I$57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Stavba!$D$13:$G$13</definedName>
    <definedName name="DPHSni">Stavba!$G$24</definedName>
    <definedName name="DPHZakl">Stavba!$G$26</definedName>
    <definedName name="dpsc" localSheetId="1">Stavba!$C$13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01 Naklady'!$1:$7</definedName>
    <definedName name="_xlnm.Print_Titles" localSheetId="4">'00 02 Naklady'!$1:$7</definedName>
    <definedName name="_xlnm.Print_Titles" localSheetId="5">'01 01 Pol'!$1:$7</definedName>
    <definedName name="_xlnm.Print_Titles" localSheetId="6">'01 02 Pol'!$1:$7</definedName>
    <definedName name="_xlnm.Print_Titles" localSheetId="7">'01 03 Pol'!$1:$7</definedName>
    <definedName name="_xlnm.Print_Titles" localSheetId="8">'01 04 Pol'!$1:$7</definedName>
    <definedName name="_xlnm.Print_Titles" localSheetId="9">'01 05 Pol'!$1:$7</definedName>
    <definedName name="_xlnm.Print_Titles" localSheetId="10">'01 06 Pol'!$1:$7</definedName>
    <definedName name="_xlnm.Print_Titles" localSheetId="11">'01 07 Pol'!$1:$7</definedName>
    <definedName name="_xlnm.Print_Titles" localSheetId="12">'01 08 Pol'!$1:$7</definedName>
    <definedName name="_xlnm.Print_Titles" localSheetId="13">'02 01 Pol'!$1:$7</definedName>
    <definedName name="_xlnm.Print_Titles" localSheetId="14">'02 02 Pol'!$1:$7</definedName>
    <definedName name="_xlnm.Print_Titles" localSheetId="15">'02 03 Pol'!$1:$7</definedName>
    <definedName name="_xlnm.Print_Titles" localSheetId="16">'02 04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01 Naklady'!$A$1:$W$25</definedName>
    <definedName name="_xlnm.Print_Area" localSheetId="4">'00 02 Naklady'!$A$1:$W$56</definedName>
    <definedName name="_xlnm.Print_Area" localSheetId="5">'01 01 Pol'!$A$1:$W$856</definedName>
    <definedName name="_xlnm.Print_Area" localSheetId="6">'01 02 Pol'!$A$1:$W$788</definedName>
    <definedName name="_xlnm.Print_Area" localSheetId="7">'01 03 Pol'!$A$1:$W$947</definedName>
    <definedName name="_xlnm.Print_Area" localSheetId="8">'01 04 Pol'!$A$1:$W$818</definedName>
    <definedName name="_xlnm.Print_Area" localSheetId="9">'01 05 Pol'!$A$1:$W$598</definedName>
    <definedName name="_xlnm.Print_Area" localSheetId="10">'01 06 Pol'!$A$1:$W$567</definedName>
    <definedName name="_xlnm.Print_Area" localSheetId="11">'01 07 Pol'!$A$1:$W$598</definedName>
    <definedName name="_xlnm.Print_Area" localSheetId="12">'01 08 Pol'!$A$1:$W$21</definedName>
    <definedName name="_xlnm.Print_Area" localSheetId="13">'02 01 Pol'!$A$1:$W$874</definedName>
    <definedName name="_xlnm.Print_Area" localSheetId="14">'02 02 Pol'!$A$1:$W$812</definedName>
    <definedName name="_xlnm.Print_Area" localSheetId="15">'02 03 Pol'!$A$1:$W$696</definedName>
    <definedName name="_xlnm.Print_Area" localSheetId="16">'02 04 Pol'!$A$1:$W$21</definedName>
    <definedName name="_xlnm.Print_Area" localSheetId="1">Stavba!$A$1:$J$104</definedName>
    <definedName name="odic" localSheetId="1">Stavba!$I$6</definedName>
    <definedName name="oico" localSheetId="1">Stavba!$I$5</definedName>
    <definedName name="omisto" localSheetId="1">Stavba!$D$7</definedName>
    <definedName name="onazev" localSheetId="1">Stavba!$D$6</definedName>
    <definedName name="opsc" localSheetId="1">Stavba!$C$7</definedName>
    <definedName name="padresa">Stavba!$D$9</definedName>
    <definedName name="pdic">Stavba!$I$9</definedName>
    <definedName name="pico">Stavba!$I$8</definedName>
    <definedName name="pmisto">Stavba!$D$10</definedName>
    <definedName name="PocetMJ">#REF!</definedName>
    <definedName name="PoptavkaID">Stavba!$A$1</definedName>
    <definedName name="pPSC">Stavba!$C$10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Stavba!$F$57</definedName>
    <definedName name="ZakladDPHZakl">Stavba!$G$25</definedName>
    <definedName name="ZakladDPHZaklVypocet" localSheetId="1">Stavba!$G$57</definedName>
    <definedName name="Zaokrouhleni">Stavba!$G$27</definedName>
    <definedName name="Zhotovitel">Stavba!$D$11:$G$11</definedName>
  </definedNames>
  <calcPr calcId="14562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G709" i="23" l="1"/>
  <c r="G11" i="25" l="1"/>
  <c r="G8" i="25"/>
  <c r="G9" i="25"/>
  <c r="M9" i="25" s="1"/>
  <c r="M8" i="25" s="1"/>
  <c r="I9" i="25"/>
  <c r="I8" i="25" s="1"/>
  <c r="K9" i="25"/>
  <c r="K8" i="25" s="1"/>
  <c r="O9" i="25"/>
  <c r="O8" i="25" s="1"/>
  <c r="Q9" i="25"/>
  <c r="Q8" i="25" s="1"/>
  <c r="V9" i="25"/>
  <c r="V8" i="25" s="1"/>
  <c r="AE11" i="25"/>
  <c r="F56" i="1" s="1"/>
  <c r="AF11" i="25"/>
  <c r="G56" i="1" s="1"/>
  <c r="BA372" i="24"/>
  <c r="G9" i="24"/>
  <c r="M9" i="24" s="1"/>
  <c r="I9" i="24"/>
  <c r="K9" i="24"/>
  <c r="O9" i="24"/>
  <c r="Q9" i="24"/>
  <c r="V9" i="24"/>
  <c r="G11" i="24"/>
  <c r="I11" i="24"/>
  <c r="K11" i="24"/>
  <c r="M11" i="24"/>
  <c r="O11" i="24"/>
  <c r="Q11" i="24"/>
  <c r="V11" i="24"/>
  <c r="G14" i="24"/>
  <c r="M14" i="24" s="1"/>
  <c r="I14" i="24"/>
  <c r="K14" i="24"/>
  <c r="O14" i="24"/>
  <c r="Q14" i="24"/>
  <c r="V14" i="24"/>
  <c r="G16" i="24"/>
  <c r="M16" i="24" s="1"/>
  <c r="I16" i="24"/>
  <c r="K16" i="24"/>
  <c r="O16" i="24"/>
  <c r="Q16" i="24"/>
  <c r="V16" i="24"/>
  <c r="G18" i="24"/>
  <c r="M18" i="24" s="1"/>
  <c r="I18" i="24"/>
  <c r="K18" i="24"/>
  <c r="O18" i="24"/>
  <c r="Q18" i="24"/>
  <c r="V18" i="24"/>
  <c r="G21" i="24"/>
  <c r="I21" i="24"/>
  <c r="K21" i="24"/>
  <c r="M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I33" i="24"/>
  <c r="K33" i="24"/>
  <c r="M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8" i="24"/>
  <c r="I48" i="24"/>
  <c r="K48" i="24"/>
  <c r="M48" i="24"/>
  <c r="O48" i="24"/>
  <c r="Q48" i="24"/>
  <c r="V48" i="24"/>
  <c r="G56" i="24"/>
  <c r="M56" i="24" s="1"/>
  <c r="I56" i="24"/>
  <c r="K56" i="24"/>
  <c r="O56" i="24"/>
  <c r="Q56" i="24"/>
  <c r="V56" i="24"/>
  <c r="G58" i="24"/>
  <c r="M58" i="24" s="1"/>
  <c r="I58" i="24"/>
  <c r="K58" i="24"/>
  <c r="O58" i="24"/>
  <c r="Q58" i="24"/>
  <c r="V58" i="24"/>
  <c r="G62" i="24"/>
  <c r="M62" i="24" s="1"/>
  <c r="I62" i="24"/>
  <c r="K62" i="24"/>
  <c r="O62" i="24"/>
  <c r="Q62" i="24"/>
  <c r="V62" i="24"/>
  <c r="G67" i="24"/>
  <c r="I67" i="24"/>
  <c r="K67" i="24"/>
  <c r="M67" i="24"/>
  <c r="O67" i="24"/>
  <c r="Q67" i="24"/>
  <c r="V67" i="24"/>
  <c r="G70" i="24"/>
  <c r="M70" i="24" s="1"/>
  <c r="I70" i="24"/>
  <c r="K70" i="24"/>
  <c r="O70" i="24"/>
  <c r="Q70" i="24"/>
  <c r="V70" i="24"/>
  <c r="G74" i="24"/>
  <c r="I74" i="24"/>
  <c r="K74" i="24"/>
  <c r="M74" i="24"/>
  <c r="O74" i="24"/>
  <c r="Q74" i="24"/>
  <c r="V74" i="24"/>
  <c r="G77" i="24"/>
  <c r="M77" i="24" s="1"/>
  <c r="I77" i="24"/>
  <c r="K77" i="24"/>
  <c r="O77" i="24"/>
  <c r="Q77" i="24"/>
  <c r="V77" i="24"/>
  <c r="G79" i="24"/>
  <c r="M79" i="24" s="1"/>
  <c r="I79" i="24"/>
  <c r="K79" i="24"/>
  <c r="O79" i="24"/>
  <c r="Q79" i="24"/>
  <c r="V79" i="24"/>
  <c r="G83" i="24"/>
  <c r="I83" i="24"/>
  <c r="K83" i="24"/>
  <c r="M83" i="24"/>
  <c r="O83" i="24"/>
  <c r="Q83" i="24"/>
  <c r="V83" i="24"/>
  <c r="G86" i="24"/>
  <c r="M86" i="24" s="1"/>
  <c r="I86" i="24"/>
  <c r="K86" i="24"/>
  <c r="O86" i="24"/>
  <c r="Q86" i="24"/>
  <c r="V86" i="24"/>
  <c r="G89" i="24"/>
  <c r="M89" i="24" s="1"/>
  <c r="I89" i="24"/>
  <c r="K89" i="24"/>
  <c r="O89" i="24"/>
  <c r="Q89" i="24"/>
  <c r="V89" i="24"/>
  <c r="G92" i="24"/>
  <c r="M92" i="24" s="1"/>
  <c r="I92" i="24"/>
  <c r="K92" i="24"/>
  <c r="O92" i="24"/>
  <c r="Q92" i="24"/>
  <c r="V92" i="24"/>
  <c r="G95" i="24"/>
  <c r="I95" i="24"/>
  <c r="K95" i="24"/>
  <c r="M95" i="24"/>
  <c r="O95" i="24"/>
  <c r="Q95" i="24"/>
  <c r="V95" i="24"/>
  <c r="G97" i="24"/>
  <c r="M97" i="24" s="1"/>
  <c r="I97" i="24"/>
  <c r="K97" i="24"/>
  <c r="O97" i="24"/>
  <c r="Q97" i="24"/>
  <c r="V97" i="24"/>
  <c r="G102" i="24"/>
  <c r="M102" i="24" s="1"/>
  <c r="I102" i="24"/>
  <c r="K102" i="24"/>
  <c r="O102" i="24"/>
  <c r="Q102" i="24"/>
  <c r="V102" i="24"/>
  <c r="G104" i="24"/>
  <c r="M104" i="24" s="1"/>
  <c r="I104" i="24"/>
  <c r="K104" i="24"/>
  <c r="O104" i="24"/>
  <c r="Q104" i="24"/>
  <c r="V104" i="24"/>
  <c r="G106" i="24"/>
  <c r="I106" i="24"/>
  <c r="K106" i="24"/>
  <c r="M106" i="24"/>
  <c r="O106" i="24"/>
  <c r="Q106" i="24"/>
  <c r="V106" i="24"/>
  <c r="G108" i="24"/>
  <c r="M108" i="24" s="1"/>
  <c r="I108" i="24"/>
  <c r="K108" i="24"/>
  <c r="O108" i="24"/>
  <c r="Q108" i="24"/>
  <c r="V108" i="24"/>
  <c r="G110" i="24"/>
  <c r="M110" i="24" s="1"/>
  <c r="I110" i="24"/>
  <c r="K110" i="24"/>
  <c r="O110" i="24"/>
  <c r="Q110" i="24"/>
  <c r="V110" i="24"/>
  <c r="G112" i="24"/>
  <c r="M112" i="24" s="1"/>
  <c r="I112" i="24"/>
  <c r="K112" i="24"/>
  <c r="O112" i="24"/>
  <c r="Q112" i="24"/>
  <c r="V112" i="24"/>
  <c r="G114" i="24"/>
  <c r="I114" i="24"/>
  <c r="K114" i="24"/>
  <c r="M114" i="24"/>
  <c r="O114" i="24"/>
  <c r="Q114" i="24"/>
  <c r="V114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7" i="24"/>
  <c r="I127" i="24"/>
  <c r="K127" i="24"/>
  <c r="M127" i="24"/>
  <c r="O127" i="24"/>
  <c r="Q127" i="24"/>
  <c r="V127" i="24"/>
  <c r="G129" i="24"/>
  <c r="M129" i="24" s="1"/>
  <c r="I129" i="24"/>
  <c r="K129" i="24"/>
  <c r="O129" i="24"/>
  <c r="Q129" i="24"/>
  <c r="V129" i="24"/>
  <c r="G131" i="24"/>
  <c r="M131" i="24" s="1"/>
  <c r="I131" i="24"/>
  <c r="K131" i="24"/>
  <c r="O131" i="24"/>
  <c r="Q131" i="24"/>
  <c r="V131" i="24"/>
  <c r="G135" i="24"/>
  <c r="M135" i="24" s="1"/>
  <c r="I135" i="24"/>
  <c r="K135" i="24"/>
  <c r="O135" i="24"/>
  <c r="Q135" i="24"/>
  <c r="V135" i="24"/>
  <c r="G137" i="24"/>
  <c r="I137" i="24"/>
  <c r="K137" i="24"/>
  <c r="M137" i="24"/>
  <c r="O137" i="24"/>
  <c r="Q137" i="24"/>
  <c r="V137" i="24"/>
  <c r="G139" i="24"/>
  <c r="M139" i="24" s="1"/>
  <c r="I139" i="24"/>
  <c r="K139" i="24"/>
  <c r="O139" i="24"/>
  <c r="Q139" i="24"/>
  <c r="V139" i="24"/>
  <c r="G140" i="24"/>
  <c r="M140" i="24" s="1"/>
  <c r="I140" i="24"/>
  <c r="K140" i="24"/>
  <c r="O140" i="24"/>
  <c r="Q140" i="24"/>
  <c r="V140" i="24"/>
  <c r="G142" i="24"/>
  <c r="M142" i="24" s="1"/>
  <c r="I142" i="24"/>
  <c r="K142" i="24"/>
  <c r="O142" i="24"/>
  <c r="Q142" i="24"/>
  <c r="V142" i="24"/>
  <c r="G144" i="24"/>
  <c r="I144" i="24"/>
  <c r="K144" i="24"/>
  <c r="M144" i="24"/>
  <c r="O144" i="24"/>
  <c r="Q144" i="24"/>
  <c r="V144" i="24"/>
  <c r="G148" i="24"/>
  <c r="M148" i="24" s="1"/>
  <c r="I148" i="24"/>
  <c r="K148" i="24"/>
  <c r="O148" i="24"/>
  <c r="Q148" i="24"/>
  <c r="V148" i="24"/>
  <c r="G150" i="24"/>
  <c r="M150" i="24" s="1"/>
  <c r="I150" i="24"/>
  <c r="K150" i="24"/>
  <c r="O150" i="24"/>
  <c r="Q150" i="24"/>
  <c r="V150" i="24"/>
  <c r="G152" i="24"/>
  <c r="I152" i="24"/>
  <c r="K152" i="24"/>
  <c r="M152" i="24"/>
  <c r="O152" i="24"/>
  <c r="Q152" i="24"/>
  <c r="V152" i="24"/>
  <c r="G154" i="24"/>
  <c r="M154" i="24" s="1"/>
  <c r="I154" i="24"/>
  <c r="K154" i="24"/>
  <c r="O154" i="24"/>
  <c r="Q154" i="24"/>
  <c r="V154" i="24"/>
  <c r="G156" i="24"/>
  <c r="M156" i="24" s="1"/>
  <c r="I156" i="24"/>
  <c r="K156" i="24"/>
  <c r="O156" i="24"/>
  <c r="Q156" i="24"/>
  <c r="V156" i="24"/>
  <c r="G158" i="24"/>
  <c r="M158" i="24" s="1"/>
  <c r="I158" i="24"/>
  <c r="K158" i="24"/>
  <c r="O158" i="24"/>
  <c r="Q158" i="24"/>
  <c r="V158" i="24"/>
  <c r="G160" i="24"/>
  <c r="I160" i="24"/>
  <c r="K160" i="24"/>
  <c r="M160" i="24"/>
  <c r="O160" i="24"/>
  <c r="Q160" i="24"/>
  <c r="V160" i="24"/>
  <c r="G162" i="24"/>
  <c r="M162" i="24" s="1"/>
  <c r="I162" i="24"/>
  <c r="K162" i="24"/>
  <c r="O162" i="24"/>
  <c r="Q162" i="24"/>
  <c r="V162" i="24"/>
  <c r="G165" i="24"/>
  <c r="M165" i="24" s="1"/>
  <c r="I165" i="24"/>
  <c r="K165" i="24"/>
  <c r="O165" i="24"/>
  <c r="Q165" i="24"/>
  <c r="V165" i="24"/>
  <c r="G170" i="24"/>
  <c r="M170" i="24" s="1"/>
  <c r="I170" i="24"/>
  <c r="K170" i="24"/>
  <c r="O170" i="24"/>
  <c r="Q170" i="24"/>
  <c r="V170" i="24"/>
  <c r="G172" i="24"/>
  <c r="I172" i="24"/>
  <c r="K172" i="24"/>
  <c r="M172" i="24"/>
  <c r="O172" i="24"/>
  <c r="Q172" i="24"/>
  <c r="V172" i="24"/>
  <c r="G174" i="24"/>
  <c r="M174" i="24" s="1"/>
  <c r="I174" i="24"/>
  <c r="K174" i="24"/>
  <c r="O174" i="24"/>
  <c r="Q174" i="24"/>
  <c r="V174" i="24"/>
  <c r="G177" i="24"/>
  <c r="M177" i="24" s="1"/>
  <c r="I177" i="24"/>
  <c r="K177" i="24"/>
  <c r="O177" i="24"/>
  <c r="Q177" i="24"/>
  <c r="V177" i="24"/>
  <c r="G179" i="24"/>
  <c r="M179" i="24" s="1"/>
  <c r="I179" i="24"/>
  <c r="K179" i="24"/>
  <c r="O179" i="24"/>
  <c r="Q179" i="24"/>
  <c r="V179" i="24"/>
  <c r="G183" i="24"/>
  <c r="I183" i="24"/>
  <c r="K183" i="24"/>
  <c r="M183" i="24"/>
  <c r="O183" i="24"/>
  <c r="Q183" i="24"/>
  <c r="V183" i="24"/>
  <c r="G185" i="24"/>
  <c r="M185" i="24" s="1"/>
  <c r="I185" i="24"/>
  <c r="K185" i="24"/>
  <c r="O185" i="24"/>
  <c r="Q185" i="24"/>
  <c r="V185" i="24"/>
  <c r="G188" i="24"/>
  <c r="I188" i="24"/>
  <c r="K188" i="24"/>
  <c r="O188" i="24"/>
  <c r="Q188" i="24"/>
  <c r="V188" i="24"/>
  <c r="G190" i="24"/>
  <c r="M190" i="24" s="1"/>
  <c r="I190" i="24"/>
  <c r="K190" i="24"/>
  <c r="O190" i="24"/>
  <c r="Q190" i="24"/>
  <c r="V190" i="24"/>
  <c r="G192" i="24"/>
  <c r="M192" i="24" s="1"/>
  <c r="I192" i="24"/>
  <c r="K192" i="24"/>
  <c r="O192" i="24"/>
  <c r="Q192" i="24"/>
  <c r="V192" i="24"/>
  <c r="G199" i="24"/>
  <c r="I199" i="24"/>
  <c r="I187" i="24" s="1"/>
  <c r="K199" i="24"/>
  <c r="M199" i="24"/>
  <c r="O199" i="24"/>
  <c r="Q199" i="24"/>
  <c r="Q187" i="24" s="1"/>
  <c r="V199" i="24"/>
  <c r="G202" i="24"/>
  <c r="M202" i="24" s="1"/>
  <c r="I202" i="24"/>
  <c r="K202" i="24"/>
  <c r="O202" i="24"/>
  <c r="Q202" i="24"/>
  <c r="V202" i="24"/>
  <c r="G207" i="24"/>
  <c r="M207" i="24" s="1"/>
  <c r="I207" i="24"/>
  <c r="K207" i="24"/>
  <c r="O207" i="24"/>
  <c r="Q207" i="24"/>
  <c r="V207" i="24"/>
  <c r="G213" i="24"/>
  <c r="I213" i="24"/>
  <c r="K213" i="24"/>
  <c r="M213" i="24"/>
  <c r="O213" i="24"/>
  <c r="Q213" i="24"/>
  <c r="V213" i="24"/>
  <c r="G215" i="24"/>
  <c r="M215" i="24" s="1"/>
  <c r="I215" i="24"/>
  <c r="K215" i="24"/>
  <c r="O215" i="24"/>
  <c r="Q215" i="24"/>
  <c r="V215" i="24"/>
  <c r="G217" i="24"/>
  <c r="M217" i="24" s="1"/>
  <c r="I217" i="24"/>
  <c r="K217" i="24"/>
  <c r="O217" i="24"/>
  <c r="Q217" i="24"/>
  <c r="V217" i="24"/>
  <c r="G219" i="24"/>
  <c r="M219" i="24" s="1"/>
  <c r="I219" i="24"/>
  <c r="K219" i="24"/>
  <c r="O219" i="24"/>
  <c r="O212" i="24" s="1"/>
  <c r="Q219" i="24"/>
  <c r="V219" i="24"/>
  <c r="G221" i="24"/>
  <c r="I221" i="24"/>
  <c r="K221" i="24"/>
  <c r="M221" i="24"/>
  <c r="O221" i="24"/>
  <c r="Q221" i="24"/>
  <c r="V221" i="24"/>
  <c r="G223" i="24"/>
  <c r="M223" i="24" s="1"/>
  <c r="I223" i="24"/>
  <c r="K223" i="24"/>
  <c r="O223" i="24"/>
  <c r="Q223" i="24"/>
  <c r="V223" i="24"/>
  <c r="G225" i="24"/>
  <c r="M225" i="24" s="1"/>
  <c r="I225" i="24"/>
  <c r="K225" i="24"/>
  <c r="O225" i="24"/>
  <c r="Q225" i="24"/>
  <c r="V225" i="24"/>
  <c r="G227" i="24"/>
  <c r="M227" i="24" s="1"/>
  <c r="I227" i="24"/>
  <c r="K227" i="24"/>
  <c r="O227" i="24"/>
  <c r="Q227" i="24"/>
  <c r="V227" i="24"/>
  <c r="G229" i="24"/>
  <c r="I229" i="24"/>
  <c r="K229" i="24"/>
  <c r="M229" i="24"/>
  <c r="O229" i="24"/>
  <c r="Q229" i="24"/>
  <c r="V229" i="24"/>
  <c r="G232" i="24"/>
  <c r="M232" i="24" s="1"/>
  <c r="I232" i="24"/>
  <c r="K232" i="24"/>
  <c r="O232" i="24"/>
  <c r="Q232" i="24"/>
  <c r="V232" i="24"/>
  <c r="G239" i="24"/>
  <c r="M239" i="24" s="1"/>
  <c r="I239" i="24"/>
  <c r="K239" i="24"/>
  <c r="O239" i="24"/>
  <c r="O231" i="24" s="1"/>
  <c r="Q239" i="24"/>
  <c r="V239" i="24"/>
  <c r="G241" i="24"/>
  <c r="I241" i="24"/>
  <c r="K241" i="24"/>
  <c r="M241" i="24"/>
  <c r="O241" i="24"/>
  <c r="Q241" i="24"/>
  <c r="V241" i="24"/>
  <c r="G246" i="24"/>
  <c r="M246" i="24" s="1"/>
  <c r="I246" i="24"/>
  <c r="K246" i="24"/>
  <c r="K231" i="24" s="1"/>
  <c r="O246" i="24"/>
  <c r="Q246" i="24"/>
  <c r="V246" i="24"/>
  <c r="G255" i="24"/>
  <c r="M255" i="24" s="1"/>
  <c r="I255" i="24"/>
  <c r="K255" i="24"/>
  <c r="O255" i="24"/>
  <c r="Q255" i="24"/>
  <c r="V255" i="24"/>
  <c r="G260" i="24"/>
  <c r="I260" i="24"/>
  <c r="K260" i="24"/>
  <c r="M260" i="24"/>
  <c r="O260" i="24"/>
  <c r="Q260" i="24"/>
  <c r="V260" i="24"/>
  <c r="G262" i="24"/>
  <c r="M262" i="24" s="1"/>
  <c r="I262" i="24"/>
  <c r="K262" i="24"/>
  <c r="O262" i="24"/>
  <c r="Q262" i="24"/>
  <c r="V262" i="24"/>
  <c r="G264" i="24"/>
  <c r="M264" i="24" s="1"/>
  <c r="I264" i="24"/>
  <c r="K264" i="24"/>
  <c r="O264" i="24"/>
  <c r="Q264" i="24"/>
  <c r="V264" i="24"/>
  <c r="G268" i="24"/>
  <c r="M268" i="24" s="1"/>
  <c r="I268" i="24"/>
  <c r="K268" i="24"/>
  <c r="O268" i="24"/>
  <c r="Q268" i="24"/>
  <c r="V268" i="24"/>
  <c r="G272" i="24"/>
  <c r="I272" i="24"/>
  <c r="K272" i="24"/>
  <c r="M272" i="24"/>
  <c r="O272" i="24"/>
  <c r="Q272" i="24"/>
  <c r="V272" i="24"/>
  <c r="G276" i="24"/>
  <c r="M276" i="24" s="1"/>
  <c r="I276" i="24"/>
  <c r="K276" i="24"/>
  <c r="O276" i="24"/>
  <c r="Q276" i="24"/>
  <c r="V276" i="24"/>
  <c r="G278" i="24"/>
  <c r="M278" i="24" s="1"/>
  <c r="I278" i="24"/>
  <c r="K278" i="24"/>
  <c r="O278" i="24"/>
  <c r="Q278" i="24"/>
  <c r="V278" i="24"/>
  <c r="G280" i="24"/>
  <c r="M280" i="24" s="1"/>
  <c r="I280" i="24"/>
  <c r="K280" i="24"/>
  <c r="O280" i="24"/>
  <c r="Q280" i="24"/>
  <c r="V280" i="24"/>
  <c r="G282" i="24"/>
  <c r="I282" i="24"/>
  <c r="K282" i="24"/>
  <c r="M282" i="24"/>
  <c r="O282" i="24"/>
  <c r="Q282" i="24"/>
  <c r="V282" i="24"/>
  <c r="G289" i="24"/>
  <c r="M289" i="24" s="1"/>
  <c r="I289" i="24"/>
  <c r="K289" i="24"/>
  <c r="O289" i="24"/>
  <c r="Q289" i="24"/>
  <c r="V289" i="24"/>
  <c r="G291" i="24"/>
  <c r="M291" i="24" s="1"/>
  <c r="I291" i="24"/>
  <c r="K291" i="24"/>
  <c r="O291" i="24"/>
  <c r="Q291" i="24"/>
  <c r="V291" i="24"/>
  <c r="G293" i="24"/>
  <c r="M293" i="24" s="1"/>
  <c r="I293" i="24"/>
  <c r="K293" i="24"/>
  <c r="O293" i="24"/>
  <c r="Q293" i="24"/>
  <c r="V293" i="24"/>
  <c r="G295" i="24"/>
  <c r="I295" i="24"/>
  <c r="K295" i="24"/>
  <c r="M295" i="24"/>
  <c r="O295" i="24"/>
  <c r="Q295" i="24"/>
  <c r="V295" i="24"/>
  <c r="G297" i="24"/>
  <c r="M297" i="24" s="1"/>
  <c r="I297" i="24"/>
  <c r="K297" i="24"/>
  <c r="O297" i="24"/>
  <c r="Q297" i="24"/>
  <c r="V297" i="24"/>
  <c r="G300" i="24"/>
  <c r="M300" i="24" s="1"/>
  <c r="I300" i="24"/>
  <c r="K300" i="24"/>
  <c r="K299" i="24" s="1"/>
  <c r="O300" i="24"/>
  <c r="Q300" i="24"/>
  <c r="V300" i="24"/>
  <c r="G309" i="24"/>
  <c r="M309" i="24" s="1"/>
  <c r="I309" i="24"/>
  <c r="K309" i="24"/>
  <c r="O309" i="24"/>
  <c r="Q309" i="24"/>
  <c r="V309" i="24"/>
  <c r="G311" i="24"/>
  <c r="M311" i="24" s="1"/>
  <c r="I311" i="24"/>
  <c r="K311" i="24"/>
  <c r="O311" i="24"/>
  <c r="Q311" i="24"/>
  <c r="V311" i="24"/>
  <c r="G314" i="24"/>
  <c r="M314" i="24" s="1"/>
  <c r="I314" i="24"/>
  <c r="K314" i="24"/>
  <c r="O314" i="24"/>
  <c r="O313" i="24" s="1"/>
  <c r="Q314" i="24"/>
  <c r="V314" i="24"/>
  <c r="V313" i="24" s="1"/>
  <c r="G319" i="24"/>
  <c r="I319" i="24"/>
  <c r="I313" i="24" s="1"/>
  <c r="K319" i="24"/>
  <c r="M319" i="24"/>
  <c r="O319" i="24"/>
  <c r="Q319" i="24"/>
  <c r="Q313" i="24" s="1"/>
  <c r="V319" i="24"/>
  <c r="G328" i="24"/>
  <c r="M328" i="24" s="1"/>
  <c r="I328" i="24"/>
  <c r="K328" i="24"/>
  <c r="O328" i="24"/>
  <c r="Q328" i="24"/>
  <c r="V328" i="24"/>
  <c r="G338" i="24"/>
  <c r="M338" i="24" s="1"/>
  <c r="I338" i="24"/>
  <c r="K338" i="24"/>
  <c r="O338" i="24"/>
  <c r="Q338" i="24"/>
  <c r="V338" i="24"/>
  <c r="G342" i="24"/>
  <c r="M342" i="24" s="1"/>
  <c r="I342" i="24"/>
  <c r="K342" i="24"/>
  <c r="O342" i="24"/>
  <c r="Q342" i="24"/>
  <c r="V342" i="24"/>
  <c r="G350" i="24"/>
  <c r="M350" i="24" s="1"/>
  <c r="I350" i="24"/>
  <c r="K350" i="24"/>
  <c r="O350" i="24"/>
  <c r="Q350" i="24"/>
  <c r="V350" i="24"/>
  <c r="G354" i="24"/>
  <c r="I354" i="24"/>
  <c r="K354" i="24"/>
  <c r="M354" i="24"/>
  <c r="O354" i="24"/>
  <c r="Q354" i="24"/>
  <c r="V354" i="24"/>
  <c r="G356" i="24"/>
  <c r="M356" i="24" s="1"/>
  <c r="I356" i="24"/>
  <c r="K356" i="24"/>
  <c r="O356" i="24"/>
  <c r="Q356" i="24"/>
  <c r="V356" i="24"/>
  <c r="G358" i="24"/>
  <c r="M358" i="24" s="1"/>
  <c r="I358" i="24"/>
  <c r="K358" i="24"/>
  <c r="O358" i="24"/>
  <c r="Q358" i="24"/>
  <c r="V358" i="24"/>
  <c r="G360" i="24"/>
  <c r="M360" i="24" s="1"/>
  <c r="I360" i="24"/>
  <c r="K360" i="24"/>
  <c r="O360" i="24"/>
  <c r="Q360" i="24"/>
  <c r="V360" i="24"/>
  <c r="G362" i="24"/>
  <c r="I362" i="24"/>
  <c r="K362" i="24"/>
  <c r="M362" i="24"/>
  <c r="O362" i="24"/>
  <c r="Q362" i="24"/>
  <c r="V362" i="24"/>
  <c r="G364" i="24"/>
  <c r="M364" i="24" s="1"/>
  <c r="I364" i="24"/>
  <c r="K364" i="24"/>
  <c r="O364" i="24"/>
  <c r="Q364" i="24"/>
  <c r="V364" i="24"/>
  <c r="G366" i="24"/>
  <c r="M366" i="24" s="1"/>
  <c r="I366" i="24"/>
  <c r="K366" i="24"/>
  <c r="O366" i="24"/>
  <c r="Q366" i="24"/>
  <c r="V366" i="24"/>
  <c r="G371" i="24"/>
  <c r="I371" i="24"/>
  <c r="I370" i="24" s="1"/>
  <c r="K371" i="24"/>
  <c r="K370" i="24" s="1"/>
  <c r="M371" i="24"/>
  <c r="O371" i="24"/>
  <c r="Q371" i="24"/>
  <c r="Q370" i="24" s="1"/>
  <c r="V371" i="24"/>
  <c r="G376" i="24"/>
  <c r="M376" i="24" s="1"/>
  <c r="I376" i="24"/>
  <c r="K376" i="24"/>
  <c r="O376" i="24"/>
  <c r="Q376" i="24"/>
  <c r="V376" i="24"/>
  <c r="G380" i="24"/>
  <c r="M380" i="24" s="1"/>
  <c r="I380" i="24"/>
  <c r="K380" i="24"/>
  <c r="O380" i="24"/>
  <c r="Q380" i="24"/>
  <c r="V380" i="24"/>
  <c r="V370" i="24" s="1"/>
  <c r="G383" i="24"/>
  <c r="I383" i="24"/>
  <c r="K383" i="24"/>
  <c r="M383" i="24"/>
  <c r="O383" i="24"/>
  <c r="Q383" i="24"/>
  <c r="V383" i="24"/>
  <c r="G385" i="24"/>
  <c r="M385" i="24" s="1"/>
  <c r="I385" i="24"/>
  <c r="K385" i="24"/>
  <c r="O385" i="24"/>
  <c r="Q385" i="24"/>
  <c r="V385" i="24"/>
  <c r="G390" i="24"/>
  <c r="M390" i="24" s="1"/>
  <c r="I390" i="24"/>
  <c r="K390" i="24"/>
  <c r="O390" i="24"/>
  <c r="Q390" i="24"/>
  <c r="V390" i="24"/>
  <c r="G392" i="24"/>
  <c r="M392" i="24" s="1"/>
  <c r="I392" i="24"/>
  <c r="K392" i="24"/>
  <c r="O392" i="24"/>
  <c r="Q392" i="24"/>
  <c r="V392" i="24"/>
  <c r="G394" i="24"/>
  <c r="I394" i="24"/>
  <c r="K394" i="24"/>
  <c r="M394" i="24"/>
  <c r="O394" i="24"/>
  <c r="Q394" i="24"/>
  <c r="V394" i="24"/>
  <c r="G396" i="24"/>
  <c r="M396" i="24" s="1"/>
  <c r="I396" i="24"/>
  <c r="K396" i="24"/>
  <c r="O396" i="24"/>
  <c r="Q396" i="24"/>
  <c r="V396" i="24"/>
  <c r="G404" i="24"/>
  <c r="M404" i="24" s="1"/>
  <c r="I404" i="24"/>
  <c r="K404" i="24"/>
  <c r="O404" i="24"/>
  <c r="Q404" i="24"/>
  <c r="V404" i="24"/>
  <c r="G410" i="24"/>
  <c r="M410" i="24" s="1"/>
  <c r="I410" i="24"/>
  <c r="K410" i="24"/>
  <c r="O410" i="24"/>
  <c r="Q410" i="24"/>
  <c r="V410" i="24"/>
  <c r="G412" i="24"/>
  <c r="I412" i="24"/>
  <c r="K412" i="24"/>
  <c r="M412" i="24"/>
  <c r="O412" i="24"/>
  <c r="Q412" i="24"/>
  <c r="V412" i="24"/>
  <c r="G414" i="24"/>
  <c r="M414" i="24" s="1"/>
  <c r="I414" i="24"/>
  <c r="K414" i="24"/>
  <c r="O414" i="24"/>
  <c r="Q414" i="24"/>
  <c r="V414" i="24"/>
  <c r="G416" i="24"/>
  <c r="M416" i="24" s="1"/>
  <c r="I416" i="24"/>
  <c r="K416" i="24"/>
  <c r="O416" i="24"/>
  <c r="Q416" i="24"/>
  <c r="V416" i="24"/>
  <c r="G419" i="24"/>
  <c r="M419" i="24" s="1"/>
  <c r="I419" i="24"/>
  <c r="K419" i="24"/>
  <c r="O419" i="24"/>
  <c r="Q419" i="24"/>
  <c r="V419" i="24"/>
  <c r="G421" i="24"/>
  <c r="I421" i="24"/>
  <c r="K421" i="24"/>
  <c r="M421" i="24"/>
  <c r="O421" i="24"/>
  <c r="Q421" i="24"/>
  <c r="V421" i="24"/>
  <c r="G423" i="24"/>
  <c r="M423" i="24" s="1"/>
  <c r="I423" i="24"/>
  <c r="K423" i="24"/>
  <c r="O423" i="24"/>
  <c r="Q423" i="24"/>
  <c r="V423" i="24"/>
  <c r="G425" i="24"/>
  <c r="M425" i="24" s="1"/>
  <c r="I425" i="24"/>
  <c r="K425" i="24"/>
  <c r="O425" i="24"/>
  <c r="Q425" i="24"/>
  <c r="V425" i="24"/>
  <c r="G427" i="24"/>
  <c r="M427" i="24" s="1"/>
  <c r="I427" i="24"/>
  <c r="K427" i="24"/>
  <c r="O427" i="24"/>
  <c r="Q427" i="24"/>
  <c r="V427" i="24"/>
  <c r="G430" i="24"/>
  <c r="I430" i="24"/>
  <c r="K430" i="24"/>
  <c r="M430" i="24"/>
  <c r="O430" i="24"/>
  <c r="Q430" i="24"/>
  <c r="V430" i="24"/>
  <c r="G433" i="24"/>
  <c r="M433" i="24" s="1"/>
  <c r="I433" i="24"/>
  <c r="K433" i="24"/>
  <c r="O433" i="24"/>
  <c r="Q433" i="24"/>
  <c r="V433" i="24"/>
  <c r="G435" i="24"/>
  <c r="M435" i="24" s="1"/>
  <c r="I435" i="24"/>
  <c r="K435" i="24"/>
  <c r="O435" i="24"/>
  <c r="Q435" i="24"/>
  <c r="V435" i="24"/>
  <c r="G437" i="24"/>
  <c r="M437" i="24" s="1"/>
  <c r="I437" i="24"/>
  <c r="K437" i="24"/>
  <c r="O437" i="24"/>
  <c r="Q437" i="24"/>
  <c r="V437" i="24"/>
  <c r="G443" i="24"/>
  <c r="M443" i="24" s="1"/>
  <c r="I443" i="24"/>
  <c r="K443" i="24"/>
  <c r="O443" i="24"/>
  <c r="Q443" i="24"/>
  <c r="V443" i="24"/>
  <c r="G445" i="24"/>
  <c r="I445" i="24"/>
  <c r="K445" i="24"/>
  <c r="M445" i="24"/>
  <c r="O445" i="24"/>
  <c r="Q445" i="24"/>
  <c r="V445" i="24"/>
  <c r="G447" i="24"/>
  <c r="M447" i="24" s="1"/>
  <c r="I447" i="24"/>
  <c r="K447" i="24"/>
  <c r="O447" i="24"/>
  <c r="Q447" i="24"/>
  <c r="V447" i="24"/>
  <c r="G458" i="24"/>
  <c r="M458" i="24" s="1"/>
  <c r="I458" i="24"/>
  <c r="K458" i="24"/>
  <c r="O458" i="24"/>
  <c r="Q458" i="24"/>
  <c r="V458" i="24"/>
  <c r="G460" i="24"/>
  <c r="M460" i="24" s="1"/>
  <c r="I460" i="24"/>
  <c r="K460" i="24"/>
  <c r="O460" i="24"/>
  <c r="Q460" i="24"/>
  <c r="V460" i="24"/>
  <c r="G464" i="24"/>
  <c r="I464" i="24"/>
  <c r="K464" i="24"/>
  <c r="M464" i="24"/>
  <c r="O464" i="24"/>
  <c r="Q464" i="24"/>
  <c r="V464" i="24"/>
  <c r="G466" i="24"/>
  <c r="G467" i="24"/>
  <c r="M467" i="24" s="1"/>
  <c r="M466" i="24" s="1"/>
  <c r="I467" i="24"/>
  <c r="I466" i="24" s="1"/>
  <c r="K467" i="24"/>
  <c r="K466" i="24" s="1"/>
  <c r="O467" i="24"/>
  <c r="O466" i="24" s="1"/>
  <c r="Q467" i="24"/>
  <c r="Q466" i="24" s="1"/>
  <c r="V467" i="24"/>
  <c r="V466" i="24" s="1"/>
  <c r="G469" i="24"/>
  <c r="I469" i="24"/>
  <c r="K469" i="24"/>
  <c r="M469" i="24"/>
  <c r="O469" i="24"/>
  <c r="Q469" i="24"/>
  <c r="V469" i="24"/>
  <c r="G475" i="24"/>
  <c r="G468" i="24" s="1"/>
  <c r="I475" i="24"/>
  <c r="K475" i="24"/>
  <c r="O475" i="24"/>
  <c r="Q475" i="24"/>
  <c r="V475" i="24"/>
  <c r="G481" i="24"/>
  <c r="M481" i="24" s="1"/>
  <c r="I481" i="24"/>
  <c r="K481" i="24"/>
  <c r="O481" i="24"/>
  <c r="Q481" i="24"/>
  <c r="V481" i="24"/>
  <c r="G487" i="24"/>
  <c r="M487" i="24" s="1"/>
  <c r="I487" i="24"/>
  <c r="K487" i="24"/>
  <c r="O487" i="24"/>
  <c r="Q487" i="24"/>
  <c r="V487" i="24"/>
  <c r="G490" i="24"/>
  <c r="I490" i="24"/>
  <c r="K490" i="24"/>
  <c r="M490" i="24"/>
  <c r="O490" i="24"/>
  <c r="Q490" i="24"/>
  <c r="V490" i="24"/>
  <c r="G496" i="24"/>
  <c r="M496" i="24" s="1"/>
  <c r="I496" i="24"/>
  <c r="K496" i="24"/>
  <c r="O496" i="24"/>
  <c r="Q496" i="24"/>
  <c r="V496" i="24"/>
  <c r="G498" i="24"/>
  <c r="M498" i="24" s="1"/>
  <c r="I498" i="24"/>
  <c r="K498" i="24"/>
  <c r="O498" i="24"/>
  <c r="Q498" i="24"/>
  <c r="V498" i="24"/>
  <c r="G500" i="24"/>
  <c r="M500" i="24" s="1"/>
  <c r="I500" i="24"/>
  <c r="K500" i="24"/>
  <c r="O500" i="24"/>
  <c r="Q500" i="24"/>
  <c r="V500" i="24"/>
  <c r="G502" i="24"/>
  <c r="M502" i="24" s="1"/>
  <c r="I502" i="24"/>
  <c r="K502" i="24"/>
  <c r="O502" i="24"/>
  <c r="Q502" i="24"/>
  <c r="V502" i="24"/>
  <c r="G504" i="24"/>
  <c r="I504" i="24"/>
  <c r="K504" i="24"/>
  <c r="M504" i="24"/>
  <c r="O504" i="24"/>
  <c r="Q504" i="24"/>
  <c r="V504" i="24"/>
  <c r="G506" i="24"/>
  <c r="M506" i="24" s="1"/>
  <c r="I506" i="24"/>
  <c r="K506" i="24"/>
  <c r="O506" i="24"/>
  <c r="Q506" i="24"/>
  <c r="V506" i="24"/>
  <c r="G508" i="24"/>
  <c r="M508" i="24" s="1"/>
  <c r="I508" i="24"/>
  <c r="K508" i="24"/>
  <c r="O508" i="24"/>
  <c r="Q508" i="24"/>
  <c r="V508" i="24"/>
  <c r="G510" i="24"/>
  <c r="M510" i="24" s="1"/>
  <c r="I510" i="24"/>
  <c r="K510" i="24"/>
  <c r="O510" i="24"/>
  <c r="Q510" i="24"/>
  <c r="V510" i="24"/>
  <c r="G512" i="24"/>
  <c r="I512" i="24"/>
  <c r="K512" i="24"/>
  <c r="M512" i="24"/>
  <c r="O512" i="24"/>
  <c r="Q512" i="24"/>
  <c r="V512" i="24"/>
  <c r="G514" i="24"/>
  <c r="M514" i="24" s="1"/>
  <c r="I514" i="24"/>
  <c r="K514" i="24"/>
  <c r="O514" i="24"/>
  <c r="Q514" i="24"/>
  <c r="V514" i="24"/>
  <c r="G517" i="24"/>
  <c r="M517" i="24" s="1"/>
  <c r="I517" i="24"/>
  <c r="K517" i="24"/>
  <c r="O517" i="24"/>
  <c r="Q517" i="24"/>
  <c r="V517" i="24"/>
  <c r="G519" i="24"/>
  <c r="M519" i="24" s="1"/>
  <c r="I519" i="24"/>
  <c r="K519" i="24"/>
  <c r="O519" i="24"/>
  <c r="Q519" i="24"/>
  <c r="V519" i="24"/>
  <c r="G521" i="24"/>
  <c r="I521" i="24"/>
  <c r="K521" i="24"/>
  <c r="M521" i="24"/>
  <c r="O521" i="24"/>
  <c r="Q521" i="24"/>
  <c r="V521" i="24"/>
  <c r="G523" i="24"/>
  <c r="M523" i="24" s="1"/>
  <c r="I523" i="24"/>
  <c r="K523" i="24"/>
  <c r="O523" i="24"/>
  <c r="Q523" i="24"/>
  <c r="V523" i="24"/>
  <c r="G525" i="24"/>
  <c r="M525" i="24" s="1"/>
  <c r="I525" i="24"/>
  <c r="K525" i="24"/>
  <c r="O525" i="24"/>
  <c r="Q525" i="24"/>
  <c r="V525" i="24"/>
  <c r="G527" i="24"/>
  <c r="I527" i="24"/>
  <c r="I526" i="24" s="1"/>
  <c r="K527" i="24"/>
  <c r="M527" i="24"/>
  <c r="O527" i="24"/>
  <c r="Q527" i="24"/>
  <c r="V527" i="24"/>
  <c r="G529" i="24"/>
  <c r="M529" i="24" s="1"/>
  <c r="I529" i="24"/>
  <c r="K529" i="24"/>
  <c r="O529" i="24"/>
  <c r="Q529" i="24"/>
  <c r="V529" i="24"/>
  <c r="G531" i="24"/>
  <c r="M531" i="24" s="1"/>
  <c r="I531" i="24"/>
  <c r="K531" i="24"/>
  <c r="O531" i="24"/>
  <c r="Q531" i="24"/>
  <c r="V531" i="24"/>
  <c r="G533" i="24"/>
  <c r="M533" i="24" s="1"/>
  <c r="I533" i="24"/>
  <c r="K533" i="24"/>
  <c r="O533" i="24"/>
  <c r="O526" i="24" s="1"/>
  <c r="Q533" i="24"/>
  <c r="V533" i="24"/>
  <c r="G535" i="24"/>
  <c r="M535" i="24" s="1"/>
  <c r="I535" i="24"/>
  <c r="K535" i="24"/>
  <c r="O535" i="24"/>
  <c r="Q535" i="24"/>
  <c r="V535" i="24"/>
  <c r="G538" i="24"/>
  <c r="I538" i="24"/>
  <c r="K538" i="24"/>
  <c r="M538" i="24"/>
  <c r="O538" i="24"/>
  <c r="Q538" i="24"/>
  <c r="V538" i="24"/>
  <c r="G540" i="24"/>
  <c r="M540" i="24" s="1"/>
  <c r="I540" i="24"/>
  <c r="K540" i="24"/>
  <c r="O540" i="24"/>
  <c r="Q540" i="24"/>
  <c r="V540" i="24"/>
  <c r="G542" i="24"/>
  <c r="M542" i="24" s="1"/>
  <c r="I542" i="24"/>
  <c r="K542" i="24"/>
  <c r="O542" i="24"/>
  <c r="Q542" i="24"/>
  <c r="V542" i="24"/>
  <c r="G544" i="24"/>
  <c r="M544" i="24" s="1"/>
  <c r="I544" i="24"/>
  <c r="K544" i="24"/>
  <c r="O544" i="24"/>
  <c r="Q544" i="24"/>
  <c r="V544" i="24"/>
  <c r="G549" i="24"/>
  <c r="I549" i="24"/>
  <c r="K549" i="24"/>
  <c r="M549" i="24"/>
  <c r="O549" i="24"/>
  <c r="Q549" i="24"/>
  <c r="V549" i="24"/>
  <c r="G551" i="24"/>
  <c r="M551" i="24" s="1"/>
  <c r="I551" i="24"/>
  <c r="K551" i="24"/>
  <c r="O551" i="24"/>
  <c r="Q551" i="24"/>
  <c r="V551" i="24"/>
  <c r="G553" i="24"/>
  <c r="M553" i="24" s="1"/>
  <c r="I553" i="24"/>
  <c r="K553" i="24"/>
  <c r="O553" i="24"/>
  <c r="Q553" i="24"/>
  <c r="V553" i="24"/>
  <c r="G555" i="24"/>
  <c r="M555" i="24" s="1"/>
  <c r="I555" i="24"/>
  <c r="K555" i="24"/>
  <c r="O555" i="24"/>
  <c r="Q555" i="24"/>
  <c r="V555" i="24"/>
  <c r="G557" i="24"/>
  <c r="I557" i="24"/>
  <c r="K557" i="24"/>
  <c r="M557" i="24"/>
  <c r="O557" i="24"/>
  <c r="Q557" i="24"/>
  <c r="V557" i="24"/>
  <c r="G559" i="24"/>
  <c r="M559" i="24" s="1"/>
  <c r="I559" i="24"/>
  <c r="K559" i="24"/>
  <c r="O559" i="24"/>
  <c r="Q559" i="24"/>
  <c r="V559" i="24"/>
  <c r="G561" i="24"/>
  <c r="M561" i="24" s="1"/>
  <c r="I561" i="24"/>
  <c r="K561" i="24"/>
  <c r="O561" i="24"/>
  <c r="Q561" i="24"/>
  <c r="V561" i="24"/>
  <c r="G563" i="24"/>
  <c r="M563" i="24" s="1"/>
  <c r="I563" i="24"/>
  <c r="K563" i="24"/>
  <c r="O563" i="24"/>
  <c r="Q563" i="24"/>
  <c r="V563" i="24"/>
  <c r="G565" i="24"/>
  <c r="I565" i="24"/>
  <c r="K565" i="24"/>
  <c r="M565" i="24"/>
  <c r="O565" i="24"/>
  <c r="Q565" i="24"/>
  <c r="V565" i="24"/>
  <c r="G567" i="24"/>
  <c r="M567" i="24" s="1"/>
  <c r="I567" i="24"/>
  <c r="K567" i="24"/>
  <c r="O567" i="24"/>
  <c r="Q567" i="24"/>
  <c r="V567" i="24"/>
  <c r="G569" i="24"/>
  <c r="M569" i="24" s="1"/>
  <c r="I569" i="24"/>
  <c r="K569" i="24"/>
  <c r="O569" i="24"/>
  <c r="Q569" i="24"/>
  <c r="V569" i="24"/>
  <c r="G571" i="24"/>
  <c r="M571" i="24" s="1"/>
  <c r="I571" i="24"/>
  <c r="K571" i="24"/>
  <c r="O571" i="24"/>
  <c r="Q571" i="24"/>
  <c r="V571" i="24"/>
  <c r="G573" i="24"/>
  <c r="I573" i="24"/>
  <c r="K573" i="24"/>
  <c r="M573" i="24"/>
  <c r="O573" i="24"/>
  <c r="Q573" i="24"/>
  <c r="V573" i="24"/>
  <c r="G575" i="24"/>
  <c r="M575" i="24" s="1"/>
  <c r="I575" i="24"/>
  <c r="K575" i="24"/>
  <c r="O575" i="24"/>
  <c r="Q575" i="24"/>
  <c r="V575" i="24"/>
  <c r="G577" i="24"/>
  <c r="M577" i="24" s="1"/>
  <c r="I577" i="24"/>
  <c r="K577" i="24"/>
  <c r="O577" i="24"/>
  <c r="Q577" i="24"/>
  <c r="V577" i="24"/>
  <c r="G579" i="24"/>
  <c r="I579" i="24"/>
  <c r="K579" i="24"/>
  <c r="M579" i="24"/>
  <c r="O579" i="24"/>
  <c r="Q579" i="24"/>
  <c r="V579" i="24"/>
  <c r="G581" i="24"/>
  <c r="M581" i="24" s="1"/>
  <c r="I581" i="24"/>
  <c r="K581" i="24"/>
  <c r="O581" i="24"/>
  <c r="Q581" i="24"/>
  <c r="V581" i="24"/>
  <c r="G583" i="24"/>
  <c r="M583" i="24" s="1"/>
  <c r="I583" i="24"/>
  <c r="K583" i="24"/>
  <c r="O583" i="24"/>
  <c r="Q583" i="24"/>
  <c r="V583" i="24"/>
  <c r="G585" i="24"/>
  <c r="M585" i="24" s="1"/>
  <c r="I585" i="24"/>
  <c r="K585" i="24"/>
  <c r="O585" i="24"/>
  <c r="Q585" i="24"/>
  <c r="V585" i="24"/>
  <c r="G588" i="24"/>
  <c r="I588" i="24"/>
  <c r="K588" i="24"/>
  <c r="M588" i="24"/>
  <c r="O588" i="24"/>
  <c r="Q588" i="24"/>
  <c r="V588" i="24"/>
  <c r="G590" i="24"/>
  <c r="M590" i="24" s="1"/>
  <c r="I590" i="24"/>
  <c r="K590" i="24"/>
  <c r="O590" i="24"/>
  <c r="Q590" i="24"/>
  <c r="V590" i="24"/>
  <c r="G592" i="24"/>
  <c r="M592" i="24" s="1"/>
  <c r="I592" i="24"/>
  <c r="K592" i="24"/>
  <c r="O592" i="24"/>
  <c r="Q592" i="24"/>
  <c r="V592" i="24"/>
  <c r="G594" i="24"/>
  <c r="M594" i="24" s="1"/>
  <c r="I594" i="24"/>
  <c r="K594" i="24"/>
  <c r="O594" i="24"/>
  <c r="Q594" i="24"/>
  <c r="V594" i="24"/>
  <c r="G596" i="24"/>
  <c r="I596" i="24"/>
  <c r="K596" i="24"/>
  <c r="M596" i="24"/>
  <c r="O596" i="24"/>
  <c r="Q596" i="24"/>
  <c r="V596" i="24"/>
  <c r="G598" i="24"/>
  <c r="M598" i="24" s="1"/>
  <c r="I598" i="24"/>
  <c r="K598" i="24"/>
  <c r="O598" i="24"/>
  <c r="Q598" i="24"/>
  <c r="V598" i="24"/>
  <c r="G600" i="24"/>
  <c r="M600" i="24" s="1"/>
  <c r="I600" i="24"/>
  <c r="K600" i="24"/>
  <c r="O600" i="24"/>
  <c r="Q600" i="24"/>
  <c r="V600" i="24"/>
  <c r="G602" i="24"/>
  <c r="M602" i="24" s="1"/>
  <c r="I602" i="24"/>
  <c r="K602" i="24"/>
  <c r="O602" i="24"/>
  <c r="Q602" i="24"/>
  <c r="V602" i="24"/>
  <c r="G604" i="24"/>
  <c r="I604" i="24"/>
  <c r="K604" i="24"/>
  <c r="M604" i="24"/>
  <c r="O604" i="24"/>
  <c r="Q604" i="24"/>
  <c r="V604" i="24"/>
  <c r="G606" i="24"/>
  <c r="M606" i="24" s="1"/>
  <c r="I606" i="24"/>
  <c r="K606" i="24"/>
  <c r="O606" i="24"/>
  <c r="Q606" i="24"/>
  <c r="V606" i="24"/>
  <c r="G608" i="24"/>
  <c r="M608" i="24" s="1"/>
  <c r="I608" i="24"/>
  <c r="K608" i="24"/>
  <c r="O608" i="24"/>
  <c r="Q608" i="24"/>
  <c r="V608" i="24"/>
  <c r="G610" i="24"/>
  <c r="M610" i="24" s="1"/>
  <c r="I610" i="24"/>
  <c r="K610" i="24"/>
  <c r="O610" i="24"/>
  <c r="Q610" i="24"/>
  <c r="V610" i="24"/>
  <c r="G612" i="24"/>
  <c r="I612" i="24"/>
  <c r="K612" i="24"/>
  <c r="M612" i="24"/>
  <c r="O612" i="24"/>
  <c r="Q612" i="24"/>
  <c r="V612" i="24"/>
  <c r="G614" i="24"/>
  <c r="M614" i="24" s="1"/>
  <c r="I614" i="24"/>
  <c r="K614" i="24"/>
  <c r="O614" i="24"/>
  <c r="Q614" i="24"/>
  <c r="V614" i="24"/>
  <c r="G616" i="24"/>
  <c r="I616" i="24"/>
  <c r="K616" i="24"/>
  <c r="M616" i="24"/>
  <c r="O616" i="24"/>
  <c r="Q616" i="24"/>
  <c r="V616" i="24"/>
  <c r="G618" i="24"/>
  <c r="M618" i="24" s="1"/>
  <c r="I618" i="24"/>
  <c r="K618" i="24"/>
  <c r="O618" i="24"/>
  <c r="Q618" i="24"/>
  <c r="V618" i="24"/>
  <c r="G620" i="24"/>
  <c r="I620" i="24"/>
  <c r="K620" i="24"/>
  <c r="O620" i="24"/>
  <c r="Q620" i="24"/>
  <c r="V620" i="24"/>
  <c r="G625" i="24"/>
  <c r="M625" i="24" s="1"/>
  <c r="I625" i="24"/>
  <c r="K625" i="24"/>
  <c r="O625" i="24"/>
  <c r="Q625" i="24"/>
  <c r="V625" i="24"/>
  <c r="G628" i="24"/>
  <c r="I628" i="24"/>
  <c r="K628" i="24"/>
  <c r="M628" i="24"/>
  <c r="O628" i="24"/>
  <c r="Q628" i="24"/>
  <c r="V628" i="24"/>
  <c r="G630" i="24"/>
  <c r="M630" i="24" s="1"/>
  <c r="I630" i="24"/>
  <c r="K630" i="24"/>
  <c r="O630" i="24"/>
  <c r="Q630" i="24"/>
  <c r="V630" i="24"/>
  <c r="G632" i="24"/>
  <c r="I632" i="24"/>
  <c r="K632" i="24"/>
  <c r="M632" i="24"/>
  <c r="O632" i="24"/>
  <c r="Q632" i="24"/>
  <c r="V632" i="24"/>
  <c r="G634" i="24"/>
  <c r="M634" i="24" s="1"/>
  <c r="I634" i="24"/>
  <c r="K634" i="24"/>
  <c r="O634" i="24"/>
  <c r="Q634" i="24"/>
  <c r="V634" i="24"/>
  <c r="G636" i="24"/>
  <c r="M636" i="24" s="1"/>
  <c r="I636" i="24"/>
  <c r="K636" i="24"/>
  <c r="O636" i="24"/>
  <c r="Q636" i="24"/>
  <c r="V636" i="24"/>
  <c r="G638" i="24"/>
  <c r="I638" i="24"/>
  <c r="K638" i="24"/>
  <c r="M638" i="24"/>
  <c r="O638" i="24"/>
  <c r="Q638" i="24"/>
  <c r="V638" i="24"/>
  <c r="G640" i="24"/>
  <c r="M640" i="24" s="1"/>
  <c r="I640" i="24"/>
  <c r="K640" i="24"/>
  <c r="O640" i="24"/>
  <c r="Q640" i="24"/>
  <c r="V640" i="24"/>
  <c r="G642" i="24"/>
  <c r="I642" i="24"/>
  <c r="K642" i="24"/>
  <c r="K641" i="24" s="1"/>
  <c r="O642" i="24"/>
  <c r="Q642" i="24"/>
  <c r="V642" i="24"/>
  <c r="V641" i="24" s="1"/>
  <c r="G644" i="24"/>
  <c r="I644" i="24"/>
  <c r="K644" i="24"/>
  <c r="M644" i="24"/>
  <c r="O644" i="24"/>
  <c r="Q644" i="24"/>
  <c r="V644" i="24"/>
  <c r="G646" i="24"/>
  <c r="M646" i="24" s="1"/>
  <c r="I646" i="24"/>
  <c r="K646" i="24"/>
  <c r="O646" i="24"/>
  <c r="Q646" i="24"/>
  <c r="V646" i="24"/>
  <c r="G650" i="24"/>
  <c r="M650" i="24" s="1"/>
  <c r="I650" i="24"/>
  <c r="K650" i="24"/>
  <c r="O650" i="24"/>
  <c r="O641" i="24" s="1"/>
  <c r="Q650" i="24"/>
  <c r="V650" i="24"/>
  <c r="I652" i="24"/>
  <c r="Q652" i="24"/>
  <c r="G653" i="24"/>
  <c r="I653" i="24"/>
  <c r="K653" i="24"/>
  <c r="M653" i="24"/>
  <c r="O653" i="24"/>
  <c r="Q653" i="24"/>
  <c r="V653" i="24"/>
  <c r="G665" i="24"/>
  <c r="M665" i="24" s="1"/>
  <c r="I665" i="24"/>
  <c r="K665" i="24"/>
  <c r="O665" i="24"/>
  <c r="Q665" i="24"/>
  <c r="V665" i="24"/>
  <c r="G678" i="24"/>
  <c r="I678" i="24"/>
  <c r="K678" i="24"/>
  <c r="O678" i="24"/>
  <c r="Q678" i="24"/>
  <c r="V678" i="24"/>
  <c r="G679" i="24"/>
  <c r="M679" i="24" s="1"/>
  <c r="I679" i="24"/>
  <c r="K679" i="24"/>
  <c r="O679" i="24"/>
  <c r="Q679" i="24"/>
  <c r="V679" i="24"/>
  <c r="G680" i="24"/>
  <c r="I680" i="24"/>
  <c r="K680" i="24"/>
  <c r="M680" i="24"/>
  <c r="O680" i="24"/>
  <c r="Q680" i="24"/>
  <c r="V680" i="24"/>
  <c r="G681" i="24"/>
  <c r="M681" i="24" s="1"/>
  <c r="I681" i="24"/>
  <c r="K681" i="24"/>
  <c r="O681" i="24"/>
  <c r="Q681" i="24"/>
  <c r="V681" i="24"/>
  <c r="G682" i="24"/>
  <c r="M682" i="24" s="1"/>
  <c r="I682" i="24"/>
  <c r="K682" i="24"/>
  <c r="O682" i="24"/>
  <c r="Q682" i="24"/>
  <c r="V682" i="24"/>
  <c r="G683" i="24"/>
  <c r="M683" i="24" s="1"/>
  <c r="I683" i="24"/>
  <c r="K683" i="24"/>
  <c r="O683" i="24"/>
  <c r="Q683" i="24"/>
  <c r="V683" i="24"/>
  <c r="G684" i="24"/>
  <c r="I684" i="24"/>
  <c r="K684" i="24"/>
  <c r="M684" i="24"/>
  <c r="O684" i="24"/>
  <c r="Q684" i="24"/>
  <c r="V684" i="24"/>
  <c r="AE686" i="24"/>
  <c r="F55" i="1" s="1"/>
  <c r="G9" i="23"/>
  <c r="I9" i="23"/>
  <c r="K9" i="23"/>
  <c r="O9" i="23"/>
  <c r="Q9" i="23"/>
  <c r="V9" i="23"/>
  <c r="G14" i="23"/>
  <c r="M14" i="23" s="1"/>
  <c r="I14" i="23"/>
  <c r="K14" i="23"/>
  <c r="O14" i="23"/>
  <c r="Q14" i="23"/>
  <c r="V14" i="23"/>
  <c r="G19" i="23"/>
  <c r="M19" i="23" s="1"/>
  <c r="I19" i="23"/>
  <c r="K19" i="23"/>
  <c r="O19" i="23"/>
  <c r="Q19" i="23"/>
  <c r="V19" i="23"/>
  <c r="G24" i="23"/>
  <c r="M24" i="23" s="1"/>
  <c r="I24" i="23"/>
  <c r="K24" i="23"/>
  <c r="O24" i="23"/>
  <c r="Q24" i="23"/>
  <c r="V24" i="23"/>
  <c r="G30" i="23"/>
  <c r="M30" i="23" s="1"/>
  <c r="I30" i="23"/>
  <c r="K30" i="23"/>
  <c r="O30" i="23"/>
  <c r="Q30" i="23"/>
  <c r="V30" i="23"/>
  <c r="G35" i="23"/>
  <c r="I35" i="23"/>
  <c r="K35" i="23"/>
  <c r="M35" i="23"/>
  <c r="O35" i="23"/>
  <c r="Q35" i="23"/>
  <c r="V35" i="23"/>
  <c r="G42" i="23"/>
  <c r="M42" i="23" s="1"/>
  <c r="I42" i="23"/>
  <c r="K42" i="23"/>
  <c r="O42" i="23"/>
  <c r="Q42" i="23"/>
  <c r="V42" i="23"/>
  <c r="G44" i="23"/>
  <c r="I44" i="23"/>
  <c r="K44" i="23"/>
  <c r="M44" i="23"/>
  <c r="O44" i="23"/>
  <c r="Q44" i="23"/>
  <c r="V44" i="23"/>
  <c r="G49" i="23"/>
  <c r="M49" i="23" s="1"/>
  <c r="I49" i="23"/>
  <c r="K49" i="23"/>
  <c r="O49" i="23"/>
  <c r="Q49" i="23"/>
  <c r="V49" i="23"/>
  <c r="G51" i="23"/>
  <c r="M51" i="23" s="1"/>
  <c r="I51" i="23"/>
  <c r="K51" i="23"/>
  <c r="O51" i="23"/>
  <c r="Q51" i="23"/>
  <c r="V51" i="23"/>
  <c r="G58" i="23"/>
  <c r="I58" i="23"/>
  <c r="K58" i="23"/>
  <c r="M58" i="23"/>
  <c r="O58" i="23"/>
  <c r="Q58" i="23"/>
  <c r="V58" i="23"/>
  <c r="G63" i="23"/>
  <c r="M63" i="23" s="1"/>
  <c r="I63" i="23"/>
  <c r="K63" i="23"/>
  <c r="O63" i="23"/>
  <c r="Q63" i="23"/>
  <c r="V63" i="23"/>
  <c r="G65" i="23"/>
  <c r="M65" i="23" s="1"/>
  <c r="I65" i="23"/>
  <c r="K65" i="23"/>
  <c r="O65" i="23"/>
  <c r="Q65" i="23"/>
  <c r="V65" i="23"/>
  <c r="G71" i="23"/>
  <c r="I71" i="23"/>
  <c r="K71" i="23"/>
  <c r="M71" i="23"/>
  <c r="O71" i="23"/>
  <c r="Q71" i="23"/>
  <c r="V71" i="23"/>
  <c r="G77" i="23"/>
  <c r="I77" i="23"/>
  <c r="K77" i="23"/>
  <c r="O77" i="23"/>
  <c r="Q77" i="23"/>
  <c r="V77" i="23"/>
  <c r="G82" i="23"/>
  <c r="M82" i="23" s="1"/>
  <c r="I82" i="23"/>
  <c r="K82" i="23"/>
  <c r="O82" i="23"/>
  <c r="Q82" i="23"/>
  <c r="V82" i="23"/>
  <c r="G88" i="23"/>
  <c r="M88" i="23" s="1"/>
  <c r="I88" i="23"/>
  <c r="K88" i="23"/>
  <c r="O88" i="23"/>
  <c r="Q88" i="23"/>
  <c r="V88" i="23"/>
  <c r="G94" i="23"/>
  <c r="I94" i="23"/>
  <c r="K94" i="23"/>
  <c r="M94" i="23"/>
  <c r="O94" i="23"/>
  <c r="Q94" i="23"/>
  <c r="V94" i="23"/>
  <c r="G99" i="23"/>
  <c r="M99" i="23" s="1"/>
  <c r="I99" i="23"/>
  <c r="K99" i="23"/>
  <c r="O99" i="23"/>
  <c r="Q99" i="23"/>
  <c r="V99" i="23"/>
  <c r="G109" i="23"/>
  <c r="I109" i="23"/>
  <c r="K109" i="23"/>
  <c r="O109" i="23"/>
  <c r="Q109" i="23"/>
  <c r="V109" i="23"/>
  <c r="G111" i="23"/>
  <c r="M111" i="23" s="1"/>
  <c r="I111" i="23"/>
  <c r="K111" i="23"/>
  <c r="O111" i="23"/>
  <c r="Q111" i="23"/>
  <c r="V111" i="23"/>
  <c r="G121" i="23"/>
  <c r="I121" i="23"/>
  <c r="K121" i="23"/>
  <c r="M121" i="23"/>
  <c r="O121" i="23"/>
  <c r="Q121" i="23"/>
  <c r="V121" i="23"/>
  <c r="G125" i="23"/>
  <c r="M125" i="23" s="1"/>
  <c r="I125" i="23"/>
  <c r="K125" i="23"/>
  <c r="O125" i="23"/>
  <c r="Q125" i="23"/>
  <c r="V125" i="23"/>
  <c r="G127" i="23"/>
  <c r="M127" i="23" s="1"/>
  <c r="I127" i="23"/>
  <c r="K127" i="23"/>
  <c r="O127" i="23"/>
  <c r="Q127" i="23"/>
  <c r="V127" i="23"/>
  <c r="G129" i="23"/>
  <c r="M129" i="23" s="1"/>
  <c r="I129" i="23"/>
  <c r="K129" i="23"/>
  <c r="O129" i="23"/>
  <c r="Q129" i="23"/>
  <c r="V129" i="23"/>
  <c r="G132" i="23"/>
  <c r="I132" i="23"/>
  <c r="K132" i="23"/>
  <c r="O132" i="23"/>
  <c r="O131" i="23" s="1"/>
  <c r="Q132" i="23"/>
  <c r="V132" i="23"/>
  <c r="G146" i="23"/>
  <c r="M146" i="23" s="1"/>
  <c r="I146" i="23"/>
  <c r="K146" i="23"/>
  <c r="O146" i="23"/>
  <c r="Q146" i="23"/>
  <c r="V146" i="23"/>
  <c r="V131" i="23" s="1"/>
  <c r="G148" i="23"/>
  <c r="I148" i="23"/>
  <c r="K148" i="23"/>
  <c r="M148" i="23"/>
  <c r="O148" i="23"/>
  <c r="Q148" i="23"/>
  <c r="V148" i="23"/>
  <c r="G151" i="23"/>
  <c r="M151" i="23" s="1"/>
  <c r="I151" i="23"/>
  <c r="K151" i="23"/>
  <c r="O151" i="23"/>
  <c r="Q151" i="23"/>
  <c r="V151" i="23"/>
  <c r="G155" i="23"/>
  <c r="M155" i="23" s="1"/>
  <c r="I155" i="23"/>
  <c r="K155" i="23"/>
  <c r="O155" i="23"/>
  <c r="Q155" i="23"/>
  <c r="V155" i="23"/>
  <c r="G159" i="23"/>
  <c r="M159" i="23" s="1"/>
  <c r="I159" i="23"/>
  <c r="K159" i="23"/>
  <c r="O159" i="23"/>
  <c r="Q159" i="23"/>
  <c r="V159" i="23"/>
  <c r="G168" i="23"/>
  <c r="M168" i="23" s="1"/>
  <c r="I168" i="23"/>
  <c r="K168" i="23"/>
  <c r="O168" i="23"/>
  <c r="Q168" i="23"/>
  <c r="V168" i="23"/>
  <c r="G177" i="23"/>
  <c r="M177" i="23" s="1"/>
  <c r="I177" i="23"/>
  <c r="K177" i="23"/>
  <c r="O177" i="23"/>
  <c r="Q177" i="23"/>
  <c r="V177" i="23"/>
  <c r="G180" i="23"/>
  <c r="M180" i="23" s="1"/>
  <c r="I180" i="23"/>
  <c r="K180" i="23"/>
  <c r="O180" i="23"/>
  <c r="Q180" i="23"/>
  <c r="V180" i="23"/>
  <c r="G184" i="23"/>
  <c r="I184" i="23"/>
  <c r="K184" i="23"/>
  <c r="M184" i="23"/>
  <c r="O184" i="23"/>
  <c r="Q184" i="23"/>
  <c r="V184" i="23"/>
  <c r="G189" i="23"/>
  <c r="I189" i="23"/>
  <c r="K189" i="23"/>
  <c r="O189" i="23"/>
  <c r="Q189" i="23"/>
  <c r="Q183" i="23" s="1"/>
  <c r="V189" i="23"/>
  <c r="G194" i="23"/>
  <c r="M194" i="23" s="1"/>
  <c r="I194" i="23"/>
  <c r="K194" i="23"/>
  <c r="O194" i="23"/>
  <c r="Q194" i="23"/>
  <c r="V194" i="23"/>
  <c r="G199" i="23"/>
  <c r="M199" i="23" s="1"/>
  <c r="I199" i="23"/>
  <c r="K199" i="23"/>
  <c r="O199" i="23"/>
  <c r="Q199" i="23"/>
  <c r="V199" i="23"/>
  <c r="G209" i="23"/>
  <c r="M209" i="23" s="1"/>
  <c r="I209" i="23"/>
  <c r="K209" i="23"/>
  <c r="O209" i="23"/>
  <c r="Q209" i="23"/>
  <c r="V209" i="23"/>
  <c r="G212" i="23"/>
  <c r="M212" i="23" s="1"/>
  <c r="I212" i="23"/>
  <c r="K212" i="23"/>
  <c r="O212" i="23"/>
  <c r="Q212" i="23"/>
  <c r="V212" i="23"/>
  <c r="G215" i="23"/>
  <c r="M215" i="23" s="1"/>
  <c r="I215" i="23"/>
  <c r="K215" i="23"/>
  <c r="O215" i="23"/>
  <c r="Q215" i="23"/>
  <c r="V215" i="23"/>
  <c r="G221" i="23"/>
  <c r="I221" i="23"/>
  <c r="K221" i="23"/>
  <c r="M221" i="23"/>
  <c r="O221" i="23"/>
  <c r="Q221" i="23"/>
  <c r="V221" i="23"/>
  <c r="G225" i="23"/>
  <c r="M225" i="23" s="1"/>
  <c r="I225" i="23"/>
  <c r="K225" i="23"/>
  <c r="O225" i="23"/>
  <c r="Q225" i="23"/>
  <c r="V225" i="23"/>
  <c r="G231" i="23"/>
  <c r="M231" i="23" s="1"/>
  <c r="I231" i="23"/>
  <c r="K231" i="23"/>
  <c r="O231" i="23"/>
  <c r="Q231" i="23"/>
  <c r="V231" i="23"/>
  <c r="G234" i="23"/>
  <c r="M234" i="23" s="1"/>
  <c r="I234" i="23"/>
  <c r="K234" i="23"/>
  <c r="O234" i="23"/>
  <c r="Q234" i="23"/>
  <c r="V234" i="23"/>
  <c r="G237" i="23"/>
  <c r="M237" i="23" s="1"/>
  <c r="I237" i="23"/>
  <c r="K237" i="23"/>
  <c r="O237" i="23"/>
  <c r="Q237" i="23"/>
  <c r="V237" i="23"/>
  <c r="G240" i="23"/>
  <c r="M240" i="23" s="1"/>
  <c r="I240" i="23"/>
  <c r="K240" i="23"/>
  <c r="O240" i="23"/>
  <c r="Q240" i="23"/>
  <c r="V240" i="23"/>
  <c r="G244" i="23"/>
  <c r="M244" i="23" s="1"/>
  <c r="I244" i="23"/>
  <c r="K244" i="23"/>
  <c r="O244" i="23"/>
  <c r="Q244" i="23"/>
  <c r="V244" i="23"/>
  <c r="G250" i="23"/>
  <c r="M250" i="23" s="1"/>
  <c r="I250" i="23"/>
  <c r="K250" i="23"/>
  <c r="O250" i="23"/>
  <c r="Q250" i="23"/>
  <c r="V250" i="23"/>
  <c r="G260" i="23"/>
  <c r="I260" i="23"/>
  <c r="K260" i="23"/>
  <c r="M260" i="23"/>
  <c r="O260" i="23"/>
  <c r="Q260" i="23"/>
  <c r="V260" i="23"/>
  <c r="G263" i="23"/>
  <c r="I263" i="23"/>
  <c r="K263" i="23"/>
  <c r="M263" i="23"/>
  <c r="O263" i="23"/>
  <c r="Q263" i="23"/>
  <c r="V263" i="23"/>
  <c r="G266" i="23"/>
  <c r="M266" i="23" s="1"/>
  <c r="I266" i="23"/>
  <c r="K266" i="23"/>
  <c r="O266" i="23"/>
  <c r="Q266" i="23"/>
  <c r="V266" i="23"/>
  <c r="G270" i="23"/>
  <c r="M270" i="23" s="1"/>
  <c r="I270" i="23"/>
  <c r="I269" i="23" s="1"/>
  <c r="K270" i="23"/>
  <c r="O270" i="23"/>
  <c r="Q270" i="23"/>
  <c r="V270" i="23"/>
  <c r="V269" i="23" s="1"/>
  <c r="G272" i="23"/>
  <c r="I272" i="23"/>
  <c r="K272" i="23"/>
  <c r="M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1" i="23"/>
  <c r="I281" i="23"/>
  <c r="K281" i="23"/>
  <c r="M281" i="23"/>
  <c r="O281" i="23"/>
  <c r="Q281" i="23"/>
  <c r="V281" i="23"/>
  <c r="G286" i="23"/>
  <c r="M286" i="23" s="1"/>
  <c r="I286" i="23"/>
  <c r="K286" i="23"/>
  <c r="O286" i="23"/>
  <c r="Q286" i="23"/>
  <c r="V286" i="23"/>
  <c r="G295" i="23"/>
  <c r="M295" i="23" s="1"/>
  <c r="I295" i="23"/>
  <c r="K295" i="23"/>
  <c r="K280" i="23" s="1"/>
  <c r="O295" i="23"/>
  <c r="Q295" i="23"/>
  <c r="V295" i="23"/>
  <c r="G300" i="23"/>
  <c r="M300" i="23" s="1"/>
  <c r="I300" i="23"/>
  <c r="K300" i="23"/>
  <c r="O300" i="23"/>
  <c r="Q300" i="23"/>
  <c r="V300" i="23"/>
  <c r="G304" i="23"/>
  <c r="M304" i="23" s="1"/>
  <c r="I304" i="23"/>
  <c r="K304" i="23"/>
  <c r="O304" i="23"/>
  <c r="Q304" i="23"/>
  <c r="V304" i="23"/>
  <c r="G308" i="23"/>
  <c r="M308" i="23" s="1"/>
  <c r="I308" i="23"/>
  <c r="K308" i="23"/>
  <c r="O308" i="23"/>
  <c r="Q308" i="23"/>
  <c r="V308" i="23"/>
  <c r="G312" i="23"/>
  <c r="M312" i="23" s="1"/>
  <c r="I312" i="23"/>
  <c r="K312" i="23"/>
  <c r="O312" i="23"/>
  <c r="Q312" i="23"/>
  <c r="V312" i="23"/>
  <c r="G321" i="23"/>
  <c r="M321" i="23" s="1"/>
  <c r="I321" i="23"/>
  <c r="K321" i="23"/>
  <c r="O321" i="23"/>
  <c r="Q321" i="23"/>
  <c r="V321" i="23"/>
  <c r="G330" i="23"/>
  <c r="I330" i="23"/>
  <c r="K330" i="23"/>
  <c r="M330" i="23"/>
  <c r="O330" i="23"/>
  <c r="Q330" i="23"/>
  <c r="V330" i="23"/>
  <c r="G335" i="23"/>
  <c r="M335" i="23" s="1"/>
  <c r="I335" i="23"/>
  <c r="I334" i="23" s="1"/>
  <c r="K335" i="23"/>
  <c r="K334" i="23" s="1"/>
  <c r="O335" i="23"/>
  <c r="Q335" i="23"/>
  <c r="Q334" i="23" s="1"/>
  <c r="V335" i="23"/>
  <c r="V334" i="23" s="1"/>
  <c r="G337" i="23"/>
  <c r="G334" i="23" s="1"/>
  <c r="I337" i="23"/>
  <c r="K337" i="23"/>
  <c r="M337" i="23"/>
  <c r="O337" i="23"/>
  <c r="Q337" i="23"/>
  <c r="V337" i="23"/>
  <c r="G340" i="23"/>
  <c r="I340" i="23"/>
  <c r="K340" i="23"/>
  <c r="O340" i="23"/>
  <c r="Q340" i="23"/>
  <c r="V340" i="23"/>
  <c r="G342" i="23"/>
  <c r="M342" i="23" s="1"/>
  <c r="I342" i="23"/>
  <c r="K342" i="23"/>
  <c r="O342" i="23"/>
  <c r="Q342" i="23"/>
  <c r="V342" i="23"/>
  <c r="G352" i="23"/>
  <c r="M352" i="23" s="1"/>
  <c r="I352" i="23"/>
  <c r="K352" i="23"/>
  <c r="O352" i="23"/>
  <c r="Q352" i="23"/>
  <c r="V352" i="23"/>
  <c r="G365" i="23"/>
  <c r="M365" i="23" s="1"/>
  <c r="I365" i="23"/>
  <c r="K365" i="23"/>
  <c r="O365" i="23"/>
  <c r="Q365" i="23"/>
  <c r="V365" i="23"/>
  <c r="G373" i="23"/>
  <c r="M373" i="23" s="1"/>
  <c r="I373" i="23"/>
  <c r="K373" i="23"/>
  <c r="O373" i="23"/>
  <c r="Q373" i="23"/>
  <c r="V373" i="23"/>
  <c r="G378" i="23"/>
  <c r="M378" i="23" s="1"/>
  <c r="I378" i="23"/>
  <c r="K378" i="23"/>
  <c r="O378" i="23"/>
  <c r="Q378" i="23"/>
  <c r="V378" i="23"/>
  <c r="G382" i="23"/>
  <c r="I382" i="23"/>
  <c r="K382" i="23"/>
  <c r="M382" i="23"/>
  <c r="O382" i="23"/>
  <c r="Q382" i="23"/>
  <c r="V382" i="23"/>
  <c r="G384" i="23"/>
  <c r="M384" i="23" s="1"/>
  <c r="I384" i="23"/>
  <c r="K384" i="23"/>
  <c r="O384" i="23"/>
  <c r="Q384" i="23"/>
  <c r="V384" i="23"/>
  <c r="G390" i="23"/>
  <c r="M390" i="23" s="1"/>
  <c r="I390" i="23"/>
  <c r="K390" i="23"/>
  <c r="O390" i="23"/>
  <c r="Q390" i="23"/>
  <c r="V390" i="23"/>
  <c r="G403" i="23"/>
  <c r="M403" i="23" s="1"/>
  <c r="I403" i="23"/>
  <c r="K403" i="23"/>
  <c r="O403" i="23"/>
  <c r="Q403" i="23"/>
  <c r="V403" i="23"/>
  <c r="V405" i="23"/>
  <c r="G406" i="23"/>
  <c r="I406" i="23"/>
  <c r="K406" i="23"/>
  <c r="K405" i="23" s="1"/>
  <c r="M406" i="23"/>
  <c r="O406" i="23"/>
  <c r="Q406" i="23"/>
  <c r="V406" i="23"/>
  <c r="G408" i="23"/>
  <c r="M408" i="23" s="1"/>
  <c r="I408" i="23"/>
  <c r="K408" i="23"/>
  <c r="O408" i="23"/>
  <c r="Q408" i="23"/>
  <c r="V408" i="23"/>
  <c r="G410" i="23"/>
  <c r="M410" i="23" s="1"/>
  <c r="I410" i="23"/>
  <c r="K410" i="23"/>
  <c r="O410" i="23"/>
  <c r="Q410" i="23"/>
  <c r="V410" i="23"/>
  <c r="G417" i="23"/>
  <c r="M417" i="23" s="1"/>
  <c r="I417" i="23"/>
  <c r="I416" i="23" s="1"/>
  <c r="K417" i="23"/>
  <c r="O417" i="23"/>
  <c r="O416" i="23" s="1"/>
  <c r="Q417" i="23"/>
  <c r="Q416" i="23" s="1"/>
  <c r="V417" i="23"/>
  <c r="G422" i="23"/>
  <c r="M422" i="23" s="1"/>
  <c r="I422" i="23"/>
  <c r="K422" i="23"/>
  <c r="O422" i="23"/>
  <c r="Q422" i="23"/>
  <c r="V422" i="23"/>
  <c r="V416" i="23" s="1"/>
  <c r="I427" i="23"/>
  <c r="G428" i="23"/>
  <c r="G427" i="23" s="1"/>
  <c r="I428" i="23"/>
  <c r="K428" i="23"/>
  <c r="K427" i="23" s="1"/>
  <c r="O428" i="23"/>
  <c r="O427" i="23" s="1"/>
  <c r="Q428" i="23"/>
  <c r="Q427" i="23" s="1"/>
  <c r="V428" i="23"/>
  <c r="V427" i="23" s="1"/>
  <c r="G430" i="23"/>
  <c r="I430" i="23"/>
  <c r="K430" i="23"/>
  <c r="O430" i="23"/>
  <c r="Q430" i="23"/>
  <c r="V430" i="23"/>
  <c r="G434" i="23"/>
  <c r="M434" i="23" s="1"/>
  <c r="I434" i="23"/>
  <c r="K434" i="23"/>
  <c r="O434" i="23"/>
  <c r="Q434" i="23"/>
  <c r="V434" i="23"/>
  <c r="G440" i="23"/>
  <c r="M440" i="23" s="1"/>
  <c r="I440" i="23"/>
  <c r="K440" i="23"/>
  <c r="O440" i="23"/>
  <c r="Q440" i="23"/>
  <c r="V440" i="23"/>
  <c r="G446" i="23"/>
  <c r="I446" i="23"/>
  <c r="K446" i="23"/>
  <c r="M446" i="23"/>
  <c r="O446" i="23"/>
  <c r="Q446" i="23"/>
  <c r="V446" i="23"/>
  <c r="G450" i="23"/>
  <c r="M450" i="23" s="1"/>
  <c r="I450" i="23"/>
  <c r="K450" i="23"/>
  <c r="O450" i="23"/>
  <c r="Q450" i="23"/>
  <c r="V450" i="23"/>
  <c r="G456" i="23"/>
  <c r="M456" i="23" s="1"/>
  <c r="I456" i="23"/>
  <c r="K456" i="23"/>
  <c r="O456" i="23"/>
  <c r="Q456" i="23"/>
  <c r="V456" i="23"/>
  <c r="G460" i="23"/>
  <c r="I460" i="23"/>
  <c r="K460" i="23"/>
  <c r="M460" i="23"/>
  <c r="O460" i="23"/>
  <c r="Q460" i="23"/>
  <c r="V460" i="23"/>
  <c r="G466" i="23"/>
  <c r="I466" i="23"/>
  <c r="K466" i="23"/>
  <c r="M466" i="23"/>
  <c r="O466" i="23"/>
  <c r="Q466" i="23"/>
  <c r="V466" i="23"/>
  <c r="G472" i="23"/>
  <c r="M472" i="23" s="1"/>
  <c r="I472" i="23"/>
  <c r="K472" i="23"/>
  <c r="O472" i="23"/>
  <c r="Q472" i="23"/>
  <c r="V472" i="23"/>
  <c r="G476" i="23"/>
  <c r="I476" i="23"/>
  <c r="K476" i="23"/>
  <c r="M476" i="23"/>
  <c r="O476" i="23"/>
  <c r="Q476" i="23"/>
  <c r="V476" i="23"/>
  <c r="G486" i="23"/>
  <c r="I486" i="23"/>
  <c r="K486" i="23"/>
  <c r="M486" i="23"/>
  <c r="O486" i="23"/>
  <c r="Q486" i="23"/>
  <c r="V486" i="23"/>
  <c r="G490" i="23"/>
  <c r="M490" i="23" s="1"/>
  <c r="I490" i="23"/>
  <c r="K490" i="23"/>
  <c r="O490" i="23"/>
  <c r="Q490" i="23"/>
  <c r="V490" i="23"/>
  <c r="G492" i="23"/>
  <c r="M492" i="23" s="1"/>
  <c r="I492" i="23"/>
  <c r="K492" i="23"/>
  <c r="O492" i="23"/>
  <c r="Q492" i="23"/>
  <c r="V492" i="23"/>
  <c r="G499" i="23"/>
  <c r="I499" i="23"/>
  <c r="K499" i="23"/>
  <c r="M499" i="23"/>
  <c r="O499" i="23"/>
  <c r="Q499" i="23"/>
  <c r="V499" i="23"/>
  <c r="G502" i="23"/>
  <c r="M502" i="23" s="1"/>
  <c r="I502" i="23"/>
  <c r="K502" i="23"/>
  <c r="O502" i="23"/>
  <c r="Q502" i="23"/>
  <c r="V502" i="23"/>
  <c r="G505" i="23"/>
  <c r="M505" i="23" s="1"/>
  <c r="I505" i="23"/>
  <c r="K505" i="23"/>
  <c r="O505" i="23"/>
  <c r="Q505" i="23"/>
  <c r="V505" i="23"/>
  <c r="G512" i="23"/>
  <c r="I512" i="23"/>
  <c r="K512" i="23"/>
  <c r="M512" i="23"/>
  <c r="O512" i="23"/>
  <c r="Q512" i="23"/>
  <c r="V512" i="23"/>
  <c r="G519" i="23"/>
  <c r="M519" i="23" s="1"/>
  <c r="I519" i="23"/>
  <c r="K519" i="23"/>
  <c r="O519" i="23"/>
  <c r="Q519" i="23"/>
  <c r="V519" i="23"/>
  <c r="G526" i="23"/>
  <c r="M526" i="23" s="1"/>
  <c r="I526" i="23"/>
  <c r="K526" i="23"/>
  <c r="O526" i="23"/>
  <c r="Q526" i="23"/>
  <c r="V526" i="23"/>
  <c r="G528" i="23"/>
  <c r="M528" i="23" s="1"/>
  <c r="I528" i="23"/>
  <c r="K528" i="23"/>
  <c r="O528" i="23"/>
  <c r="Q528" i="23"/>
  <c r="V528" i="23"/>
  <c r="G530" i="23"/>
  <c r="M530" i="23" s="1"/>
  <c r="I530" i="23"/>
  <c r="K530" i="23"/>
  <c r="O530" i="23"/>
  <c r="Q530" i="23"/>
  <c r="V530" i="23"/>
  <c r="G532" i="23"/>
  <c r="M532" i="23" s="1"/>
  <c r="I532" i="23"/>
  <c r="K532" i="23"/>
  <c r="O532" i="23"/>
  <c r="Q532" i="23"/>
  <c r="V532" i="23"/>
  <c r="G540" i="23"/>
  <c r="M540" i="23" s="1"/>
  <c r="I540" i="23"/>
  <c r="K540" i="23"/>
  <c r="O540" i="23"/>
  <c r="Q540" i="23"/>
  <c r="V540" i="23"/>
  <c r="G542" i="23"/>
  <c r="M542" i="23" s="1"/>
  <c r="I542" i="23"/>
  <c r="K542" i="23"/>
  <c r="O542" i="23"/>
  <c r="Q542" i="23"/>
  <c r="V542" i="23"/>
  <c r="G549" i="23"/>
  <c r="M549" i="23" s="1"/>
  <c r="I549" i="23"/>
  <c r="K549" i="23"/>
  <c r="O549" i="23"/>
  <c r="Q549" i="23"/>
  <c r="V549" i="23"/>
  <c r="G551" i="23"/>
  <c r="M551" i="23" s="1"/>
  <c r="I551" i="23"/>
  <c r="K551" i="23"/>
  <c r="O551" i="23"/>
  <c r="Q551" i="23"/>
  <c r="V551" i="23"/>
  <c r="G553" i="23"/>
  <c r="I553" i="23"/>
  <c r="K553" i="23"/>
  <c r="M553" i="23"/>
  <c r="O553" i="23"/>
  <c r="Q553" i="23"/>
  <c r="V553" i="23"/>
  <c r="G557" i="23"/>
  <c r="M557" i="23" s="1"/>
  <c r="I557" i="23"/>
  <c r="K557" i="23"/>
  <c r="O557" i="23"/>
  <c r="Q557" i="23"/>
  <c r="V557" i="23"/>
  <c r="G564" i="23"/>
  <c r="M564" i="23" s="1"/>
  <c r="I564" i="23"/>
  <c r="K564" i="23"/>
  <c r="O564" i="23"/>
  <c r="Q564" i="23"/>
  <c r="V564" i="23"/>
  <c r="G571" i="23"/>
  <c r="I571" i="23"/>
  <c r="K571" i="23"/>
  <c r="M571" i="23"/>
  <c r="O571" i="23"/>
  <c r="Q571" i="23"/>
  <c r="V571" i="23"/>
  <c r="G573" i="23"/>
  <c r="I573" i="23"/>
  <c r="K573" i="23"/>
  <c r="M573" i="23"/>
  <c r="O573" i="23"/>
  <c r="Q573" i="23"/>
  <c r="V573" i="23"/>
  <c r="G575" i="23"/>
  <c r="M575" i="23" s="1"/>
  <c r="I575" i="23"/>
  <c r="K575" i="23"/>
  <c r="O575" i="23"/>
  <c r="Q575" i="23"/>
  <c r="V575" i="23"/>
  <c r="G577" i="23"/>
  <c r="M577" i="23" s="1"/>
  <c r="I577" i="23"/>
  <c r="I576" i="23" s="1"/>
  <c r="K577" i="23"/>
  <c r="O577" i="23"/>
  <c r="Q577" i="23"/>
  <c r="V577" i="23"/>
  <c r="G580" i="23"/>
  <c r="I580" i="23"/>
  <c r="K580" i="23"/>
  <c r="M580" i="23"/>
  <c r="O580" i="23"/>
  <c r="Q580" i="23"/>
  <c r="V580" i="23"/>
  <c r="G582" i="23"/>
  <c r="M582" i="23" s="1"/>
  <c r="I582" i="23"/>
  <c r="K582" i="23"/>
  <c r="O582" i="23"/>
  <c r="Q582" i="23"/>
  <c r="V582" i="23"/>
  <c r="G586" i="23"/>
  <c r="M586" i="23" s="1"/>
  <c r="I586" i="23"/>
  <c r="K586" i="23"/>
  <c r="O586" i="23"/>
  <c r="Q586" i="23"/>
  <c r="V586" i="23"/>
  <c r="G588" i="23"/>
  <c r="M588" i="23" s="1"/>
  <c r="I588" i="23"/>
  <c r="K588" i="23"/>
  <c r="O588" i="23"/>
  <c r="Q588" i="23"/>
  <c r="V588" i="23"/>
  <c r="G592" i="23"/>
  <c r="M592" i="23" s="1"/>
  <c r="I592" i="23"/>
  <c r="K592" i="23"/>
  <c r="O592" i="23"/>
  <c r="Q592" i="23"/>
  <c r="V592" i="23"/>
  <c r="G594" i="23"/>
  <c r="M594" i="23" s="1"/>
  <c r="I594" i="23"/>
  <c r="K594" i="23"/>
  <c r="O594" i="23"/>
  <c r="Q594" i="23"/>
  <c r="V594" i="23"/>
  <c r="G596" i="23"/>
  <c r="M596" i="23" s="1"/>
  <c r="I596" i="23"/>
  <c r="K596" i="23"/>
  <c r="O596" i="23"/>
  <c r="Q596" i="23"/>
  <c r="V596" i="23"/>
  <c r="G598" i="23"/>
  <c r="M598" i="23" s="1"/>
  <c r="I598" i="23"/>
  <c r="K598" i="23"/>
  <c r="O598" i="23"/>
  <c r="Q598" i="23"/>
  <c r="V598" i="23"/>
  <c r="G600" i="23"/>
  <c r="I600" i="23"/>
  <c r="K600" i="23"/>
  <c r="M600" i="23"/>
  <c r="O600" i="23"/>
  <c r="Q600" i="23"/>
  <c r="V600" i="23"/>
  <c r="G602" i="23"/>
  <c r="M602" i="23" s="1"/>
  <c r="I602" i="23"/>
  <c r="I601" i="23" s="1"/>
  <c r="K602" i="23"/>
  <c r="O602" i="23"/>
  <c r="Q602" i="23"/>
  <c r="V602" i="23"/>
  <c r="G604" i="23"/>
  <c r="I604" i="23"/>
  <c r="K604" i="23"/>
  <c r="M604" i="23"/>
  <c r="O604" i="23"/>
  <c r="Q604" i="23"/>
  <c r="V604" i="23"/>
  <c r="G606" i="23"/>
  <c r="M606" i="23" s="1"/>
  <c r="I606" i="23"/>
  <c r="K606" i="23"/>
  <c r="O606" i="23"/>
  <c r="Q606" i="23"/>
  <c r="V606" i="23"/>
  <c r="G608" i="23"/>
  <c r="I608" i="23"/>
  <c r="K608" i="23"/>
  <c r="O608" i="23"/>
  <c r="O607" i="23" s="1"/>
  <c r="Q608" i="23"/>
  <c r="Q607" i="23" s="1"/>
  <c r="V608" i="23"/>
  <c r="G610" i="23"/>
  <c r="M610" i="23" s="1"/>
  <c r="I610" i="23"/>
  <c r="K610" i="23"/>
  <c r="O610" i="23"/>
  <c r="Q610" i="23"/>
  <c r="V610" i="23"/>
  <c r="G612" i="23"/>
  <c r="I612" i="23"/>
  <c r="K612" i="23"/>
  <c r="O612" i="23"/>
  <c r="Q612" i="23"/>
  <c r="V612" i="23"/>
  <c r="G614" i="23"/>
  <c r="M614" i="23" s="1"/>
  <c r="I614" i="23"/>
  <c r="K614" i="23"/>
  <c r="O614" i="23"/>
  <c r="Q614" i="23"/>
  <c r="V614" i="23"/>
  <c r="G616" i="23"/>
  <c r="I616" i="23"/>
  <c r="K616" i="23"/>
  <c r="M616" i="23"/>
  <c r="O616" i="23"/>
  <c r="Q616" i="23"/>
  <c r="V616" i="23"/>
  <c r="G618" i="23"/>
  <c r="I618" i="23"/>
  <c r="K618" i="23"/>
  <c r="O618" i="23"/>
  <c r="Q618" i="23"/>
  <c r="V618" i="23"/>
  <c r="G631" i="23"/>
  <c r="M631" i="23" s="1"/>
  <c r="I631" i="23"/>
  <c r="K631" i="23"/>
  <c r="O631" i="23"/>
  <c r="Q631" i="23"/>
  <c r="V631" i="23"/>
  <c r="G633" i="23"/>
  <c r="I633" i="23"/>
  <c r="K633" i="23"/>
  <c r="M633" i="23"/>
  <c r="O633" i="23"/>
  <c r="Q633" i="23"/>
  <c r="V633" i="23"/>
  <c r="G642" i="23"/>
  <c r="I642" i="23"/>
  <c r="K642" i="23"/>
  <c r="M642" i="23"/>
  <c r="O642" i="23"/>
  <c r="Q642" i="23"/>
  <c r="V642" i="23"/>
  <c r="G644" i="23"/>
  <c r="M644" i="23" s="1"/>
  <c r="I644" i="23"/>
  <c r="K644" i="23"/>
  <c r="O644" i="23"/>
  <c r="Q644" i="23"/>
  <c r="V644" i="23"/>
  <c r="G646" i="23"/>
  <c r="M646" i="23" s="1"/>
  <c r="I646" i="23"/>
  <c r="K646" i="23"/>
  <c r="O646" i="23"/>
  <c r="Q646" i="23"/>
  <c r="V646" i="23"/>
  <c r="G648" i="23"/>
  <c r="M648" i="23" s="1"/>
  <c r="I648" i="23"/>
  <c r="K648" i="23"/>
  <c r="O648" i="23"/>
  <c r="Q648" i="23"/>
  <c r="V648" i="23"/>
  <c r="G650" i="23"/>
  <c r="I650" i="23"/>
  <c r="K650" i="23"/>
  <c r="M650" i="23"/>
  <c r="O650" i="23"/>
  <c r="Q650" i="23"/>
  <c r="V650" i="23"/>
  <c r="G652" i="23"/>
  <c r="M652" i="23" s="1"/>
  <c r="I652" i="23"/>
  <c r="K652" i="23"/>
  <c r="O652" i="23"/>
  <c r="Q652" i="23"/>
  <c r="V652" i="23"/>
  <c r="G654" i="23"/>
  <c r="M654" i="23" s="1"/>
  <c r="I654" i="23"/>
  <c r="K654" i="23"/>
  <c r="O654" i="23"/>
  <c r="Q654" i="23"/>
  <c r="V654" i="23"/>
  <c r="G656" i="23"/>
  <c r="I656" i="23"/>
  <c r="K656" i="23"/>
  <c r="M656" i="23"/>
  <c r="O656" i="23"/>
  <c r="Q656" i="23"/>
  <c r="V656" i="23"/>
  <c r="G658" i="23"/>
  <c r="M658" i="23" s="1"/>
  <c r="I658" i="23"/>
  <c r="K658" i="23"/>
  <c r="O658" i="23"/>
  <c r="Q658" i="23"/>
  <c r="V658" i="23"/>
  <c r="G660" i="23"/>
  <c r="M660" i="23" s="1"/>
  <c r="I660" i="23"/>
  <c r="K660" i="23"/>
  <c r="O660" i="23"/>
  <c r="Q660" i="23"/>
  <c r="V660" i="23"/>
  <c r="G662" i="23"/>
  <c r="M662" i="23" s="1"/>
  <c r="I662" i="23"/>
  <c r="K662" i="23"/>
  <c r="O662" i="23"/>
  <c r="Q662" i="23"/>
  <c r="V662" i="23"/>
  <c r="G664" i="23"/>
  <c r="M664" i="23" s="1"/>
  <c r="I664" i="23"/>
  <c r="K664" i="23"/>
  <c r="O664" i="23"/>
  <c r="Q664" i="23"/>
  <c r="V664" i="23"/>
  <c r="G666" i="23"/>
  <c r="I666" i="23"/>
  <c r="K666" i="23"/>
  <c r="M666" i="23"/>
  <c r="O666" i="23"/>
  <c r="Q666" i="23"/>
  <c r="V666" i="23"/>
  <c r="G668" i="23"/>
  <c r="M668" i="23" s="1"/>
  <c r="I668" i="23"/>
  <c r="K668" i="23"/>
  <c r="O668" i="23"/>
  <c r="Q668" i="23"/>
  <c r="V668" i="23"/>
  <c r="G670" i="23"/>
  <c r="M670" i="23" s="1"/>
  <c r="I670" i="23"/>
  <c r="K670" i="23"/>
  <c r="O670" i="23"/>
  <c r="Q670" i="23"/>
  <c r="V670" i="23"/>
  <c r="G672" i="23"/>
  <c r="M672" i="23" s="1"/>
  <c r="I672" i="23"/>
  <c r="K672" i="23"/>
  <c r="O672" i="23"/>
  <c r="Q672" i="23"/>
  <c r="V672" i="23"/>
  <c r="G674" i="23"/>
  <c r="M674" i="23" s="1"/>
  <c r="I674" i="23"/>
  <c r="K674" i="23"/>
  <c r="O674" i="23"/>
  <c r="Q674" i="23"/>
  <c r="V674" i="23"/>
  <c r="G676" i="23"/>
  <c r="M676" i="23" s="1"/>
  <c r="I676" i="23"/>
  <c r="K676" i="23"/>
  <c r="O676" i="23"/>
  <c r="Q676" i="23"/>
  <c r="V676" i="23"/>
  <c r="G678" i="23"/>
  <c r="M678" i="23" s="1"/>
  <c r="I678" i="23"/>
  <c r="K678" i="23"/>
  <c r="O678" i="23"/>
  <c r="Q678" i="23"/>
  <c r="V678" i="23"/>
  <c r="G680" i="23"/>
  <c r="M680" i="23" s="1"/>
  <c r="I680" i="23"/>
  <c r="K680" i="23"/>
  <c r="O680" i="23"/>
  <c r="Q680" i="23"/>
  <c r="V680" i="23"/>
  <c r="G682" i="23"/>
  <c r="I682" i="23"/>
  <c r="K682" i="23"/>
  <c r="M682" i="23"/>
  <c r="O682" i="23"/>
  <c r="Q682" i="23"/>
  <c r="V682" i="23"/>
  <c r="G684" i="23"/>
  <c r="M684" i="23" s="1"/>
  <c r="I684" i="23"/>
  <c r="K684" i="23"/>
  <c r="O684" i="23"/>
  <c r="Q684" i="23"/>
  <c r="V684" i="23"/>
  <c r="G686" i="23"/>
  <c r="M686" i="23" s="1"/>
  <c r="I686" i="23"/>
  <c r="K686" i="23"/>
  <c r="O686" i="23"/>
  <c r="Q686" i="23"/>
  <c r="V686" i="23"/>
  <c r="G688" i="23"/>
  <c r="M688" i="23" s="1"/>
  <c r="I688" i="23"/>
  <c r="K688" i="23"/>
  <c r="O688" i="23"/>
  <c r="Q688" i="23"/>
  <c r="V688" i="23"/>
  <c r="G690" i="23"/>
  <c r="I690" i="23"/>
  <c r="K690" i="23"/>
  <c r="M690" i="23"/>
  <c r="O690" i="23"/>
  <c r="Q690" i="23"/>
  <c r="V690" i="23"/>
  <c r="G692" i="23"/>
  <c r="M692" i="23" s="1"/>
  <c r="I692" i="23"/>
  <c r="K692" i="23"/>
  <c r="O692" i="23"/>
  <c r="Q692" i="23"/>
  <c r="V692" i="23"/>
  <c r="G700" i="23"/>
  <c r="M700" i="23" s="1"/>
  <c r="I700" i="23"/>
  <c r="K700" i="23"/>
  <c r="O700" i="23"/>
  <c r="Q700" i="23"/>
  <c r="V700" i="23"/>
  <c r="G705" i="23"/>
  <c r="M705" i="23" s="1"/>
  <c r="I705" i="23"/>
  <c r="K705" i="23"/>
  <c r="O705" i="23"/>
  <c r="Q705" i="23"/>
  <c r="V705" i="23"/>
  <c r="G707" i="23"/>
  <c r="M707" i="23" s="1"/>
  <c r="I707" i="23"/>
  <c r="K707" i="23"/>
  <c r="O707" i="23"/>
  <c r="Q707" i="23"/>
  <c r="V707" i="23"/>
  <c r="M709" i="23"/>
  <c r="I709" i="23"/>
  <c r="K709" i="23"/>
  <c r="O709" i="23"/>
  <c r="Q709" i="23"/>
  <c r="V709" i="23"/>
  <c r="G711" i="23"/>
  <c r="I711" i="23"/>
  <c r="K711" i="23"/>
  <c r="M711" i="23"/>
  <c r="O711" i="23"/>
  <c r="Q711" i="23"/>
  <c r="V711" i="23"/>
  <c r="G713" i="23"/>
  <c r="M713" i="23" s="1"/>
  <c r="I713" i="23"/>
  <c r="K713" i="23"/>
  <c r="O713" i="23"/>
  <c r="Q713" i="23"/>
  <c r="V713" i="23"/>
  <c r="G715" i="23"/>
  <c r="M715" i="23" s="1"/>
  <c r="I715" i="23"/>
  <c r="K715" i="23"/>
  <c r="O715" i="23"/>
  <c r="Q715" i="23"/>
  <c r="V715" i="23"/>
  <c r="G717" i="23"/>
  <c r="I717" i="23"/>
  <c r="K717" i="23"/>
  <c r="M717" i="23"/>
  <c r="O717" i="23"/>
  <c r="Q717" i="23"/>
  <c r="V717" i="23"/>
  <c r="G719" i="23"/>
  <c r="M719" i="23" s="1"/>
  <c r="I719" i="23"/>
  <c r="K719" i="23"/>
  <c r="O719" i="23"/>
  <c r="Q719" i="23"/>
  <c r="V719" i="23"/>
  <c r="G721" i="23"/>
  <c r="I721" i="23"/>
  <c r="K721" i="23"/>
  <c r="M721" i="23"/>
  <c r="O721" i="23"/>
  <c r="Q721" i="23"/>
  <c r="V721" i="23"/>
  <c r="G723" i="23"/>
  <c r="M723" i="23" s="1"/>
  <c r="I723" i="23"/>
  <c r="K723" i="23"/>
  <c r="O723" i="23"/>
  <c r="Q723" i="23"/>
  <c r="V723" i="23"/>
  <c r="G725" i="23"/>
  <c r="M725" i="23" s="1"/>
  <c r="I725" i="23"/>
  <c r="K725" i="23"/>
  <c r="O725" i="23"/>
  <c r="Q725" i="23"/>
  <c r="V725" i="23"/>
  <c r="G727" i="23"/>
  <c r="I727" i="23"/>
  <c r="K727" i="23"/>
  <c r="M727" i="23"/>
  <c r="O727" i="23"/>
  <c r="Q727" i="23"/>
  <c r="V727" i="23"/>
  <c r="G729" i="23"/>
  <c r="M729" i="23" s="1"/>
  <c r="I729" i="23"/>
  <c r="K729" i="23"/>
  <c r="O729" i="23"/>
  <c r="Q729" i="23"/>
  <c r="V729" i="23"/>
  <c r="G731" i="23"/>
  <c r="M731" i="23" s="1"/>
  <c r="I731" i="23"/>
  <c r="K731" i="23"/>
  <c r="O731" i="23"/>
  <c r="Q731" i="23"/>
  <c r="V731" i="23"/>
  <c r="G733" i="23"/>
  <c r="I733" i="23"/>
  <c r="K733" i="23"/>
  <c r="M733" i="23"/>
  <c r="O733" i="23"/>
  <c r="Q733" i="23"/>
  <c r="V733" i="23"/>
  <c r="G735" i="23"/>
  <c r="M735" i="23" s="1"/>
  <c r="I735" i="23"/>
  <c r="K735" i="23"/>
  <c r="O735" i="23"/>
  <c r="Q735" i="23"/>
  <c r="V735" i="23"/>
  <c r="G737" i="23"/>
  <c r="M737" i="23" s="1"/>
  <c r="I737" i="23"/>
  <c r="K737" i="23"/>
  <c r="O737" i="23"/>
  <c r="Q737" i="23"/>
  <c r="V737" i="23"/>
  <c r="G739" i="23"/>
  <c r="M739" i="23" s="1"/>
  <c r="I739" i="23"/>
  <c r="K739" i="23"/>
  <c r="O739" i="23"/>
  <c r="Q739" i="23"/>
  <c r="V739" i="23"/>
  <c r="K740" i="23"/>
  <c r="O740" i="23"/>
  <c r="Q740" i="23"/>
  <c r="G741" i="23"/>
  <c r="G740" i="23" s="1"/>
  <c r="I741" i="23"/>
  <c r="I740" i="23" s="1"/>
  <c r="K741" i="23"/>
  <c r="M741" i="23"/>
  <c r="M740" i="23" s="1"/>
  <c r="O741" i="23"/>
  <c r="Q741" i="23"/>
  <c r="V741" i="23"/>
  <c r="V740" i="23" s="1"/>
  <c r="G746" i="23"/>
  <c r="M746" i="23" s="1"/>
  <c r="I746" i="23"/>
  <c r="K746" i="23"/>
  <c r="O746" i="23"/>
  <c r="Q746" i="23"/>
  <c r="V746" i="23"/>
  <c r="G760" i="23"/>
  <c r="M760" i="23" s="1"/>
  <c r="I760" i="23"/>
  <c r="K760" i="23"/>
  <c r="O760" i="23"/>
  <c r="Q760" i="23"/>
  <c r="V760" i="23"/>
  <c r="G762" i="23"/>
  <c r="M762" i="23" s="1"/>
  <c r="I762" i="23"/>
  <c r="K762" i="23"/>
  <c r="O762" i="23"/>
  <c r="Q762" i="23"/>
  <c r="V762" i="23"/>
  <c r="O764" i="23"/>
  <c r="G765" i="23"/>
  <c r="M765" i="23" s="1"/>
  <c r="M764" i="23" s="1"/>
  <c r="I765" i="23"/>
  <c r="I764" i="23" s="1"/>
  <c r="K765" i="23"/>
  <c r="K764" i="23" s="1"/>
  <c r="O765" i="23"/>
  <c r="Q765" i="23"/>
  <c r="Q764" i="23" s="1"/>
  <c r="V765" i="23"/>
  <c r="V764" i="23" s="1"/>
  <c r="G769" i="23"/>
  <c r="M769" i="23" s="1"/>
  <c r="I769" i="23"/>
  <c r="K769" i="23"/>
  <c r="O769" i="23"/>
  <c r="Q769" i="23"/>
  <c r="V769" i="23"/>
  <c r="V768" i="23" s="1"/>
  <c r="G771" i="23"/>
  <c r="I771" i="23"/>
  <c r="K771" i="23"/>
  <c r="M771" i="23"/>
  <c r="O771" i="23"/>
  <c r="Q771" i="23"/>
  <c r="V771" i="23"/>
  <c r="G773" i="23"/>
  <c r="M773" i="23" s="1"/>
  <c r="I773" i="23"/>
  <c r="K773" i="23"/>
  <c r="O773" i="23"/>
  <c r="Q773" i="23"/>
  <c r="V773" i="23"/>
  <c r="G776" i="23"/>
  <c r="M776" i="23" s="1"/>
  <c r="I776" i="23"/>
  <c r="K776" i="23"/>
  <c r="O776" i="23"/>
  <c r="Q776" i="23"/>
  <c r="V776" i="23"/>
  <c r="G785" i="23"/>
  <c r="M785" i="23" s="1"/>
  <c r="I785" i="23"/>
  <c r="K785" i="23"/>
  <c r="O785" i="23"/>
  <c r="Q785" i="23"/>
  <c r="V785" i="23"/>
  <c r="G794" i="23"/>
  <c r="M794" i="23" s="1"/>
  <c r="I794" i="23"/>
  <c r="K794" i="23"/>
  <c r="O794" i="23"/>
  <c r="Q794" i="23"/>
  <c r="V794" i="23"/>
  <c r="G795" i="23"/>
  <c r="I795" i="23"/>
  <c r="K795" i="23"/>
  <c r="M795" i="23"/>
  <c r="O795" i="23"/>
  <c r="Q795" i="23"/>
  <c r="V795" i="23"/>
  <c r="G796" i="23"/>
  <c r="M796" i="23" s="1"/>
  <c r="I796" i="23"/>
  <c r="K796" i="23"/>
  <c r="O796" i="23"/>
  <c r="Q796" i="23"/>
  <c r="V796" i="23"/>
  <c r="G797" i="23"/>
  <c r="M797" i="23" s="1"/>
  <c r="I797" i="23"/>
  <c r="K797" i="23"/>
  <c r="O797" i="23"/>
  <c r="Q797" i="23"/>
  <c r="V797" i="23"/>
  <c r="G798" i="23"/>
  <c r="M798" i="23" s="1"/>
  <c r="I798" i="23"/>
  <c r="K798" i="23"/>
  <c r="O798" i="23"/>
  <c r="Q798" i="23"/>
  <c r="V798" i="23"/>
  <c r="G799" i="23"/>
  <c r="I799" i="23"/>
  <c r="K799" i="23"/>
  <c r="M799" i="23"/>
  <c r="O799" i="23"/>
  <c r="Q799" i="23"/>
  <c r="V799" i="23"/>
  <c r="G800" i="23"/>
  <c r="M800" i="23" s="1"/>
  <c r="I800" i="23"/>
  <c r="K800" i="23"/>
  <c r="O800" i="23"/>
  <c r="Q800" i="23"/>
  <c r="V800" i="23"/>
  <c r="AE802" i="23"/>
  <c r="F54" i="1" s="1"/>
  <c r="BA365" i="22"/>
  <c r="G9" i="22"/>
  <c r="M9" i="22" s="1"/>
  <c r="I9" i="22"/>
  <c r="K9" i="22"/>
  <c r="O9" i="22"/>
  <c r="Q9" i="22"/>
  <c r="V9" i="22"/>
  <c r="G16" i="22"/>
  <c r="I16" i="22"/>
  <c r="K16" i="22"/>
  <c r="M16" i="22"/>
  <c r="O16" i="22"/>
  <c r="Q16" i="22"/>
  <c r="V16" i="22"/>
  <c r="G22" i="22"/>
  <c r="M22" i="22" s="1"/>
  <c r="I22" i="22"/>
  <c r="K22" i="22"/>
  <c r="O22" i="22"/>
  <c r="Q22" i="22"/>
  <c r="V22" i="22"/>
  <c r="G27" i="22"/>
  <c r="M27" i="22" s="1"/>
  <c r="I27" i="22"/>
  <c r="K27" i="22"/>
  <c r="O27" i="22"/>
  <c r="Q27" i="22"/>
  <c r="V27" i="22"/>
  <c r="G33" i="22"/>
  <c r="I33" i="22"/>
  <c r="K33" i="22"/>
  <c r="M33" i="22"/>
  <c r="O33" i="22"/>
  <c r="Q33" i="22"/>
  <c r="V33" i="22"/>
  <c r="G38" i="22"/>
  <c r="M38" i="22" s="1"/>
  <c r="I38" i="22"/>
  <c r="K38" i="22"/>
  <c r="O38" i="22"/>
  <c r="Q38" i="22"/>
  <c r="V38" i="22"/>
  <c r="G45" i="22"/>
  <c r="M45" i="22" s="1"/>
  <c r="I45" i="22"/>
  <c r="K45" i="22"/>
  <c r="O45" i="22"/>
  <c r="Q45" i="22"/>
  <c r="V45" i="22"/>
  <c r="G52" i="22"/>
  <c r="M52" i="22" s="1"/>
  <c r="I52" i="22"/>
  <c r="K52" i="22"/>
  <c r="O52" i="22"/>
  <c r="Q52" i="22"/>
  <c r="V52" i="22"/>
  <c r="G57" i="22"/>
  <c r="M57" i="22" s="1"/>
  <c r="I57" i="22"/>
  <c r="K57" i="22"/>
  <c r="O57" i="22"/>
  <c r="Q57" i="22"/>
  <c r="V57" i="22"/>
  <c r="G59" i="22"/>
  <c r="M59" i="22" s="1"/>
  <c r="I59" i="22"/>
  <c r="K59" i="22"/>
  <c r="O59" i="22"/>
  <c r="Q59" i="22"/>
  <c r="V59" i="22"/>
  <c r="G66" i="22"/>
  <c r="I66" i="22"/>
  <c r="K66" i="22"/>
  <c r="M66" i="22"/>
  <c r="O66" i="22"/>
  <c r="Q66" i="22"/>
  <c r="V66" i="22"/>
  <c r="G71" i="22"/>
  <c r="M71" i="22" s="1"/>
  <c r="I71" i="22"/>
  <c r="K71" i="22"/>
  <c r="O71" i="22"/>
  <c r="Q71" i="22"/>
  <c r="V71" i="22"/>
  <c r="G73" i="22"/>
  <c r="I73" i="22"/>
  <c r="K73" i="22"/>
  <c r="M73" i="22"/>
  <c r="O73" i="22"/>
  <c r="Q73" i="22"/>
  <c r="V73" i="22"/>
  <c r="G79" i="22"/>
  <c r="I79" i="22"/>
  <c r="K79" i="22"/>
  <c r="M79" i="22"/>
  <c r="O79" i="22"/>
  <c r="Q79" i="22"/>
  <c r="V79" i="22"/>
  <c r="G85" i="22"/>
  <c r="M85" i="22" s="1"/>
  <c r="I85" i="22"/>
  <c r="K85" i="22"/>
  <c r="O85" i="22"/>
  <c r="Q85" i="22"/>
  <c r="V85" i="22"/>
  <c r="G91" i="22"/>
  <c r="I91" i="22"/>
  <c r="K91" i="22"/>
  <c r="M91" i="22"/>
  <c r="O91" i="22"/>
  <c r="Q91" i="22"/>
  <c r="V91" i="22"/>
  <c r="G97" i="22"/>
  <c r="M97" i="22" s="1"/>
  <c r="I97" i="22"/>
  <c r="K97" i="22"/>
  <c r="O97" i="22"/>
  <c r="Q97" i="22"/>
  <c r="V97" i="22"/>
  <c r="G103" i="22"/>
  <c r="M103" i="22" s="1"/>
  <c r="I103" i="22"/>
  <c r="K103" i="22"/>
  <c r="O103" i="22"/>
  <c r="Q103" i="22"/>
  <c r="V103" i="22"/>
  <c r="G106" i="22"/>
  <c r="M106" i="22" s="1"/>
  <c r="I106" i="22"/>
  <c r="K106" i="22"/>
  <c r="O106" i="22"/>
  <c r="Q106" i="22"/>
  <c r="V106" i="22"/>
  <c r="G117" i="22"/>
  <c r="I117" i="22"/>
  <c r="K117" i="22"/>
  <c r="O117" i="22"/>
  <c r="Q117" i="22"/>
  <c r="V117" i="22"/>
  <c r="V116" i="22" s="1"/>
  <c r="G119" i="22"/>
  <c r="I119" i="22"/>
  <c r="K119" i="22"/>
  <c r="M119" i="22"/>
  <c r="O119" i="22"/>
  <c r="Q119" i="22"/>
  <c r="V119" i="22"/>
  <c r="G126" i="22"/>
  <c r="M126" i="22" s="1"/>
  <c r="I126" i="22"/>
  <c r="K126" i="22"/>
  <c r="O126" i="22"/>
  <c r="Q126" i="22"/>
  <c r="V126" i="22"/>
  <c r="G130" i="22"/>
  <c r="M130" i="22" s="1"/>
  <c r="I130" i="22"/>
  <c r="K130" i="22"/>
  <c r="O130" i="22"/>
  <c r="Q130" i="22"/>
  <c r="V130" i="22"/>
  <c r="G132" i="22"/>
  <c r="M132" i="22" s="1"/>
  <c r="I132" i="22"/>
  <c r="K132" i="22"/>
  <c r="O132" i="22"/>
  <c r="Q132" i="22"/>
  <c r="V132" i="22"/>
  <c r="G135" i="22"/>
  <c r="M135" i="22" s="1"/>
  <c r="I135" i="22"/>
  <c r="K135" i="22"/>
  <c r="O135" i="22"/>
  <c r="Q135" i="22"/>
  <c r="V135" i="22"/>
  <c r="V134" i="22" s="1"/>
  <c r="G139" i="22"/>
  <c r="I139" i="22"/>
  <c r="K139" i="22"/>
  <c r="M139" i="22"/>
  <c r="O139" i="22"/>
  <c r="Q139" i="22"/>
  <c r="V139" i="22"/>
  <c r="G142" i="22"/>
  <c r="M142" i="22" s="1"/>
  <c r="I142" i="22"/>
  <c r="K142" i="22"/>
  <c r="O142" i="22"/>
  <c r="Q142" i="22"/>
  <c r="V142" i="22"/>
  <c r="G145" i="22"/>
  <c r="M145" i="22" s="1"/>
  <c r="I145" i="22"/>
  <c r="K145" i="22"/>
  <c r="O145" i="22"/>
  <c r="Q145" i="22"/>
  <c r="V145" i="22"/>
  <c r="G149" i="22"/>
  <c r="I149" i="22"/>
  <c r="I148" i="22" s="1"/>
  <c r="K149" i="22"/>
  <c r="M149" i="22"/>
  <c r="O149" i="22"/>
  <c r="Q149" i="22"/>
  <c r="V149" i="22"/>
  <c r="G155" i="22"/>
  <c r="M155" i="22" s="1"/>
  <c r="I155" i="22"/>
  <c r="K155" i="22"/>
  <c r="O155" i="22"/>
  <c r="Q155" i="22"/>
  <c r="V155" i="22"/>
  <c r="G160" i="22"/>
  <c r="M160" i="22" s="1"/>
  <c r="I160" i="22"/>
  <c r="K160" i="22"/>
  <c r="O160" i="22"/>
  <c r="Q160" i="22"/>
  <c r="V160" i="22"/>
  <c r="G169" i="22"/>
  <c r="M169" i="22" s="1"/>
  <c r="I169" i="22"/>
  <c r="K169" i="22"/>
  <c r="O169" i="22"/>
  <c r="Q169" i="22"/>
  <c r="V169" i="22"/>
  <c r="G171" i="22"/>
  <c r="M171" i="22" s="1"/>
  <c r="I171" i="22"/>
  <c r="K171" i="22"/>
  <c r="O171" i="22"/>
  <c r="Q171" i="22"/>
  <c r="V171" i="22"/>
  <c r="G181" i="22"/>
  <c r="M181" i="22" s="1"/>
  <c r="I181" i="22"/>
  <c r="K181" i="22"/>
  <c r="O181" i="22"/>
  <c r="Q181" i="22"/>
  <c r="V181" i="22"/>
  <c r="G191" i="22"/>
  <c r="M191" i="22" s="1"/>
  <c r="I191" i="22"/>
  <c r="K191" i="22"/>
  <c r="O191" i="22"/>
  <c r="Q191" i="22"/>
  <c r="V191" i="22"/>
  <c r="G193" i="22"/>
  <c r="M193" i="22" s="1"/>
  <c r="I193" i="22"/>
  <c r="K193" i="22"/>
  <c r="O193" i="22"/>
  <c r="Q193" i="22"/>
  <c r="V193" i="22"/>
  <c r="G199" i="22"/>
  <c r="M199" i="22" s="1"/>
  <c r="I199" i="22"/>
  <c r="K199" i="22"/>
  <c r="K180" i="22" s="1"/>
  <c r="O199" i="22"/>
  <c r="Q199" i="22"/>
  <c r="V199" i="22"/>
  <c r="G213" i="22"/>
  <c r="M213" i="22" s="1"/>
  <c r="I213" i="22"/>
  <c r="K213" i="22"/>
  <c r="O213" i="22"/>
  <c r="Q213" i="22"/>
  <c r="V213" i="22"/>
  <c r="G216" i="22"/>
  <c r="M216" i="22" s="1"/>
  <c r="I216" i="22"/>
  <c r="K216" i="22"/>
  <c r="O216" i="22"/>
  <c r="Q216" i="22"/>
  <c r="V216" i="22"/>
  <c r="G219" i="22"/>
  <c r="M219" i="22" s="1"/>
  <c r="I219" i="22"/>
  <c r="K219" i="22"/>
  <c r="O219" i="22"/>
  <c r="Q219" i="22"/>
  <c r="V219" i="22"/>
  <c r="G222" i="22"/>
  <c r="M222" i="22" s="1"/>
  <c r="I222" i="22"/>
  <c r="K222" i="22"/>
  <c r="O222" i="22"/>
  <c r="Q222" i="22"/>
  <c r="V222" i="22"/>
  <c r="G232" i="22"/>
  <c r="M232" i="22" s="1"/>
  <c r="I232" i="22"/>
  <c r="K232" i="22"/>
  <c r="O232" i="22"/>
  <c r="Q232" i="22"/>
  <c r="V232" i="22"/>
  <c r="G236" i="22"/>
  <c r="I236" i="22"/>
  <c r="K236" i="22"/>
  <c r="M236" i="22"/>
  <c r="O236" i="22"/>
  <c r="Q236" i="22"/>
  <c r="V236" i="22"/>
  <c r="G246" i="22"/>
  <c r="M246" i="22" s="1"/>
  <c r="I246" i="22"/>
  <c r="K246" i="22"/>
  <c r="O246" i="22"/>
  <c r="Q246" i="22"/>
  <c r="V246" i="22"/>
  <c r="G249" i="22"/>
  <c r="I249" i="22"/>
  <c r="K249" i="22"/>
  <c r="M249" i="22"/>
  <c r="O249" i="22"/>
  <c r="Q249" i="22"/>
  <c r="V249" i="22"/>
  <c r="G252" i="22"/>
  <c r="M252" i="22" s="1"/>
  <c r="I252" i="22"/>
  <c r="K252" i="22"/>
  <c r="O252" i="22"/>
  <c r="Q252" i="22"/>
  <c r="V252" i="22"/>
  <c r="G255" i="22"/>
  <c r="M255" i="22" s="1"/>
  <c r="I255" i="22"/>
  <c r="K255" i="22"/>
  <c r="O255" i="22"/>
  <c r="Q255" i="22"/>
  <c r="V255" i="22"/>
  <c r="G258" i="22"/>
  <c r="M258" i="22" s="1"/>
  <c r="I258" i="22"/>
  <c r="K258" i="22"/>
  <c r="O258" i="22"/>
  <c r="Q258" i="22"/>
  <c r="V258" i="22"/>
  <c r="G264" i="22"/>
  <c r="M264" i="22" s="1"/>
  <c r="I264" i="22"/>
  <c r="K264" i="22"/>
  <c r="O264" i="22"/>
  <c r="Q264" i="22"/>
  <c r="V264" i="22"/>
  <c r="G274" i="22"/>
  <c r="M274" i="22" s="1"/>
  <c r="I274" i="22"/>
  <c r="K274" i="22"/>
  <c r="O274" i="22"/>
  <c r="Q274" i="22"/>
  <c r="V274" i="22"/>
  <c r="G277" i="22"/>
  <c r="I277" i="22"/>
  <c r="K277" i="22"/>
  <c r="M277" i="22"/>
  <c r="O277" i="22"/>
  <c r="Q277" i="22"/>
  <c r="V277" i="22"/>
  <c r="G280" i="22"/>
  <c r="M280" i="22" s="1"/>
  <c r="I280" i="22"/>
  <c r="K280" i="22"/>
  <c r="O280" i="22"/>
  <c r="Q280" i="22"/>
  <c r="V280" i="22"/>
  <c r="G284" i="22"/>
  <c r="M284" i="22" s="1"/>
  <c r="I284" i="22"/>
  <c r="K284" i="22"/>
  <c r="K283" i="22" s="1"/>
  <c r="O284" i="22"/>
  <c r="Q284" i="22"/>
  <c r="V284" i="22"/>
  <c r="G286" i="22"/>
  <c r="M286" i="22" s="1"/>
  <c r="I286" i="22"/>
  <c r="K286" i="22"/>
  <c r="O286" i="22"/>
  <c r="Q286" i="22"/>
  <c r="V286" i="22"/>
  <c r="G290" i="22"/>
  <c r="M290" i="22" s="1"/>
  <c r="I290" i="22"/>
  <c r="K290" i="22"/>
  <c r="O290" i="22"/>
  <c r="Q290" i="22"/>
  <c r="V290" i="22"/>
  <c r="G292" i="22"/>
  <c r="I292" i="22"/>
  <c r="K292" i="22"/>
  <c r="M292" i="22"/>
  <c r="O292" i="22"/>
  <c r="Q292" i="22"/>
  <c r="V292" i="22"/>
  <c r="G294" i="22"/>
  <c r="G295" i="22"/>
  <c r="M295" i="22" s="1"/>
  <c r="I295" i="22"/>
  <c r="I294" i="22" s="1"/>
  <c r="K295" i="22"/>
  <c r="O295" i="22"/>
  <c r="Q295" i="22"/>
  <c r="Q294" i="22" s="1"/>
  <c r="V295" i="22"/>
  <c r="G297" i="22"/>
  <c r="M297" i="22" s="1"/>
  <c r="I297" i="22"/>
  <c r="K297" i="22"/>
  <c r="O297" i="22"/>
  <c r="Q297" i="22"/>
  <c r="V297" i="22"/>
  <c r="G300" i="22"/>
  <c r="M300" i="22" s="1"/>
  <c r="I300" i="22"/>
  <c r="K300" i="22"/>
  <c r="O300" i="22"/>
  <c r="Q300" i="22"/>
  <c r="V300" i="22"/>
  <c r="G309" i="22"/>
  <c r="I309" i="22"/>
  <c r="K309" i="22"/>
  <c r="M309" i="22"/>
  <c r="O309" i="22"/>
  <c r="Q309" i="22"/>
  <c r="V309" i="22"/>
  <c r="G318" i="22"/>
  <c r="M318" i="22" s="1"/>
  <c r="I318" i="22"/>
  <c r="K318" i="22"/>
  <c r="O318" i="22"/>
  <c r="Q318" i="22"/>
  <c r="V318" i="22"/>
  <c r="G327" i="22"/>
  <c r="I327" i="22"/>
  <c r="K327" i="22"/>
  <c r="M327" i="22"/>
  <c r="O327" i="22"/>
  <c r="Q327" i="22"/>
  <c r="V327" i="22"/>
  <c r="G329" i="22"/>
  <c r="M329" i="22" s="1"/>
  <c r="I329" i="22"/>
  <c r="K329" i="22"/>
  <c r="O329" i="22"/>
  <c r="Q329" i="22"/>
  <c r="V329" i="22"/>
  <c r="G333" i="22"/>
  <c r="M333" i="22" s="1"/>
  <c r="I333" i="22"/>
  <c r="K333" i="22"/>
  <c r="O333" i="22"/>
  <c r="Q333" i="22"/>
  <c r="V333" i="22"/>
  <c r="G337" i="22"/>
  <c r="M337" i="22" s="1"/>
  <c r="I337" i="22"/>
  <c r="K337" i="22"/>
  <c r="O337" i="22"/>
  <c r="Q337" i="22"/>
  <c r="V337" i="22"/>
  <c r="G341" i="22"/>
  <c r="M341" i="22" s="1"/>
  <c r="I341" i="22"/>
  <c r="K341" i="22"/>
  <c r="O341" i="22"/>
  <c r="Q341" i="22"/>
  <c r="V341" i="22"/>
  <c r="G350" i="22"/>
  <c r="M350" i="22" s="1"/>
  <c r="I350" i="22"/>
  <c r="K350" i="22"/>
  <c r="O350" i="22"/>
  <c r="Q350" i="22"/>
  <c r="V350" i="22"/>
  <c r="G359" i="22"/>
  <c r="I359" i="22"/>
  <c r="K359" i="22"/>
  <c r="M359" i="22"/>
  <c r="O359" i="22"/>
  <c r="Q359" i="22"/>
  <c r="V359" i="22"/>
  <c r="G364" i="22"/>
  <c r="M364" i="22" s="1"/>
  <c r="I364" i="22"/>
  <c r="K364" i="22"/>
  <c r="O364" i="22"/>
  <c r="Q364" i="22"/>
  <c r="V364" i="22"/>
  <c r="G377" i="22"/>
  <c r="M377" i="22" s="1"/>
  <c r="I377" i="22"/>
  <c r="K377" i="22"/>
  <c r="O377" i="22"/>
  <c r="Q377" i="22"/>
  <c r="V377" i="22"/>
  <c r="G381" i="22"/>
  <c r="I381" i="22"/>
  <c r="K381" i="22"/>
  <c r="M381" i="22"/>
  <c r="O381" i="22"/>
  <c r="Q381" i="22"/>
  <c r="V381" i="22"/>
  <c r="G383" i="22"/>
  <c r="M383" i="22" s="1"/>
  <c r="I383" i="22"/>
  <c r="K383" i="22"/>
  <c r="O383" i="22"/>
  <c r="Q383" i="22"/>
  <c r="V383" i="22"/>
  <c r="G385" i="22"/>
  <c r="I385" i="22"/>
  <c r="K385" i="22"/>
  <c r="M385" i="22"/>
  <c r="O385" i="22"/>
  <c r="Q385" i="22"/>
  <c r="V385" i="22"/>
  <c r="G388" i="22"/>
  <c r="I388" i="22"/>
  <c r="K388" i="22"/>
  <c r="M388" i="22"/>
  <c r="O388" i="22"/>
  <c r="Q388" i="22"/>
  <c r="V388" i="22"/>
  <c r="G390" i="22"/>
  <c r="M390" i="22" s="1"/>
  <c r="I390" i="22"/>
  <c r="K390" i="22"/>
  <c r="O390" i="22"/>
  <c r="Q390" i="22"/>
  <c r="V390" i="22"/>
  <c r="G400" i="22"/>
  <c r="I400" i="22"/>
  <c r="K400" i="22"/>
  <c r="M400" i="22"/>
  <c r="O400" i="22"/>
  <c r="Q400" i="22"/>
  <c r="V400" i="22"/>
  <c r="G408" i="22"/>
  <c r="M408" i="22" s="1"/>
  <c r="I408" i="22"/>
  <c r="K408" i="22"/>
  <c r="O408" i="22"/>
  <c r="Q408" i="22"/>
  <c r="V408" i="22"/>
  <c r="G413" i="22"/>
  <c r="M413" i="22" s="1"/>
  <c r="I413" i="22"/>
  <c r="K413" i="22"/>
  <c r="O413" i="22"/>
  <c r="Q413" i="22"/>
  <c r="V413" i="22"/>
  <c r="G417" i="22"/>
  <c r="M417" i="22" s="1"/>
  <c r="I417" i="22"/>
  <c r="K417" i="22"/>
  <c r="O417" i="22"/>
  <c r="Q417" i="22"/>
  <c r="V417" i="22"/>
  <c r="G419" i="22"/>
  <c r="M419" i="22" s="1"/>
  <c r="I419" i="22"/>
  <c r="K419" i="22"/>
  <c r="O419" i="22"/>
  <c r="Q419" i="22"/>
  <c r="V419" i="22"/>
  <c r="G426" i="22"/>
  <c r="M426" i="22" s="1"/>
  <c r="I426" i="22"/>
  <c r="I425" i="22" s="1"/>
  <c r="K426" i="22"/>
  <c r="O426" i="22"/>
  <c r="Q426" i="22"/>
  <c r="Q425" i="22" s="1"/>
  <c r="V426" i="22"/>
  <c r="G428" i="22"/>
  <c r="M428" i="22" s="1"/>
  <c r="I428" i="22"/>
  <c r="K428" i="22"/>
  <c r="K425" i="22" s="1"/>
  <c r="O428" i="22"/>
  <c r="Q428" i="22"/>
  <c r="V428" i="22"/>
  <c r="G430" i="22"/>
  <c r="M430" i="22" s="1"/>
  <c r="I430" i="22"/>
  <c r="K430" i="22"/>
  <c r="O430" i="22"/>
  <c r="Q430" i="22"/>
  <c r="V430" i="22"/>
  <c r="G432" i="22"/>
  <c r="M432" i="22" s="1"/>
  <c r="I432" i="22"/>
  <c r="K432" i="22"/>
  <c r="O432" i="22"/>
  <c r="Q432" i="22"/>
  <c r="V432" i="22"/>
  <c r="G443" i="22"/>
  <c r="G442" i="22" s="1"/>
  <c r="I443" i="22"/>
  <c r="I442" i="22" s="1"/>
  <c r="K443" i="22"/>
  <c r="O443" i="22"/>
  <c r="Q443" i="22"/>
  <c r="Q442" i="22" s="1"/>
  <c r="V443" i="22"/>
  <c r="V442" i="22" s="1"/>
  <c r="G448" i="22"/>
  <c r="I448" i="22"/>
  <c r="K448" i="22"/>
  <c r="M448" i="22"/>
  <c r="O448" i="22"/>
  <c r="Q448" i="22"/>
  <c r="V448" i="22"/>
  <c r="G453" i="22"/>
  <c r="V453" i="22"/>
  <c r="G454" i="22"/>
  <c r="M454" i="22" s="1"/>
  <c r="M453" i="22" s="1"/>
  <c r="I454" i="22"/>
  <c r="I453" i="22" s="1"/>
  <c r="K454" i="22"/>
  <c r="K453" i="22" s="1"/>
  <c r="O454" i="22"/>
  <c r="O453" i="22" s="1"/>
  <c r="Q454" i="22"/>
  <c r="Q453" i="22" s="1"/>
  <c r="V454" i="22"/>
  <c r="G456" i="22"/>
  <c r="M456" i="22" s="1"/>
  <c r="I456" i="22"/>
  <c r="K456" i="22"/>
  <c r="O456" i="22"/>
  <c r="Q456" i="22"/>
  <c r="V456" i="22"/>
  <c r="G460" i="22"/>
  <c r="M460" i="22" s="1"/>
  <c r="I460" i="22"/>
  <c r="K460" i="22"/>
  <c r="O460" i="22"/>
  <c r="Q460" i="22"/>
  <c r="V460" i="22"/>
  <c r="G470" i="22"/>
  <c r="M470" i="22" s="1"/>
  <c r="I470" i="22"/>
  <c r="K470" i="22"/>
  <c r="O470" i="22"/>
  <c r="Q470" i="22"/>
  <c r="V470" i="22"/>
  <c r="G480" i="22"/>
  <c r="M480" i="22" s="1"/>
  <c r="I480" i="22"/>
  <c r="K480" i="22"/>
  <c r="O480" i="22"/>
  <c r="Q480" i="22"/>
  <c r="V480" i="22"/>
  <c r="G484" i="22"/>
  <c r="I484" i="22"/>
  <c r="K484" i="22"/>
  <c r="M484" i="22"/>
  <c r="O484" i="22"/>
  <c r="Q484" i="22"/>
  <c r="V484" i="22"/>
  <c r="G494" i="22"/>
  <c r="M494" i="22" s="1"/>
  <c r="I494" i="22"/>
  <c r="K494" i="22"/>
  <c r="O494" i="22"/>
  <c r="Q494" i="22"/>
  <c r="V494" i="22"/>
  <c r="G498" i="22"/>
  <c r="I498" i="22"/>
  <c r="K498" i="22"/>
  <c r="M498" i="22"/>
  <c r="O498" i="22"/>
  <c r="Q498" i="22"/>
  <c r="V498" i="22"/>
  <c r="G508" i="22"/>
  <c r="M508" i="22" s="1"/>
  <c r="I508" i="22"/>
  <c r="K508" i="22"/>
  <c r="O508" i="22"/>
  <c r="Q508" i="22"/>
  <c r="V508" i="22"/>
  <c r="G518" i="22"/>
  <c r="M518" i="22" s="1"/>
  <c r="I518" i="22"/>
  <c r="K518" i="22"/>
  <c r="O518" i="22"/>
  <c r="Q518" i="22"/>
  <c r="V518" i="22"/>
  <c r="G522" i="22"/>
  <c r="M522" i="22" s="1"/>
  <c r="I522" i="22"/>
  <c r="K522" i="22"/>
  <c r="O522" i="22"/>
  <c r="Q522" i="22"/>
  <c r="V522" i="22"/>
  <c r="G532" i="22"/>
  <c r="M532" i="22" s="1"/>
  <c r="I532" i="22"/>
  <c r="K532" i="22"/>
  <c r="O532" i="22"/>
  <c r="Q532" i="22"/>
  <c r="V532" i="22"/>
  <c r="G536" i="22"/>
  <c r="M536" i="22" s="1"/>
  <c r="I536" i="22"/>
  <c r="K536" i="22"/>
  <c r="O536" i="22"/>
  <c r="Q536" i="22"/>
  <c r="V536" i="22"/>
  <c r="G538" i="22"/>
  <c r="M538" i="22" s="1"/>
  <c r="I538" i="22"/>
  <c r="K538" i="22"/>
  <c r="O538" i="22"/>
  <c r="Q538" i="22"/>
  <c r="V538" i="22"/>
  <c r="G545" i="22"/>
  <c r="M545" i="22" s="1"/>
  <c r="I545" i="22"/>
  <c r="K545" i="22"/>
  <c r="O545" i="22"/>
  <c r="Q545" i="22"/>
  <c r="V545" i="22"/>
  <c r="G548" i="22"/>
  <c r="M548" i="22" s="1"/>
  <c r="I548" i="22"/>
  <c r="K548" i="22"/>
  <c r="O548" i="22"/>
  <c r="Q548" i="22"/>
  <c r="V548" i="22"/>
  <c r="G551" i="22"/>
  <c r="M551" i="22" s="1"/>
  <c r="I551" i="22"/>
  <c r="K551" i="22"/>
  <c r="O551" i="22"/>
  <c r="Q551" i="22"/>
  <c r="V551" i="22"/>
  <c r="G558" i="22"/>
  <c r="M558" i="22" s="1"/>
  <c r="I558" i="22"/>
  <c r="K558" i="22"/>
  <c r="O558" i="22"/>
  <c r="Q558" i="22"/>
  <c r="V558" i="22"/>
  <c r="G565" i="22"/>
  <c r="I565" i="22"/>
  <c r="K565" i="22"/>
  <c r="M565" i="22"/>
  <c r="O565" i="22"/>
  <c r="Q565" i="22"/>
  <c r="V565" i="22"/>
  <c r="G572" i="22"/>
  <c r="M572" i="22" s="1"/>
  <c r="I572" i="22"/>
  <c r="K572" i="22"/>
  <c r="O572" i="22"/>
  <c r="Q572" i="22"/>
  <c r="V572" i="22"/>
  <c r="G574" i="22"/>
  <c r="I574" i="22"/>
  <c r="K574" i="22"/>
  <c r="M574" i="22"/>
  <c r="O574" i="22"/>
  <c r="Q574" i="22"/>
  <c r="V574" i="22"/>
  <c r="G576" i="22"/>
  <c r="M576" i="22" s="1"/>
  <c r="I576" i="22"/>
  <c r="K576" i="22"/>
  <c r="O576" i="22"/>
  <c r="Q576" i="22"/>
  <c r="V576" i="22"/>
  <c r="G578" i="22"/>
  <c r="M578" i="22" s="1"/>
  <c r="I578" i="22"/>
  <c r="K578" i="22"/>
  <c r="O578" i="22"/>
  <c r="Q578" i="22"/>
  <c r="V578" i="22"/>
  <c r="G586" i="22"/>
  <c r="M586" i="22" s="1"/>
  <c r="I586" i="22"/>
  <c r="K586" i="22"/>
  <c r="O586" i="22"/>
  <c r="Q586" i="22"/>
  <c r="V586" i="22"/>
  <c r="G588" i="22"/>
  <c r="M588" i="22" s="1"/>
  <c r="I588" i="22"/>
  <c r="K588" i="22"/>
  <c r="O588" i="22"/>
  <c r="Q588" i="22"/>
  <c r="V588" i="22"/>
  <c r="G595" i="22"/>
  <c r="M595" i="22" s="1"/>
  <c r="I595" i="22"/>
  <c r="K595" i="22"/>
  <c r="O595" i="22"/>
  <c r="Q595" i="22"/>
  <c r="V595" i="22"/>
  <c r="G597" i="22"/>
  <c r="I597" i="22"/>
  <c r="K597" i="22"/>
  <c r="M597" i="22"/>
  <c r="O597" i="22"/>
  <c r="Q597" i="22"/>
  <c r="V597" i="22"/>
  <c r="G599" i="22"/>
  <c r="M599" i="22" s="1"/>
  <c r="I599" i="22"/>
  <c r="K599" i="22"/>
  <c r="O599" i="22"/>
  <c r="Q599" i="22"/>
  <c r="V599" i="22"/>
  <c r="G602" i="22"/>
  <c r="I602" i="22"/>
  <c r="K602" i="22"/>
  <c r="M602" i="22"/>
  <c r="O602" i="22"/>
  <c r="Q602" i="22"/>
  <c r="V602" i="22"/>
  <c r="G609" i="22"/>
  <c r="M609" i="22" s="1"/>
  <c r="I609" i="22"/>
  <c r="K609" i="22"/>
  <c r="O609" i="22"/>
  <c r="Q609" i="22"/>
  <c r="V609" i="22"/>
  <c r="G616" i="22"/>
  <c r="M616" i="22" s="1"/>
  <c r="I616" i="22"/>
  <c r="K616" i="22"/>
  <c r="O616" i="22"/>
  <c r="Q616" i="22"/>
  <c r="V616" i="22"/>
  <c r="G618" i="22"/>
  <c r="M618" i="22" s="1"/>
  <c r="I618" i="22"/>
  <c r="K618" i="22"/>
  <c r="O618" i="22"/>
  <c r="Q618" i="22"/>
  <c r="V618" i="22"/>
  <c r="G620" i="22"/>
  <c r="M620" i="22" s="1"/>
  <c r="I620" i="22"/>
  <c r="K620" i="22"/>
  <c r="O620" i="22"/>
  <c r="Q620" i="22"/>
  <c r="V620" i="22"/>
  <c r="G622" i="22"/>
  <c r="M622" i="22" s="1"/>
  <c r="I622" i="22"/>
  <c r="K622" i="22"/>
  <c r="O622" i="22"/>
  <c r="Q622" i="22"/>
  <c r="V622" i="22"/>
  <c r="G625" i="22"/>
  <c r="M625" i="22" s="1"/>
  <c r="I625" i="22"/>
  <c r="K625" i="22"/>
  <c r="O625" i="22"/>
  <c r="Q625" i="22"/>
  <c r="V625" i="22"/>
  <c r="G627" i="22"/>
  <c r="M627" i="22" s="1"/>
  <c r="I627" i="22"/>
  <c r="K627" i="22"/>
  <c r="O627" i="22"/>
  <c r="Q627" i="22"/>
  <c r="V627" i="22"/>
  <c r="G631" i="22"/>
  <c r="M631" i="22" s="1"/>
  <c r="I631" i="22"/>
  <c r="K631" i="22"/>
  <c r="O631" i="22"/>
  <c r="Q631" i="22"/>
  <c r="V631" i="22"/>
  <c r="G633" i="22"/>
  <c r="I633" i="22"/>
  <c r="K633" i="22"/>
  <c r="M633" i="22"/>
  <c r="O633" i="22"/>
  <c r="Q633" i="22"/>
  <c r="V633" i="22"/>
  <c r="G637" i="22"/>
  <c r="M637" i="22" s="1"/>
  <c r="I637" i="22"/>
  <c r="K637" i="22"/>
  <c r="O637" i="22"/>
  <c r="Q637" i="22"/>
  <c r="V637" i="22"/>
  <c r="G639" i="22"/>
  <c r="I639" i="22"/>
  <c r="K639" i="22"/>
  <c r="M639" i="22"/>
  <c r="O639" i="22"/>
  <c r="Q639" i="22"/>
  <c r="V639" i="22"/>
  <c r="G641" i="22"/>
  <c r="M641" i="22" s="1"/>
  <c r="I641" i="22"/>
  <c r="K641" i="22"/>
  <c r="O641" i="22"/>
  <c r="Q641" i="22"/>
  <c r="V641" i="22"/>
  <c r="G643" i="22"/>
  <c r="M643" i="22" s="1"/>
  <c r="I643" i="22"/>
  <c r="K643" i="22"/>
  <c r="O643" i="22"/>
  <c r="Q643" i="22"/>
  <c r="V643" i="22"/>
  <c r="G645" i="22"/>
  <c r="M645" i="22" s="1"/>
  <c r="I645" i="22"/>
  <c r="K645" i="22"/>
  <c r="O645" i="22"/>
  <c r="Q645" i="22"/>
  <c r="V645" i="22"/>
  <c r="G647" i="22"/>
  <c r="I647" i="22"/>
  <c r="K647" i="22"/>
  <c r="O647" i="22"/>
  <c r="Q647" i="22"/>
  <c r="V647" i="22"/>
  <c r="G649" i="22"/>
  <c r="M649" i="22" s="1"/>
  <c r="I649" i="22"/>
  <c r="K649" i="22"/>
  <c r="O649" i="22"/>
  <c r="Q649" i="22"/>
  <c r="V649" i="22"/>
  <c r="G651" i="22"/>
  <c r="M651" i="22" s="1"/>
  <c r="I651" i="22"/>
  <c r="K651" i="22"/>
  <c r="O651" i="22"/>
  <c r="Q651" i="22"/>
  <c r="V651" i="22"/>
  <c r="G653" i="22"/>
  <c r="M653" i="22" s="1"/>
  <c r="I653" i="22"/>
  <c r="K653" i="22"/>
  <c r="O653" i="22"/>
  <c r="Q653" i="22"/>
  <c r="V653" i="22"/>
  <c r="G655" i="22"/>
  <c r="I655" i="22"/>
  <c r="K655" i="22"/>
  <c r="M655" i="22"/>
  <c r="O655" i="22"/>
  <c r="Q655" i="22"/>
  <c r="V655" i="22"/>
  <c r="G657" i="22"/>
  <c r="M657" i="22" s="1"/>
  <c r="I657" i="22"/>
  <c r="K657" i="22"/>
  <c r="O657" i="22"/>
  <c r="Q657" i="22"/>
  <c r="V657" i="22"/>
  <c r="G659" i="22"/>
  <c r="M659" i="22" s="1"/>
  <c r="I659" i="22"/>
  <c r="K659" i="22"/>
  <c r="O659" i="22"/>
  <c r="Q659" i="22"/>
  <c r="V659" i="22"/>
  <c r="G661" i="22"/>
  <c r="M661" i="22" s="1"/>
  <c r="I661" i="22"/>
  <c r="K661" i="22"/>
  <c r="O661" i="22"/>
  <c r="Q661" i="22"/>
  <c r="V661" i="22"/>
  <c r="G663" i="22"/>
  <c r="M663" i="22" s="1"/>
  <c r="I663" i="22"/>
  <c r="K663" i="22"/>
  <c r="O663" i="22"/>
  <c r="Q663" i="22"/>
  <c r="V663" i="22"/>
  <c r="G665" i="22"/>
  <c r="M665" i="22" s="1"/>
  <c r="I665" i="22"/>
  <c r="K665" i="22"/>
  <c r="O665" i="22"/>
  <c r="Q665" i="22"/>
  <c r="V665" i="22"/>
  <c r="G667" i="22"/>
  <c r="I667" i="22"/>
  <c r="K667" i="22"/>
  <c r="M667" i="22"/>
  <c r="O667" i="22"/>
  <c r="Q667" i="22"/>
  <c r="V667" i="22"/>
  <c r="G669" i="22"/>
  <c r="M669" i="22" s="1"/>
  <c r="I669" i="22"/>
  <c r="K669" i="22"/>
  <c r="O669" i="22"/>
  <c r="Q669" i="22"/>
  <c r="V669" i="22"/>
  <c r="G671" i="22"/>
  <c r="I671" i="22"/>
  <c r="K671" i="22"/>
  <c r="M671" i="22"/>
  <c r="O671" i="22"/>
  <c r="Q671" i="22"/>
  <c r="V671" i="22"/>
  <c r="G673" i="22"/>
  <c r="M673" i="22" s="1"/>
  <c r="I673" i="22"/>
  <c r="K673" i="22"/>
  <c r="O673" i="22"/>
  <c r="Q673" i="22"/>
  <c r="V673" i="22"/>
  <c r="G674" i="22"/>
  <c r="M674" i="22" s="1"/>
  <c r="I674" i="22"/>
  <c r="K674" i="22"/>
  <c r="O674" i="22"/>
  <c r="Q674" i="22"/>
  <c r="V674" i="22"/>
  <c r="G676" i="22"/>
  <c r="M676" i="22" s="1"/>
  <c r="I676" i="22"/>
  <c r="K676" i="22"/>
  <c r="O676" i="22"/>
  <c r="Q676" i="22"/>
  <c r="V676" i="22"/>
  <c r="G678" i="22"/>
  <c r="M678" i="22" s="1"/>
  <c r="I678" i="22"/>
  <c r="K678" i="22"/>
  <c r="O678" i="22"/>
  <c r="Q678" i="22"/>
  <c r="V678" i="22"/>
  <c r="G680" i="22"/>
  <c r="M680" i="22" s="1"/>
  <c r="I680" i="22"/>
  <c r="K680" i="22"/>
  <c r="O680" i="22"/>
  <c r="Q680" i="22"/>
  <c r="V680" i="22"/>
  <c r="G682" i="22"/>
  <c r="I682" i="22"/>
  <c r="K682" i="22"/>
  <c r="M682" i="22"/>
  <c r="O682" i="22"/>
  <c r="Q682" i="22"/>
  <c r="V682" i="22"/>
  <c r="G684" i="22"/>
  <c r="M684" i="22" s="1"/>
  <c r="I684" i="22"/>
  <c r="K684" i="22"/>
  <c r="O684" i="22"/>
  <c r="Q684" i="22"/>
  <c r="V684" i="22"/>
  <c r="G686" i="22"/>
  <c r="I686" i="22"/>
  <c r="K686" i="22"/>
  <c r="M686" i="22"/>
  <c r="O686" i="22"/>
  <c r="Q686" i="22"/>
  <c r="V686" i="22"/>
  <c r="G687" i="22"/>
  <c r="M687" i="22" s="1"/>
  <c r="I687" i="22"/>
  <c r="K687" i="22"/>
  <c r="O687" i="22"/>
  <c r="Q687" i="22"/>
  <c r="V687" i="22"/>
  <c r="G689" i="22"/>
  <c r="I689" i="22"/>
  <c r="K689" i="22"/>
  <c r="O689" i="22"/>
  <c r="Q689" i="22"/>
  <c r="V689" i="22"/>
  <c r="V688" i="22" s="1"/>
  <c r="G691" i="22"/>
  <c r="I691" i="22"/>
  <c r="K691" i="22"/>
  <c r="M691" i="22"/>
  <c r="O691" i="22"/>
  <c r="Q691" i="22"/>
  <c r="V691" i="22"/>
  <c r="K692" i="22"/>
  <c r="G693" i="22"/>
  <c r="M693" i="22" s="1"/>
  <c r="I693" i="22"/>
  <c r="K693" i="22"/>
  <c r="O693" i="22"/>
  <c r="Q693" i="22"/>
  <c r="V693" i="22"/>
  <c r="V692" i="22" s="1"/>
  <c r="G695" i="22"/>
  <c r="I695" i="22"/>
  <c r="K695" i="22"/>
  <c r="O695" i="22"/>
  <c r="O692" i="22" s="1"/>
  <c r="Q695" i="22"/>
  <c r="V695" i="22"/>
  <c r="G697" i="22"/>
  <c r="M697" i="22" s="1"/>
  <c r="I697" i="22"/>
  <c r="K697" i="22"/>
  <c r="O697" i="22"/>
  <c r="Q697" i="22"/>
  <c r="V697" i="22"/>
  <c r="G699" i="22"/>
  <c r="M699" i="22" s="1"/>
  <c r="I699" i="22"/>
  <c r="K699" i="22"/>
  <c r="O699" i="22"/>
  <c r="Q699" i="22"/>
  <c r="V699" i="22"/>
  <c r="G701" i="22"/>
  <c r="I701" i="22"/>
  <c r="K701" i="22"/>
  <c r="O701" i="22"/>
  <c r="Q701" i="22"/>
  <c r="V701" i="22"/>
  <c r="G709" i="22"/>
  <c r="M709" i="22" s="1"/>
  <c r="I709" i="22"/>
  <c r="K709" i="22"/>
  <c r="O709" i="22"/>
  <c r="Q709" i="22"/>
  <c r="V709" i="22"/>
  <c r="G711" i="22"/>
  <c r="M711" i="22" s="1"/>
  <c r="I711" i="22"/>
  <c r="K711" i="22"/>
  <c r="O711" i="22"/>
  <c r="Q711" i="22"/>
  <c r="V711" i="22"/>
  <c r="G717" i="22"/>
  <c r="I717" i="22"/>
  <c r="K717" i="22"/>
  <c r="M717" i="22"/>
  <c r="O717" i="22"/>
  <c r="Q717" i="22"/>
  <c r="V717" i="22"/>
  <c r="G726" i="22"/>
  <c r="M726" i="22" s="1"/>
  <c r="I726" i="22"/>
  <c r="K726" i="22"/>
  <c r="O726" i="22"/>
  <c r="Q726" i="22"/>
  <c r="V726" i="22"/>
  <c r="G728" i="22"/>
  <c r="I728" i="22"/>
  <c r="K728" i="22"/>
  <c r="M728" i="22"/>
  <c r="O728" i="22"/>
  <c r="Q728" i="22"/>
  <c r="V728" i="22"/>
  <c r="G730" i="22"/>
  <c r="M730" i="22" s="1"/>
  <c r="I730" i="22"/>
  <c r="K730" i="22"/>
  <c r="O730" i="22"/>
  <c r="Q730" i="22"/>
  <c r="V730" i="22"/>
  <c r="G732" i="22"/>
  <c r="M732" i="22" s="1"/>
  <c r="I732" i="22"/>
  <c r="K732" i="22"/>
  <c r="O732" i="22"/>
  <c r="Q732" i="22"/>
  <c r="V732" i="22"/>
  <c r="G734" i="22"/>
  <c r="M734" i="22" s="1"/>
  <c r="I734" i="22"/>
  <c r="K734" i="22"/>
  <c r="O734" i="22"/>
  <c r="Q734" i="22"/>
  <c r="V734" i="22"/>
  <c r="G736" i="22"/>
  <c r="M736" i="22" s="1"/>
  <c r="I736" i="22"/>
  <c r="K736" i="22"/>
  <c r="O736" i="22"/>
  <c r="Q736" i="22"/>
  <c r="V736" i="22"/>
  <c r="G738" i="22"/>
  <c r="M738" i="22" s="1"/>
  <c r="I738" i="22"/>
  <c r="K738" i="22"/>
  <c r="O738" i="22"/>
  <c r="Q738" i="22"/>
  <c r="V738" i="22"/>
  <c r="G740" i="22"/>
  <c r="I740" i="22"/>
  <c r="K740" i="22"/>
  <c r="M740" i="22"/>
  <c r="O740" i="22"/>
  <c r="Q740" i="22"/>
  <c r="V740" i="22"/>
  <c r="G742" i="22"/>
  <c r="M742" i="22" s="1"/>
  <c r="I742" i="22"/>
  <c r="K742" i="22"/>
  <c r="O742" i="22"/>
  <c r="Q742" i="22"/>
  <c r="V742" i="22"/>
  <c r="G744" i="22"/>
  <c r="I744" i="22"/>
  <c r="K744" i="22"/>
  <c r="M744" i="22"/>
  <c r="O744" i="22"/>
  <c r="Q744" i="22"/>
  <c r="V744" i="22"/>
  <c r="G746" i="22"/>
  <c r="M746" i="22" s="1"/>
  <c r="I746" i="22"/>
  <c r="K746" i="22"/>
  <c r="O746" i="22"/>
  <c r="Q746" i="22"/>
  <c r="V746" i="22"/>
  <c r="G748" i="22"/>
  <c r="M748" i="22" s="1"/>
  <c r="I748" i="22"/>
  <c r="K748" i="22"/>
  <c r="O748" i="22"/>
  <c r="Q748" i="22"/>
  <c r="V748" i="22"/>
  <c r="G750" i="22"/>
  <c r="M750" i="22" s="1"/>
  <c r="I750" i="22"/>
  <c r="K750" i="22"/>
  <c r="O750" i="22"/>
  <c r="Q750" i="22"/>
  <c r="V750" i="22"/>
  <c r="G752" i="22"/>
  <c r="M752" i="22" s="1"/>
  <c r="I752" i="22"/>
  <c r="K752" i="22"/>
  <c r="O752" i="22"/>
  <c r="Q752" i="22"/>
  <c r="V752" i="22"/>
  <c r="G754" i="22"/>
  <c r="M754" i="22" s="1"/>
  <c r="I754" i="22"/>
  <c r="K754" i="22"/>
  <c r="O754" i="22"/>
  <c r="Q754" i="22"/>
  <c r="V754" i="22"/>
  <c r="G756" i="22"/>
  <c r="I756" i="22"/>
  <c r="K756" i="22"/>
  <c r="M756" i="22"/>
  <c r="O756" i="22"/>
  <c r="Q756" i="22"/>
  <c r="V756" i="22"/>
  <c r="G758" i="22"/>
  <c r="M758" i="22" s="1"/>
  <c r="I758" i="22"/>
  <c r="K758" i="22"/>
  <c r="O758" i="22"/>
  <c r="Q758" i="22"/>
  <c r="V758" i="22"/>
  <c r="G760" i="22"/>
  <c r="I760" i="22"/>
  <c r="K760" i="22"/>
  <c r="M760" i="22"/>
  <c r="O760" i="22"/>
  <c r="Q760" i="22"/>
  <c r="V760" i="22"/>
  <c r="G762" i="22"/>
  <c r="M762" i="22" s="1"/>
  <c r="I762" i="22"/>
  <c r="K762" i="22"/>
  <c r="O762" i="22"/>
  <c r="Q762" i="22"/>
  <c r="V762" i="22"/>
  <c r="G764" i="22"/>
  <c r="M764" i="22" s="1"/>
  <c r="I764" i="22"/>
  <c r="K764" i="22"/>
  <c r="O764" i="22"/>
  <c r="Q764" i="22"/>
  <c r="V764" i="22"/>
  <c r="G766" i="22"/>
  <c r="M766" i="22" s="1"/>
  <c r="I766" i="22"/>
  <c r="K766" i="22"/>
  <c r="O766" i="22"/>
  <c r="Q766" i="22"/>
  <c r="V766" i="22"/>
  <c r="G768" i="22"/>
  <c r="M768" i="22" s="1"/>
  <c r="I768" i="22"/>
  <c r="K768" i="22"/>
  <c r="O768" i="22"/>
  <c r="Q768" i="22"/>
  <c r="V768" i="22"/>
  <c r="G770" i="22"/>
  <c r="M770" i="22" s="1"/>
  <c r="I770" i="22"/>
  <c r="K770" i="22"/>
  <c r="O770" i="22"/>
  <c r="Q770" i="22"/>
  <c r="V770" i="22"/>
  <c r="G772" i="22"/>
  <c r="M772" i="22" s="1"/>
  <c r="I772" i="22"/>
  <c r="K772" i="22"/>
  <c r="O772" i="22"/>
  <c r="Q772" i="22"/>
  <c r="V772" i="22"/>
  <c r="G774" i="22"/>
  <c r="I774" i="22"/>
  <c r="K774" i="22"/>
  <c r="O774" i="22"/>
  <c r="Q774" i="22"/>
  <c r="V774" i="22"/>
  <c r="G781" i="22"/>
  <c r="I781" i="22"/>
  <c r="K781" i="22"/>
  <c r="M781" i="22"/>
  <c r="O781" i="22"/>
  <c r="Q781" i="22"/>
  <c r="V781" i="22"/>
  <c r="G785" i="22"/>
  <c r="M785" i="22" s="1"/>
  <c r="I785" i="22"/>
  <c r="K785" i="22"/>
  <c r="O785" i="22"/>
  <c r="Q785" i="22"/>
  <c r="V785" i="22"/>
  <c r="G787" i="22"/>
  <c r="I787" i="22"/>
  <c r="K787" i="22"/>
  <c r="M787" i="22"/>
  <c r="O787" i="22"/>
  <c r="Q787" i="22"/>
  <c r="V787" i="22"/>
  <c r="G789" i="22"/>
  <c r="M789" i="22" s="1"/>
  <c r="I789" i="22"/>
  <c r="K789" i="22"/>
  <c r="O789" i="22"/>
  <c r="Q789" i="22"/>
  <c r="V789" i="22"/>
  <c r="G791" i="22"/>
  <c r="M791" i="22" s="1"/>
  <c r="I791" i="22"/>
  <c r="K791" i="22"/>
  <c r="O791" i="22"/>
  <c r="Q791" i="22"/>
  <c r="V791" i="22"/>
  <c r="G793" i="22"/>
  <c r="M793" i="22" s="1"/>
  <c r="I793" i="22"/>
  <c r="K793" i="22"/>
  <c r="O793" i="22"/>
  <c r="Q793" i="22"/>
  <c r="V793" i="22"/>
  <c r="G795" i="22"/>
  <c r="M795" i="22" s="1"/>
  <c r="I795" i="22"/>
  <c r="K795" i="22"/>
  <c r="O795" i="22"/>
  <c r="Q795" i="22"/>
  <c r="V795" i="22"/>
  <c r="G797" i="22"/>
  <c r="M797" i="22" s="1"/>
  <c r="I797" i="22"/>
  <c r="K797" i="22"/>
  <c r="O797" i="22"/>
  <c r="Q797" i="22"/>
  <c r="V797" i="22"/>
  <c r="G799" i="22"/>
  <c r="I799" i="22"/>
  <c r="K799" i="22"/>
  <c r="M799" i="22"/>
  <c r="O799" i="22"/>
  <c r="Q799" i="22"/>
  <c r="V799" i="22"/>
  <c r="G801" i="22"/>
  <c r="M801" i="22" s="1"/>
  <c r="I801" i="22"/>
  <c r="K801" i="22"/>
  <c r="O801" i="22"/>
  <c r="Q801" i="22"/>
  <c r="V801" i="22"/>
  <c r="G803" i="22"/>
  <c r="I803" i="22"/>
  <c r="K803" i="22"/>
  <c r="M803" i="22"/>
  <c r="O803" i="22"/>
  <c r="Q803" i="22"/>
  <c r="V803" i="22"/>
  <c r="G805" i="22"/>
  <c r="M805" i="22" s="1"/>
  <c r="I805" i="22"/>
  <c r="K805" i="22"/>
  <c r="O805" i="22"/>
  <c r="Q805" i="22"/>
  <c r="V805" i="22"/>
  <c r="G807" i="22"/>
  <c r="M807" i="22" s="1"/>
  <c r="I807" i="22"/>
  <c r="K807" i="22"/>
  <c r="O807" i="22"/>
  <c r="Q807" i="22"/>
  <c r="V807" i="22"/>
  <c r="G809" i="22"/>
  <c r="M809" i="22" s="1"/>
  <c r="I809" i="22"/>
  <c r="K809" i="22"/>
  <c r="O809" i="22"/>
  <c r="Q809" i="22"/>
  <c r="V809" i="22"/>
  <c r="I810" i="22"/>
  <c r="Q810" i="22"/>
  <c r="G811" i="22"/>
  <c r="G810" i="22" s="1"/>
  <c r="I811" i="22"/>
  <c r="K811" i="22"/>
  <c r="K810" i="22" s="1"/>
  <c r="O811" i="22"/>
  <c r="O810" i="22" s="1"/>
  <c r="Q811" i="22"/>
  <c r="V811" i="22"/>
  <c r="V810" i="22" s="1"/>
  <c r="I815" i="22"/>
  <c r="Q815" i="22"/>
  <c r="G816" i="22"/>
  <c r="M816" i="22" s="1"/>
  <c r="M815" i="22" s="1"/>
  <c r="I816" i="22"/>
  <c r="K816" i="22"/>
  <c r="K815" i="22" s="1"/>
  <c r="O816" i="22"/>
  <c r="O815" i="22" s="1"/>
  <c r="Q816" i="22"/>
  <c r="V816" i="22"/>
  <c r="V815" i="22" s="1"/>
  <c r="G828" i="22"/>
  <c r="G827" i="22" s="1"/>
  <c r="I828" i="22"/>
  <c r="K828" i="22"/>
  <c r="O828" i="22"/>
  <c r="Q828" i="22"/>
  <c r="V828" i="22"/>
  <c r="V827" i="22" s="1"/>
  <c r="G830" i="22"/>
  <c r="I830" i="22"/>
  <c r="K830" i="22"/>
  <c r="M830" i="22"/>
  <c r="O830" i="22"/>
  <c r="Q830" i="22"/>
  <c r="V830" i="22"/>
  <c r="K832" i="22"/>
  <c r="G833" i="22"/>
  <c r="M833" i="22" s="1"/>
  <c r="I833" i="22"/>
  <c r="I832" i="22" s="1"/>
  <c r="K833" i="22"/>
  <c r="O833" i="22"/>
  <c r="Q833" i="22"/>
  <c r="Q832" i="22" s="1"/>
  <c r="V833" i="22"/>
  <c r="V832" i="22" s="1"/>
  <c r="G835" i="22"/>
  <c r="G832" i="22" s="1"/>
  <c r="I835" i="22"/>
  <c r="K835" i="22"/>
  <c r="O835" i="22"/>
  <c r="O832" i="22" s="1"/>
  <c r="Q835" i="22"/>
  <c r="V835" i="22"/>
  <c r="G838" i="22"/>
  <c r="M838" i="22" s="1"/>
  <c r="I838" i="22"/>
  <c r="K838" i="22"/>
  <c r="O838" i="22"/>
  <c r="Q838" i="22"/>
  <c r="V838" i="22"/>
  <c r="G847" i="22"/>
  <c r="I847" i="22"/>
  <c r="K847" i="22"/>
  <c r="M847" i="22"/>
  <c r="O847" i="22"/>
  <c r="Q847" i="22"/>
  <c r="V847" i="22"/>
  <c r="G856" i="22"/>
  <c r="M856" i="22" s="1"/>
  <c r="I856" i="22"/>
  <c r="K856" i="22"/>
  <c r="O856" i="22"/>
  <c r="Q856" i="22"/>
  <c r="V856" i="22"/>
  <c r="G857" i="22"/>
  <c r="I857" i="22"/>
  <c r="K857" i="22"/>
  <c r="M857" i="22"/>
  <c r="O857" i="22"/>
  <c r="Q857" i="22"/>
  <c r="V857" i="22"/>
  <c r="G858" i="22"/>
  <c r="M858" i="22" s="1"/>
  <c r="I858" i="22"/>
  <c r="K858" i="22"/>
  <c r="O858" i="22"/>
  <c r="Q858" i="22"/>
  <c r="V858" i="22"/>
  <c r="G859" i="22"/>
  <c r="M859" i="22" s="1"/>
  <c r="I859" i="22"/>
  <c r="K859" i="22"/>
  <c r="O859" i="22"/>
  <c r="Q859" i="22"/>
  <c r="V859" i="22"/>
  <c r="G860" i="22"/>
  <c r="M860" i="22" s="1"/>
  <c r="I860" i="22"/>
  <c r="K860" i="22"/>
  <c r="O860" i="22"/>
  <c r="Q860" i="22"/>
  <c r="V860" i="22"/>
  <c r="G861" i="22"/>
  <c r="I861" i="22"/>
  <c r="K861" i="22"/>
  <c r="M861" i="22"/>
  <c r="O861" i="22"/>
  <c r="Q861" i="22"/>
  <c r="V861" i="22"/>
  <c r="G862" i="22"/>
  <c r="M862" i="22" s="1"/>
  <c r="I862" i="22"/>
  <c r="K862" i="22"/>
  <c r="O862" i="22"/>
  <c r="Q862" i="22"/>
  <c r="V862" i="22"/>
  <c r="AE864" i="22"/>
  <c r="G8" i="21"/>
  <c r="G11" i="21" s="1"/>
  <c r="G9" i="21"/>
  <c r="M9" i="21" s="1"/>
  <c r="M8" i="21" s="1"/>
  <c r="I9" i="21"/>
  <c r="I8" i="21" s="1"/>
  <c r="K9" i="21"/>
  <c r="K8" i="21" s="1"/>
  <c r="O9" i="21"/>
  <c r="O8" i="21" s="1"/>
  <c r="Q9" i="21"/>
  <c r="Q8" i="21" s="1"/>
  <c r="V9" i="21"/>
  <c r="V8" i="21" s="1"/>
  <c r="AE11" i="21"/>
  <c r="F51" i="1" s="1"/>
  <c r="AF11" i="21"/>
  <c r="G51" i="1" s="1"/>
  <c r="BA332" i="20"/>
  <c r="G9" i="20"/>
  <c r="M9" i="20" s="1"/>
  <c r="I9" i="20"/>
  <c r="K9" i="20"/>
  <c r="O9" i="20"/>
  <c r="Q9" i="20"/>
  <c r="V9" i="20"/>
  <c r="G11" i="20"/>
  <c r="I11" i="20"/>
  <c r="K11" i="20"/>
  <c r="M11" i="20"/>
  <c r="O11" i="20"/>
  <c r="Q11" i="20"/>
  <c r="V11" i="20"/>
  <c r="G13" i="20"/>
  <c r="M13" i="20" s="1"/>
  <c r="I13" i="20"/>
  <c r="K13" i="20"/>
  <c r="O13" i="20"/>
  <c r="Q13" i="20"/>
  <c r="V13" i="20"/>
  <c r="G15" i="20"/>
  <c r="M15" i="20" s="1"/>
  <c r="I15" i="20"/>
  <c r="K15" i="20"/>
  <c r="O15" i="20"/>
  <c r="Q15" i="20"/>
  <c r="V15" i="20"/>
  <c r="G18" i="20"/>
  <c r="M18" i="20" s="1"/>
  <c r="I18" i="20"/>
  <c r="K18" i="20"/>
  <c r="O18" i="20"/>
  <c r="Q18" i="20"/>
  <c r="V18" i="20"/>
  <c r="G21" i="20"/>
  <c r="M21" i="20" s="1"/>
  <c r="I21" i="20"/>
  <c r="K21" i="20"/>
  <c r="O21" i="20"/>
  <c r="Q21" i="20"/>
  <c r="V21" i="20"/>
  <c r="G24" i="20"/>
  <c r="I24" i="20"/>
  <c r="K24" i="20"/>
  <c r="M24" i="20"/>
  <c r="O24" i="20"/>
  <c r="Q24" i="20"/>
  <c r="V24" i="20"/>
  <c r="G27" i="20"/>
  <c r="M27" i="20" s="1"/>
  <c r="I27" i="20"/>
  <c r="K27" i="20"/>
  <c r="O27" i="20"/>
  <c r="Q27" i="20"/>
  <c r="V27" i="20"/>
  <c r="G30" i="20"/>
  <c r="M30" i="20" s="1"/>
  <c r="I30" i="20"/>
  <c r="K30" i="20"/>
  <c r="O30" i="20"/>
  <c r="Q30" i="20"/>
  <c r="V30" i="20"/>
  <c r="G33" i="20"/>
  <c r="M33" i="20" s="1"/>
  <c r="I33" i="20"/>
  <c r="K33" i="20"/>
  <c r="O33" i="20"/>
  <c r="Q33" i="20"/>
  <c r="V33" i="20"/>
  <c r="G36" i="20"/>
  <c r="I36" i="20"/>
  <c r="K36" i="20"/>
  <c r="M36" i="20"/>
  <c r="O36" i="20"/>
  <c r="Q36" i="20"/>
  <c r="V36" i="20"/>
  <c r="G45" i="20"/>
  <c r="M45" i="20" s="1"/>
  <c r="I45" i="20"/>
  <c r="K45" i="20"/>
  <c r="O45" i="20"/>
  <c r="Q45" i="20"/>
  <c r="V45" i="20"/>
  <c r="G53" i="20"/>
  <c r="M53" i="20" s="1"/>
  <c r="I53" i="20"/>
  <c r="K53" i="20"/>
  <c r="O53" i="20"/>
  <c r="Q53" i="20"/>
  <c r="V53" i="20"/>
  <c r="G55" i="20"/>
  <c r="M55" i="20" s="1"/>
  <c r="I55" i="20"/>
  <c r="K55" i="20"/>
  <c r="O55" i="20"/>
  <c r="Q55" i="20"/>
  <c r="V55" i="20"/>
  <c r="G59" i="20"/>
  <c r="I59" i="20"/>
  <c r="K59" i="20"/>
  <c r="M59" i="20"/>
  <c r="O59" i="20"/>
  <c r="Q59" i="20"/>
  <c r="V59" i="20"/>
  <c r="G64" i="20"/>
  <c r="M64" i="20" s="1"/>
  <c r="I64" i="20"/>
  <c r="K64" i="20"/>
  <c r="O64" i="20"/>
  <c r="Q64" i="20"/>
  <c r="V64" i="20"/>
  <c r="G67" i="20"/>
  <c r="M67" i="20" s="1"/>
  <c r="I67" i="20"/>
  <c r="K67" i="20"/>
  <c r="O67" i="20"/>
  <c r="Q67" i="20"/>
  <c r="V67" i="20"/>
  <c r="G71" i="20"/>
  <c r="I71" i="20"/>
  <c r="K71" i="20"/>
  <c r="M71" i="20"/>
  <c r="O71" i="20"/>
  <c r="Q71" i="20"/>
  <c r="V71" i="20"/>
  <c r="G74" i="20"/>
  <c r="M74" i="20" s="1"/>
  <c r="I74" i="20"/>
  <c r="K74" i="20"/>
  <c r="O74" i="20"/>
  <c r="Q74" i="20"/>
  <c r="V74" i="20"/>
  <c r="G76" i="20"/>
  <c r="M76" i="20" s="1"/>
  <c r="I76" i="20"/>
  <c r="K76" i="20"/>
  <c r="O76" i="20"/>
  <c r="Q76" i="20"/>
  <c r="V76" i="20"/>
  <c r="G80" i="20"/>
  <c r="M80" i="20" s="1"/>
  <c r="I80" i="20"/>
  <c r="I79" i="20" s="1"/>
  <c r="K80" i="20"/>
  <c r="O80" i="20"/>
  <c r="Q80" i="20"/>
  <c r="V80" i="20"/>
  <c r="V79" i="20" s="1"/>
  <c r="G83" i="20"/>
  <c r="I83" i="20"/>
  <c r="K83" i="20"/>
  <c r="M83" i="20"/>
  <c r="O83" i="20"/>
  <c r="Q83" i="20"/>
  <c r="V83" i="20"/>
  <c r="G86" i="20"/>
  <c r="I86" i="20"/>
  <c r="K86" i="20"/>
  <c r="O86" i="20"/>
  <c r="Q86" i="20"/>
  <c r="V86" i="20"/>
  <c r="G89" i="20"/>
  <c r="M89" i="20" s="1"/>
  <c r="I89" i="20"/>
  <c r="K89" i="20"/>
  <c r="O89" i="20"/>
  <c r="Q89" i="20"/>
  <c r="V89" i="20"/>
  <c r="G92" i="20"/>
  <c r="M92" i="20" s="1"/>
  <c r="I92" i="20"/>
  <c r="K92" i="20"/>
  <c r="O92" i="20"/>
  <c r="Q92" i="20"/>
  <c r="V92" i="20"/>
  <c r="G94" i="20"/>
  <c r="M94" i="20" s="1"/>
  <c r="I94" i="20"/>
  <c r="K94" i="20"/>
  <c r="O94" i="20"/>
  <c r="Q94" i="20"/>
  <c r="V94" i="20"/>
  <c r="G96" i="20"/>
  <c r="M96" i="20" s="1"/>
  <c r="I96" i="20"/>
  <c r="K96" i="20"/>
  <c r="O96" i="20"/>
  <c r="Q96" i="20"/>
  <c r="V96" i="20"/>
  <c r="G98" i="20"/>
  <c r="M98" i="20" s="1"/>
  <c r="I98" i="20"/>
  <c r="K98" i="20"/>
  <c r="O98" i="20"/>
  <c r="Q98" i="20"/>
  <c r="V98" i="20"/>
  <c r="G100" i="20"/>
  <c r="M100" i="20" s="1"/>
  <c r="I100" i="20"/>
  <c r="K100" i="20"/>
  <c r="O100" i="20"/>
  <c r="Q100" i="20"/>
  <c r="V100" i="20"/>
  <c r="G102" i="20"/>
  <c r="I102" i="20"/>
  <c r="K102" i="20"/>
  <c r="M102" i="20"/>
  <c r="O102" i="20"/>
  <c r="Q102" i="20"/>
  <c r="V102" i="20"/>
  <c r="G104" i="20"/>
  <c r="M104" i="20" s="1"/>
  <c r="I104" i="20"/>
  <c r="K104" i="20"/>
  <c r="O104" i="20"/>
  <c r="Q104" i="20"/>
  <c r="V104" i="20"/>
  <c r="G107" i="20"/>
  <c r="M107" i="20" s="1"/>
  <c r="I107" i="20"/>
  <c r="K107" i="20"/>
  <c r="O107" i="20"/>
  <c r="Q107" i="20"/>
  <c r="V107" i="20"/>
  <c r="G110" i="20"/>
  <c r="M110" i="20" s="1"/>
  <c r="I110" i="20"/>
  <c r="K110" i="20"/>
  <c r="O110" i="20"/>
  <c r="Q110" i="20"/>
  <c r="V110" i="20"/>
  <c r="G113" i="20"/>
  <c r="I113" i="20"/>
  <c r="K113" i="20"/>
  <c r="M113" i="20"/>
  <c r="O113" i="20"/>
  <c r="Q113" i="20"/>
  <c r="V113" i="20"/>
  <c r="G115" i="20"/>
  <c r="M115" i="20" s="1"/>
  <c r="I115" i="20"/>
  <c r="K115" i="20"/>
  <c r="O115" i="20"/>
  <c r="Q115" i="20"/>
  <c r="V115" i="20"/>
  <c r="G123" i="20"/>
  <c r="M123" i="20" s="1"/>
  <c r="I123" i="20"/>
  <c r="K123" i="20"/>
  <c r="O123" i="20"/>
  <c r="Q123" i="20"/>
  <c r="V123" i="20"/>
  <c r="V122" i="20" s="1"/>
  <c r="G125" i="20"/>
  <c r="I125" i="20"/>
  <c r="K125" i="20"/>
  <c r="M125" i="20"/>
  <c r="O125" i="20"/>
  <c r="Q125" i="20"/>
  <c r="V125" i="20"/>
  <c r="G127" i="20"/>
  <c r="M127" i="20" s="1"/>
  <c r="I127" i="20"/>
  <c r="K127" i="20"/>
  <c r="O127" i="20"/>
  <c r="Q127" i="20"/>
  <c r="V127" i="20"/>
  <c r="G131" i="20"/>
  <c r="I131" i="20"/>
  <c r="K131" i="20"/>
  <c r="O131" i="20"/>
  <c r="Q131" i="20"/>
  <c r="V131" i="20"/>
  <c r="G133" i="20"/>
  <c r="M133" i="20" s="1"/>
  <c r="I133" i="20"/>
  <c r="K133" i="20"/>
  <c r="O133" i="20"/>
  <c r="Q133" i="20"/>
  <c r="V133" i="20"/>
  <c r="G135" i="20"/>
  <c r="I135" i="20"/>
  <c r="K135" i="20"/>
  <c r="M135" i="20"/>
  <c r="O135" i="20"/>
  <c r="Q135" i="20"/>
  <c r="V135" i="20"/>
  <c r="G136" i="20"/>
  <c r="M136" i="20" s="1"/>
  <c r="I136" i="20"/>
  <c r="K136" i="20"/>
  <c r="O136" i="20"/>
  <c r="Q136" i="20"/>
  <c r="V136" i="20"/>
  <c r="G138" i="20"/>
  <c r="M138" i="20" s="1"/>
  <c r="I138" i="20"/>
  <c r="K138" i="20"/>
  <c r="O138" i="20"/>
  <c r="Q138" i="20"/>
  <c r="V138" i="20"/>
  <c r="G140" i="20"/>
  <c r="M140" i="20" s="1"/>
  <c r="I140" i="20"/>
  <c r="K140" i="20"/>
  <c r="O140" i="20"/>
  <c r="Q140" i="20"/>
  <c r="V140" i="20"/>
  <c r="G144" i="20"/>
  <c r="I144" i="20"/>
  <c r="K144" i="20"/>
  <c r="M144" i="20"/>
  <c r="O144" i="20"/>
  <c r="Q144" i="20"/>
  <c r="V144" i="20"/>
  <c r="G146" i="20"/>
  <c r="M146" i="20" s="1"/>
  <c r="I146" i="20"/>
  <c r="K146" i="20"/>
  <c r="O146" i="20"/>
  <c r="Q146" i="20"/>
  <c r="V146" i="20"/>
  <c r="G149" i="20"/>
  <c r="M149" i="20" s="1"/>
  <c r="I149" i="20"/>
  <c r="K149" i="20"/>
  <c r="O149" i="20"/>
  <c r="Q149" i="20"/>
  <c r="V149" i="20"/>
  <c r="G152" i="20"/>
  <c r="I152" i="20"/>
  <c r="K152" i="20"/>
  <c r="M152" i="20"/>
  <c r="O152" i="20"/>
  <c r="Q152" i="20"/>
  <c r="V152" i="20"/>
  <c r="G155" i="20"/>
  <c r="M155" i="20" s="1"/>
  <c r="I155" i="20"/>
  <c r="K155" i="20"/>
  <c r="O155" i="20"/>
  <c r="Q155" i="20"/>
  <c r="V155" i="20"/>
  <c r="G158" i="20"/>
  <c r="M158" i="20" s="1"/>
  <c r="I158" i="20"/>
  <c r="K158" i="20"/>
  <c r="O158" i="20"/>
  <c r="Q158" i="20"/>
  <c r="V158" i="20"/>
  <c r="G164" i="20"/>
  <c r="I164" i="20"/>
  <c r="K164" i="20"/>
  <c r="M164" i="20"/>
  <c r="O164" i="20"/>
  <c r="Q164" i="20"/>
  <c r="V164" i="20"/>
  <c r="G169" i="20"/>
  <c r="M169" i="20" s="1"/>
  <c r="I169" i="20"/>
  <c r="K169" i="20"/>
  <c r="O169" i="20"/>
  <c r="Q169" i="20"/>
  <c r="V169" i="20"/>
  <c r="G171" i="20"/>
  <c r="I171" i="20"/>
  <c r="K171" i="20"/>
  <c r="M171" i="20"/>
  <c r="O171" i="20"/>
  <c r="Q171" i="20"/>
  <c r="V171" i="20"/>
  <c r="G174" i="20"/>
  <c r="M174" i="20" s="1"/>
  <c r="I174" i="20"/>
  <c r="K174" i="20"/>
  <c r="O174" i="20"/>
  <c r="Q174" i="20"/>
  <c r="V174" i="20"/>
  <c r="G176" i="20"/>
  <c r="M176" i="20" s="1"/>
  <c r="I176" i="20"/>
  <c r="K176" i="20"/>
  <c r="O176" i="20"/>
  <c r="Q176" i="20"/>
  <c r="V176" i="20"/>
  <c r="G180" i="20"/>
  <c r="I180" i="20"/>
  <c r="K180" i="20"/>
  <c r="M180" i="20"/>
  <c r="O180" i="20"/>
  <c r="Q180" i="20"/>
  <c r="V180" i="20"/>
  <c r="G182" i="20"/>
  <c r="M182" i="20" s="1"/>
  <c r="I182" i="20"/>
  <c r="K182" i="20"/>
  <c r="O182" i="20"/>
  <c r="Q182" i="20"/>
  <c r="V182" i="20"/>
  <c r="G185" i="20"/>
  <c r="I185" i="20"/>
  <c r="K185" i="20"/>
  <c r="M185" i="20"/>
  <c r="O185" i="20"/>
  <c r="Q185" i="20"/>
  <c r="V185" i="20"/>
  <c r="G187" i="20"/>
  <c r="M187" i="20" s="1"/>
  <c r="I187" i="20"/>
  <c r="K187" i="20"/>
  <c r="O187" i="20"/>
  <c r="Q187" i="20"/>
  <c r="V187" i="20"/>
  <c r="G189" i="20"/>
  <c r="I189" i="20"/>
  <c r="K189" i="20"/>
  <c r="M189" i="20"/>
  <c r="O189" i="20"/>
  <c r="Q189" i="20"/>
  <c r="V189" i="20"/>
  <c r="G193" i="20"/>
  <c r="I193" i="20"/>
  <c r="K193" i="20"/>
  <c r="O193" i="20"/>
  <c r="Q193" i="20"/>
  <c r="V193" i="20"/>
  <c r="G197" i="20"/>
  <c r="M197" i="20" s="1"/>
  <c r="I197" i="20"/>
  <c r="K197" i="20"/>
  <c r="O197" i="20"/>
  <c r="Q197" i="20"/>
  <c r="V197" i="20"/>
  <c r="G200" i="20"/>
  <c r="I200" i="20"/>
  <c r="K200" i="20"/>
  <c r="M200" i="20"/>
  <c r="O200" i="20"/>
  <c r="Q200" i="20"/>
  <c r="V200" i="20"/>
  <c r="G204" i="20"/>
  <c r="I204" i="20"/>
  <c r="K204" i="20"/>
  <c r="K203" i="20" s="1"/>
  <c r="O204" i="20"/>
  <c r="Q204" i="20"/>
  <c r="V204" i="20"/>
  <c r="G206" i="20"/>
  <c r="M206" i="20" s="1"/>
  <c r="I206" i="20"/>
  <c r="K206" i="20"/>
  <c r="O206" i="20"/>
  <c r="Q206" i="20"/>
  <c r="V206" i="20"/>
  <c r="G208" i="20"/>
  <c r="I208" i="20"/>
  <c r="K208" i="20"/>
  <c r="M208" i="20"/>
  <c r="O208" i="20"/>
  <c r="Q208" i="20"/>
  <c r="V208" i="20"/>
  <c r="G210" i="20"/>
  <c r="M210" i="20" s="1"/>
  <c r="I210" i="20"/>
  <c r="K210" i="20"/>
  <c r="O210" i="20"/>
  <c r="Q210" i="20"/>
  <c r="V210" i="20"/>
  <c r="G212" i="20"/>
  <c r="M212" i="20" s="1"/>
  <c r="I212" i="20"/>
  <c r="K212" i="20"/>
  <c r="O212" i="20"/>
  <c r="Q212" i="20"/>
  <c r="V212" i="20"/>
  <c r="G214" i="20"/>
  <c r="I214" i="20"/>
  <c r="K214" i="20"/>
  <c r="M214" i="20"/>
  <c r="O214" i="20"/>
  <c r="Q214" i="20"/>
  <c r="V214" i="20"/>
  <c r="G216" i="20"/>
  <c r="M216" i="20" s="1"/>
  <c r="I216" i="20"/>
  <c r="K216" i="20"/>
  <c r="O216" i="20"/>
  <c r="Q216" i="20"/>
  <c r="V216" i="20"/>
  <c r="G218" i="20"/>
  <c r="I218" i="20"/>
  <c r="K218" i="20"/>
  <c r="M218" i="20"/>
  <c r="O218" i="20"/>
  <c r="Q218" i="20"/>
  <c r="V218" i="20"/>
  <c r="G220" i="20"/>
  <c r="M220" i="20" s="1"/>
  <c r="I220" i="20"/>
  <c r="K220" i="20"/>
  <c r="O220" i="20"/>
  <c r="Q220" i="20"/>
  <c r="V220" i="20"/>
  <c r="G223" i="20"/>
  <c r="I223" i="20"/>
  <c r="K223" i="20"/>
  <c r="K222" i="20" s="1"/>
  <c r="O223" i="20"/>
  <c r="O222" i="20" s="1"/>
  <c r="Q223" i="20"/>
  <c r="V223" i="20"/>
  <c r="V222" i="20" s="1"/>
  <c r="G225" i="20"/>
  <c r="I225" i="20"/>
  <c r="I222" i="20" s="1"/>
  <c r="K225" i="20"/>
  <c r="M225" i="20"/>
  <c r="O225" i="20"/>
  <c r="Q225" i="20"/>
  <c r="V225" i="20"/>
  <c r="G230" i="20"/>
  <c r="M230" i="20" s="1"/>
  <c r="I230" i="20"/>
  <c r="K230" i="20"/>
  <c r="O230" i="20"/>
  <c r="Q230" i="20"/>
  <c r="V230" i="20"/>
  <c r="G232" i="20"/>
  <c r="M232" i="20" s="1"/>
  <c r="I232" i="20"/>
  <c r="K232" i="20"/>
  <c r="O232" i="20"/>
  <c r="Q232" i="20"/>
  <c r="V232" i="20"/>
  <c r="G234" i="20"/>
  <c r="I234" i="20"/>
  <c r="K234" i="20"/>
  <c r="M234" i="20"/>
  <c r="O234" i="20"/>
  <c r="Q234" i="20"/>
  <c r="V234" i="20"/>
  <c r="G238" i="20"/>
  <c r="I238" i="20"/>
  <c r="K238" i="20"/>
  <c r="O238" i="20"/>
  <c r="Q238" i="20"/>
  <c r="V238" i="20"/>
  <c r="G242" i="20"/>
  <c r="M242" i="20" s="1"/>
  <c r="I242" i="20"/>
  <c r="K242" i="20"/>
  <c r="O242" i="20"/>
  <c r="Q242" i="20"/>
  <c r="V242" i="20"/>
  <c r="G246" i="20"/>
  <c r="M246" i="20" s="1"/>
  <c r="I246" i="20"/>
  <c r="K246" i="20"/>
  <c r="O246" i="20"/>
  <c r="Q246" i="20"/>
  <c r="V246" i="20"/>
  <c r="G248" i="20"/>
  <c r="I248" i="20"/>
  <c r="K248" i="20"/>
  <c r="M248" i="20"/>
  <c r="O248" i="20"/>
  <c r="Q248" i="20"/>
  <c r="V248" i="20"/>
  <c r="G250" i="20"/>
  <c r="M250" i="20" s="1"/>
  <c r="I250" i="20"/>
  <c r="K250" i="20"/>
  <c r="O250" i="20"/>
  <c r="Q250" i="20"/>
  <c r="V250" i="20"/>
  <c r="G252" i="20"/>
  <c r="M252" i="20" s="1"/>
  <c r="I252" i="20"/>
  <c r="K252" i="20"/>
  <c r="O252" i="20"/>
  <c r="Q252" i="20"/>
  <c r="V252" i="20"/>
  <c r="G254" i="20"/>
  <c r="M254" i="20" s="1"/>
  <c r="I254" i="20"/>
  <c r="K254" i="20"/>
  <c r="O254" i="20"/>
  <c r="Q254" i="20"/>
  <c r="V254" i="20"/>
  <c r="G256" i="20"/>
  <c r="I256" i="20"/>
  <c r="K256" i="20"/>
  <c r="M256" i="20"/>
  <c r="O256" i="20"/>
  <c r="Q256" i="20"/>
  <c r="V256" i="20"/>
  <c r="G258" i="20"/>
  <c r="M258" i="20" s="1"/>
  <c r="I258" i="20"/>
  <c r="K258" i="20"/>
  <c r="O258" i="20"/>
  <c r="Q258" i="20"/>
  <c r="V258" i="20"/>
  <c r="G260" i="20"/>
  <c r="M260" i="20" s="1"/>
  <c r="I260" i="20"/>
  <c r="K260" i="20"/>
  <c r="O260" i="20"/>
  <c r="Q260" i="20"/>
  <c r="V260" i="20"/>
  <c r="G262" i="20"/>
  <c r="I262" i="20"/>
  <c r="K262" i="20"/>
  <c r="M262" i="20"/>
  <c r="O262" i="20"/>
  <c r="Q262" i="20"/>
  <c r="V262" i="20"/>
  <c r="G265" i="20"/>
  <c r="I265" i="20"/>
  <c r="K265" i="20"/>
  <c r="K264" i="20" s="1"/>
  <c r="O265" i="20"/>
  <c r="Q265" i="20"/>
  <c r="Q264" i="20" s="1"/>
  <c r="V265" i="20"/>
  <c r="G267" i="20"/>
  <c r="M267" i="20" s="1"/>
  <c r="I267" i="20"/>
  <c r="K267" i="20"/>
  <c r="O267" i="20"/>
  <c r="Q267" i="20"/>
  <c r="V267" i="20"/>
  <c r="V269" i="20"/>
  <c r="G270" i="20"/>
  <c r="I270" i="20"/>
  <c r="I269" i="20" s="1"/>
  <c r="K270" i="20"/>
  <c r="K269" i="20" s="1"/>
  <c r="M270" i="20"/>
  <c r="O270" i="20"/>
  <c r="O269" i="20" s="1"/>
  <c r="Q270" i="20"/>
  <c r="V270" i="20"/>
  <c r="G272" i="20"/>
  <c r="M272" i="20" s="1"/>
  <c r="I272" i="20"/>
  <c r="K272" i="20"/>
  <c r="O272" i="20"/>
  <c r="Q272" i="20"/>
  <c r="V272" i="20"/>
  <c r="I274" i="20"/>
  <c r="G275" i="20"/>
  <c r="I275" i="20"/>
  <c r="K275" i="20"/>
  <c r="K274" i="20" s="1"/>
  <c r="O275" i="20"/>
  <c r="O274" i="20" s="1"/>
  <c r="Q275" i="20"/>
  <c r="Q274" i="20" s="1"/>
  <c r="V275" i="20"/>
  <c r="V274" i="20" s="1"/>
  <c r="G278" i="20"/>
  <c r="I278" i="20"/>
  <c r="K278" i="20"/>
  <c r="O278" i="20"/>
  <c r="Q278" i="20"/>
  <c r="V278" i="20"/>
  <c r="V277" i="20" s="1"/>
  <c r="G286" i="20"/>
  <c r="I286" i="20"/>
  <c r="K286" i="20"/>
  <c r="M286" i="20"/>
  <c r="O286" i="20"/>
  <c r="Q286" i="20"/>
  <c r="V286" i="20"/>
  <c r="G294" i="20"/>
  <c r="M294" i="20" s="1"/>
  <c r="I294" i="20"/>
  <c r="K294" i="20"/>
  <c r="O294" i="20"/>
  <c r="Q294" i="20"/>
  <c r="V294" i="20"/>
  <c r="G302" i="20"/>
  <c r="I302" i="20"/>
  <c r="K302" i="20"/>
  <c r="M302" i="20"/>
  <c r="O302" i="20"/>
  <c r="Q302" i="20"/>
  <c r="V302" i="20"/>
  <c r="G304" i="20"/>
  <c r="M304" i="20" s="1"/>
  <c r="I304" i="20"/>
  <c r="K304" i="20"/>
  <c r="O304" i="20"/>
  <c r="Q304" i="20"/>
  <c r="V304" i="20"/>
  <c r="G306" i="20"/>
  <c r="M306" i="20" s="1"/>
  <c r="I306" i="20"/>
  <c r="K306" i="20"/>
  <c r="O306" i="20"/>
  <c r="Q306" i="20"/>
  <c r="V306" i="20"/>
  <c r="G308" i="20"/>
  <c r="I308" i="20"/>
  <c r="K308" i="20"/>
  <c r="M308" i="20"/>
  <c r="O308" i="20"/>
  <c r="Q308" i="20"/>
  <c r="V308" i="20"/>
  <c r="G310" i="20"/>
  <c r="M310" i="20" s="1"/>
  <c r="I310" i="20"/>
  <c r="K310" i="20"/>
  <c r="O310" i="20"/>
  <c r="Q310" i="20"/>
  <c r="V310" i="20"/>
  <c r="G318" i="20"/>
  <c r="M318" i="20" s="1"/>
  <c r="I318" i="20"/>
  <c r="K318" i="20"/>
  <c r="O318" i="20"/>
  <c r="Q318" i="20"/>
  <c r="V318" i="20"/>
  <c r="G326" i="20"/>
  <c r="I326" i="20"/>
  <c r="K326" i="20"/>
  <c r="M326" i="20"/>
  <c r="O326" i="20"/>
  <c r="Q326" i="20"/>
  <c r="V326" i="20"/>
  <c r="G331" i="20"/>
  <c r="I331" i="20"/>
  <c r="K331" i="20"/>
  <c r="K330" i="20" s="1"/>
  <c r="O331" i="20"/>
  <c r="O330" i="20" s="1"/>
  <c r="Q331" i="20"/>
  <c r="V331" i="20"/>
  <c r="G343" i="20"/>
  <c r="M343" i="20" s="1"/>
  <c r="I343" i="20"/>
  <c r="K343" i="20"/>
  <c r="O343" i="20"/>
  <c r="Q343" i="20"/>
  <c r="V343" i="20"/>
  <c r="G347" i="20"/>
  <c r="I347" i="20"/>
  <c r="K347" i="20"/>
  <c r="M347" i="20"/>
  <c r="O347" i="20"/>
  <c r="Q347" i="20"/>
  <c r="V347" i="20"/>
  <c r="G350" i="20"/>
  <c r="M350" i="20" s="1"/>
  <c r="I350" i="20"/>
  <c r="K350" i="20"/>
  <c r="O350" i="20"/>
  <c r="Q350" i="20"/>
  <c r="V350" i="20"/>
  <c r="G353" i="20"/>
  <c r="I353" i="20"/>
  <c r="K353" i="20"/>
  <c r="O353" i="20"/>
  <c r="Q353" i="20"/>
  <c r="V353" i="20"/>
  <c r="G355" i="20"/>
  <c r="I355" i="20"/>
  <c r="K355" i="20"/>
  <c r="M355" i="20"/>
  <c r="O355" i="20"/>
  <c r="Q355" i="20"/>
  <c r="V355" i="20"/>
  <c r="G357" i="20"/>
  <c r="M357" i="20" s="1"/>
  <c r="I357" i="20"/>
  <c r="K357" i="20"/>
  <c r="O357" i="20"/>
  <c r="Q357" i="20"/>
  <c r="V357" i="20"/>
  <c r="G359" i="20"/>
  <c r="M359" i="20" s="1"/>
  <c r="I359" i="20"/>
  <c r="K359" i="20"/>
  <c r="O359" i="20"/>
  <c r="Q359" i="20"/>
  <c r="V359" i="20"/>
  <c r="G361" i="20"/>
  <c r="M361" i="20" s="1"/>
  <c r="I361" i="20"/>
  <c r="K361" i="20"/>
  <c r="O361" i="20"/>
  <c r="Q361" i="20"/>
  <c r="V361" i="20"/>
  <c r="G364" i="20"/>
  <c r="I364" i="20"/>
  <c r="K364" i="20"/>
  <c r="M364" i="20"/>
  <c r="O364" i="20"/>
  <c r="Q364" i="20"/>
  <c r="V364" i="20"/>
  <c r="G366" i="20"/>
  <c r="M366" i="20" s="1"/>
  <c r="I366" i="20"/>
  <c r="K366" i="20"/>
  <c r="O366" i="20"/>
  <c r="Q366" i="20"/>
  <c r="V366" i="20"/>
  <c r="G369" i="20"/>
  <c r="I369" i="20"/>
  <c r="K369" i="20"/>
  <c r="O369" i="20"/>
  <c r="Q369" i="20"/>
  <c r="V369" i="20"/>
  <c r="G371" i="20"/>
  <c r="M371" i="20" s="1"/>
  <c r="I371" i="20"/>
  <c r="K371" i="20"/>
  <c r="O371" i="20"/>
  <c r="Q371" i="20"/>
  <c r="V371" i="20"/>
  <c r="G373" i="20"/>
  <c r="M373" i="20" s="1"/>
  <c r="I373" i="20"/>
  <c r="K373" i="20"/>
  <c r="O373" i="20"/>
  <c r="Q373" i="20"/>
  <c r="V373" i="20"/>
  <c r="G375" i="20"/>
  <c r="I375" i="20"/>
  <c r="K375" i="20"/>
  <c r="M375" i="20"/>
  <c r="O375" i="20"/>
  <c r="Q375" i="20"/>
  <c r="V375" i="20"/>
  <c r="G377" i="20"/>
  <c r="M377" i="20" s="1"/>
  <c r="I377" i="20"/>
  <c r="K377" i="20"/>
  <c r="O377" i="20"/>
  <c r="Q377" i="20"/>
  <c r="V377" i="20"/>
  <c r="G381" i="20"/>
  <c r="M381" i="20" s="1"/>
  <c r="I381" i="20"/>
  <c r="K381" i="20"/>
  <c r="O381" i="20"/>
  <c r="Q381" i="20"/>
  <c r="V381" i="20"/>
  <c r="K383" i="20"/>
  <c r="V383" i="20"/>
  <c r="G384" i="20"/>
  <c r="G383" i="20" s="1"/>
  <c r="I384" i="20"/>
  <c r="I383" i="20" s="1"/>
  <c r="K384" i="20"/>
  <c r="M384" i="20"/>
  <c r="M383" i="20" s="1"/>
  <c r="O384" i="20"/>
  <c r="O383" i="20" s="1"/>
  <c r="Q384" i="20"/>
  <c r="Q383" i="20" s="1"/>
  <c r="V384" i="20"/>
  <c r="G386" i="20"/>
  <c r="M386" i="20" s="1"/>
  <c r="I386" i="20"/>
  <c r="K386" i="20"/>
  <c r="O386" i="20"/>
  <c r="Q386" i="20"/>
  <c r="V386" i="20"/>
  <c r="G392" i="20"/>
  <c r="M392" i="20" s="1"/>
  <c r="I392" i="20"/>
  <c r="K392" i="20"/>
  <c r="O392" i="20"/>
  <c r="Q392" i="20"/>
  <c r="V392" i="20"/>
  <c r="G398" i="20"/>
  <c r="I398" i="20"/>
  <c r="K398" i="20"/>
  <c r="M398" i="20"/>
  <c r="O398" i="20"/>
  <c r="Q398" i="20"/>
  <c r="V398" i="20"/>
  <c r="G404" i="20"/>
  <c r="I404" i="20"/>
  <c r="K404" i="20"/>
  <c r="O404" i="20"/>
  <c r="Q404" i="20"/>
  <c r="V404" i="20"/>
  <c r="G408" i="20"/>
  <c r="M408" i="20" s="1"/>
  <c r="I408" i="20"/>
  <c r="K408" i="20"/>
  <c r="O408" i="20"/>
  <c r="Q408" i="20"/>
  <c r="V408" i="20"/>
  <c r="G414" i="20"/>
  <c r="M414" i="20" s="1"/>
  <c r="I414" i="20"/>
  <c r="K414" i="20"/>
  <c r="O414" i="20"/>
  <c r="Q414" i="20"/>
  <c r="V414" i="20"/>
  <c r="G416" i="20"/>
  <c r="I416" i="20"/>
  <c r="K416" i="20"/>
  <c r="O416" i="20"/>
  <c r="O415" i="20" s="1"/>
  <c r="Q416" i="20"/>
  <c r="V416" i="20"/>
  <c r="G418" i="20"/>
  <c r="I418" i="20"/>
  <c r="I415" i="20" s="1"/>
  <c r="K418" i="20"/>
  <c r="M418" i="20"/>
  <c r="O418" i="20"/>
  <c r="Q418" i="20"/>
  <c r="Q415" i="20" s="1"/>
  <c r="V418" i="20"/>
  <c r="G420" i="20"/>
  <c r="M420" i="20" s="1"/>
  <c r="I420" i="20"/>
  <c r="K420" i="20"/>
  <c r="O420" i="20"/>
  <c r="Q420" i="20"/>
  <c r="V420" i="20"/>
  <c r="G422" i="20"/>
  <c r="M422" i="20" s="1"/>
  <c r="I422" i="20"/>
  <c r="K422" i="20"/>
  <c r="O422" i="20"/>
  <c r="Q422" i="20"/>
  <c r="V422" i="20"/>
  <c r="G424" i="20"/>
  <c r="M424" i="20" s="1"/>
  <c r="I424" i="20"/>
  <c r="K424" i="20"/>
  <c r="O424" i="20"/>
  <c r="Q424" i="20"/>
  <c r="V424" i="20"/>
  <c r="G426" i="20"/>
  <c r="I426" i="20"/>
  <c r="K426" i="20"/>
  <c r="M426" i="20"/>
  <c r="O426" i="20"/>
  <c r="Q426" i="20"/>
  <c r="V426" i="20"/>
  <c r="G428" i="20"/>
  <c r="M428" i="20" s="1"/>
  <c r="I428" i="20"/>
  <c r="K428" i="20"/>
  <c r="O428" i="20"/>
  <c r="Q428" i="20"/>
  <c r="V428" i="20"/>
  <c r="G430" i="20"/>
  <c r="M430" i="20" s="1"/>
  <c r="I430" i="20"/>
  <c r="K430" i="20"/>
  <c r="O430" i="20"/>
  <c r="Q430" i="20"/>
  <c r="V430" i="20"/>
  <c r="G432" i="20"/>
  <c r="M432" i="20" s="1"/>
  <c r="I432" i="20"/>
  <c r="K432" i="20"/>
  <c r="O432" i="20"/>
  <c r="Q432" i="20"/>
  <c r="V432" i="20"/>
  <c r="G434" i="20"/>
  <c r="I434" i="20"/>
  <c r="K434" i="20"/>
  <c r="M434" i="20"/>
  <c r="O434" i="20"/>
  <c r="Q434" i="20"/>
  <c r="V434" i="20"/>
  <c r="G436" i="20"/>
  <c r="M436" i="20" s="1"/>
  <c r="I436" i="20"/>
  <c r="K436" i="20"/>
  <c r="O436" i="20"/>
  <c r="Q436" i="20"/>
  <c r="V436" i="20"/>
  <c r="G438" i="20"/>
  <c r="M438" i="20" s="1"/>
  <c r="I438" i="20"/>
  <c r="K438" i="20"/>
  <c r="O438" i="20"/>
  <c r="Q438" i="20"/>
  <c r="V438" i="20"/>
  <c r="G440" i="20"/>
  <c r="M440" i="20" s="1"/>
  <c r="I440" i="20"/>
  <c r="K440" i="20"/>
  <c r="O440" i="20"/>
  <c r="Q440" i="20"/>
  <c r="V440" i="20"/>
  <c r="G442" i="20"/>
  <c r="I442" i="20"/>
  <c r="K442" i="20"/>
  <c r="M442" i="20"/>
  <c r="O442" i="20"/>
  <c r="Q442" i="20"/>
  <c r="V442" i="20"/>
  <c r="G444" i="20"/>
  <c r="M444" i="20" s="1"/>
  <c r="I444" i="20"/>
  <c r="K444" i="20"/>
  <c r="O444" i="20"/>
  <c r="Q444" i="20"/>
  <c r="V444" i="20"/>
  <c r="G446" i="20"/>
  <c r="I446" i="20"/>
  <c r="K446" i="20"/>
  <c r="O446" i="20"/>
  <c r="Q446" i="20"/>
  <c r="V446" i="20"/>
  <c r="G448" i="20"/>
  <c r="I448" i="20"/>
  <c r="K448" i="20"/>
  <c r="M448" i="20"/>
  <c r="O448" i="20"/>
  <c r="Q448" i="20"/>
  <c r="V448" i="20"/>
  <c r="G450" i="20"/>
  <c r="M450" i="20" s="1"/>
  <c r="I450" i="20"/>
  <c r="K450" i="20"/>
  <c r="K443" i="20" s="1"/>
  <c r="O450" i="20"/>
  <c r="Q450" i="20"/>
  <c r="V450" i="20"/>
  <c r="G452" i="20"/>
  <c r="I452" i="20"/>
  <c r="K452" i="20"/>
  <c r="O452" i="20"/>
  <c r="Q452" i="20"/>
  <c r="V452" i="20"/>
  <c r="G455" i="20"/>
  <c r="M455" i="20" s="1"/>
  <c r="I455" i="20"/>
  <c r="K455" i="20"/>
  <c r="O455" i="20"/>
  <c r="Q455" i="20"/>
  <c r="V455" i="20"/>
  <c r="G457" i="20"/>
  <c r="M457" i="20" s="1"/>
  <c r="I457" i="20"/>
  <c r="K457" i="20"/>
  <c r="O457" i="20"/>
  <c r="Q457" i="20"/>
  <c r="V457" i="20"/>
  <c r="G459" i="20"/>
  <c r="I459" i="20"/>
  <c r="K459" i="20"/>
  <c r="M459" i="20"/>
  <c r="O459" i="20"/>
  <c r="Q459" i="20"/>
  <c r="V459" i="20"/>
  <c r="G462" i="20"/>
  <c r="M462" i="20" s="1"/>
  <c r="I462" i="20"/>
  <c r="K462" i="20"/>
  <c r="O462" i="20"/>
  <c r="Q462" i="20"/>
  <c r="V462" i="20"/>
  <c r="G466" i="20"/>
  <c r="M466" i="20" s="1"/>
  <c r="I466" i="20"/>
  <c r="K466" i="20"/>
  <c r="O466" i="20"/>
  <c r="Q466" i="20"/>
  <c r="V466" i="20"/>
  <c r="G468" i="20"/>
  <c r="M468" i="20" s="1"/>
  <c r="I468" i="20"/>
  <c r="K468" i="20"/>
  <c r="O468" i="20"/>
  <c r="Q468" i="20"/>
  <c r="V468" i="20"/>
  <c r="G470" i="20"/>
  <c r="I470" i="20"/>
  <c r="K470" i="20"/>
  <c r="M470" i="20"/>
  <c r="O470" i="20"/>
  <c r="Q470" i="20"/>
  <c r="V470" i="20"/>
  <c r="G472" i="20"/>
  <c r="M472" i="20" s="1"/>
  <c r="I472" i="20"/>
  <c r="K472" i="20"/>
  <c r="O472" i="20"/>
  <c r="Q472" i="20"/>
  <c r="V472" i="20"/>
  <c r="G474" i="20"/>
  <c r="M474" i="20" s="1"/>
  <c r="I474" i="20"/>
  <c r="K474" i="20"/>
  <c r="O474" i="20"/>
  <c r="Q474" i="20"/>
  <c r="V474" i="20"/>
  <c r="G476" i="20"/>
  <c r="M476" i="20" s="1"/>
  <c r="I476" i="20"/>
  <c r="K476" i="20"/>
  <c r="O476" i="20"/>
  <c r="Q476" i="20"/>
  <c r="V476" i="20"/>
  <c r="G478" i="20"/>
  <c r="I478" i="20"/>
  <c r="K478" i="20"/>
  <c r="M478" i="20"/>
  <c r="O478" i="20"/>
  <c r="Q478" i="20"/>
  <c r="V478" i="20"/>
  <c r="G480" i="20"/>
  <c r="M480" i="20" s="1"/>
  <c r="I480" i="20"/>
  <c r="K480" i="20"/>
  <c r="O480" i="20"/>
  <c r="Q480" i="20"/>
  <c r="V480" i="20"/>
  <c r="G482" i="20"/>
  <c r="M482" i="20" s="1"/>
  <c r="I482" i="20"/>
  <c r="K482" i="20"/>
  <c r="O482" i="20"/>
  <c r="Q482" i="20"/>
  <c r="V482" i="20"/>
  <c r="G484" i="20"/>
  <c r="M484" i="20" s="1"/>
  <c r="I484" i="20"/>
  <c r="K484" i="20"/>
  <c r="O484" i="20"/>
  <c r="Q484" i="20"/>
  <c r="V484" i="20"/>
  <c r="G486" i="20"/>
  <c r="I486" i="20"/>
  <c r="K486" i="20"/>
  <c r="M486" i="20"/>
  <c r="O486" i="20"/>
  <c r="Q486" i="20"/>
  <c r="V486" i="20"/>
  <c r="G488" i="20"/>
  <c r="M488" i="20" s="1"/>
  <c r="I488" i="20"/>
  <c r="K488" i="20"/>
  <c r="O488" i="20"/>
  <c r="Q488" i="20"/>
  <c r="V488" i="20"/>
  <c r="G490" i="20"/>
  <c r="M490" i="20" s="1"/>
  <c r="I490" i="20"/>
  <c r="K490" i="20"/>
  <c r="O490" i="20"/>
  <c r="Q490" i="20"/>
  <c r="V490" i="20"/>
  <c r="G492" i="20"/>
  <c r="M492" i="20" s="1"/>
  <c r="I492" i="20"/>
  <c r="K492" i="20"/>
  <c r="O492" i="20"/>
  <c r="Q492" i="20"/>
  <c r="V492" i="20"/>
  <c r="G494" i="20"/>
  <c r="I494" i="20"/>
  <c r="K494" i="20"/>
  <c r="O494" i="20"/>
  <c r="Q494" i="20"/>
  <c r="V494" i="20"/>
  <c r="G496" i="20"/>
  <c r="I496" i="20"/>
  <c r="K496" i="20"/>
  <c r="M496" i="20"/>
  <c r="O496" i="20"/>
  <c r="Q496" i="20"/>
  <c r="V496" i="20"/>
  <c r="G498" i="20"/>
  <c r="M498" i="20" s="1"/>
  <c r="I498" i="20"/>
  <c r="K498" i="20"/>
  <c r="O498" i="20"/>
  <c r="Q498" i="20"/>
  <c r="V498" i="20"/>
  <c r="G501" i="20"/>
  <c r="M501" i="20" s="1"/>
  <c r="I501" i="20"/>
  <c r="K501" i="20"/>
  <c r="O501" i="20"/>
  <c r="Q501" i="20"/>
  <c r="V501" i="20"/>
  <c r="G503" i="20"/>
  <c r="M503" i="20" s="1"/>
  <c r="I503" i="20"/>
  <c r="K503" i="20"/>
  <c r="O503" i="20"/>
  <c r="Q503" i="20"/>
  <c r="V503" i="20"/>
  <c r="G505" i="20"/>
  <c r="I505" i="20"/>
  <c r="K505" i="20"/>
  <c r="M505" i="20"/>
  <c r="O505" i="20"/>
  <c r="Q505" i="20"/>
  <c r="V505" i="20"/>
  <c r="G507" i="20"/>
  <c r="M507" i="20" s="1"/>
  <c r="I507" i="20"/>
  <c r="K507" i="20"/>
  <c r="O507" i="20"/>
  <c r="Q507" i="20"/>
  <c r="V507" i="20"/>
  <c r="G509" i="20"/>
  <c r="M509" i="20" s="1"/>
  <c r="I509" i="20"/>
  <c r="K509" i="20"/>
  <c r="O509" i="20"/>
  <c r="Q509" i="20"/>
  <c r="V509" i="20"/>
  <c r="G511" i="20"/>
  <c r="M511" i="20" s="1"/>
  <c r="I511" i="20"/>
  <c r="K511" i="20"/>
  <c r="O511" i="20"/>
  <c r="Q511" i="20"/>
  <c r="V511" i="20"/>
  <c r="G513" i="20"/>
  <c r="I513" i="20"/>
  <c r="K513" i="20"/>
  <c r="M513" i="20"/>
  <c r="O513" i="20"/>
  <c r="Q513" i="20"/>
  <c r="V513" i="20"/>
  <c r="G515" i="20"/>
  <c r="M515" i="20" s="1"/>
  <c r="I515" i="20"/>
  <c r="K515" i="20"/>
  <c r="O515" i="20"/>
  <c r="Q515" i="20"/>
  <c r="V515" i="20"/>
  <c r="G517" i="20"/>
  <c r="M517" i="20" s="1"/>
  <c r="I517" i="20"/>
  <c r="K517" i="20"/>
  <c r="O517" i="20"/>
  <c r="Q517" i="20"/>
  <c r="V517" i="20"/>
  <c r="G519" i="20"/>
  <c r="M519" i="20" s="1"/>
  <c r="I519" i="20"/>
  <c r="K519" i="20"/>
  <c r="O519" i="20"/>
  <c r="Q519" i="20"/>
  <c r="V519" i="20"/>
  <c r="G521" i="20"/>
  <c r="I521" i="20"/>
  <c r="K521" i="20"/>
  <c r="M521" i="20"/>
  <c r="O521" i="20"/>
  <c r="Q521" i="20"/>
  <c r="V521" i="20"/>
  <c r="G523" i="20"/>
  <c r="M523" i="20" s="1"/>
  <c r="I523" i="20"/>
  <c r="K523" i="20"/>
  <c r="O523" i="20"/>
  <c r="Q523" i="20"/>
  <c r="V523" i="20"/>
  <c r="G525" i="20"/>
  <c r="M525" i="20" s="1"/>
  <c r="I525" i="20"/>
  <c r="K525" i="20"/>
  <c r="O525" i="20"/>
  <c r="Q525" i="20"/>
  <c r="V525" i="20"/>
  <c r="G527" i="20"/>
  <c r="M527" i="20" s="1"/>
  <c r="I527" i="20"/>
  <c r="K527" i="20"/>
  <c r="O527" i="20"/>
  <c r="Q527" i="20"/>
  <c r="V527" i="20"/>
  <c r="G529" i="20"/>
  <c r="I529" i="20"/>
  <c r="K529" i="20"/>
  <c r="M529" i="20"/>
  <c r="O529" i="20"/>
  <c r="Q529" i="20"/>
  <c r="V529" i="20"/>
  <c r="G531" i="20"/>
  <c r="M531" i="20" s="1"/>
  <c r="I531" i="20"/>
  <c r="K531" i="20"/>
  <c r="O531" i="20"/>
  <c r="Q531" i="20"/>
  <c r="V531" i="20"/>
  <c r="G533" i="20"/>
  <c r="M533" i="20" s="1"/>
  <c r="I533" i="20"/>
  <c r="K533" i="20"/>
  <c r="O533" i="20"/>
  <c r="Q533" i="20"/>
  <c r="V533" i="20"/>
  <c r="G535" i="20"/>
  <c r="M535" i="20" s="1"/>
  <c r="I535" i="20"/>
  <c r="K535" i="20"/>
  <c r="O535" i="20"/>
  <c r="Q535" i="20"/>
  <c r="V535" i="20"/>
  <c r="G537" i="20"/>
  <c r="I537" i="20"/>
  <c r="K537" i="20"/>
  <c r="M537" i="20"/>
  <c r="O537" i="20"/>
  <c r="Q537" i="20"/>
  <c r="V537" i="20"/>
  <c r="G539" i="20"/>
  <c r="M539" i="20" s="1"/>
  <c r="I539" i="20"/>
  <c r="K539" i="20"/>
  <c r="O539" i="20"/>
  <c r="Q539" i="20"/>
  <c r="V539" i="20"/>
  <c r="G541" i="20"/>
  <c r="M541" i="20" s="1"/>
  <c r="I541" i="20"/>
  <c r="K541" i="20"/>
  <c r="O541" i="20"/>
  <c r="Q541" i="20"/>
  <c r="V541" i="20"/>
  <c r="G543" i="20"/>
  <c r="M543" i="20" s="1"/>
  <c r="I543" i="20"/>
  <c r="K543" i="20"/>
  <c r="K542" i="20" s="1"/>
  <c r="O543" i="20"/>
  <c r="Q543" i="20"/>
  <c r="V543" i="20"/>
  <c r="G545" i="20"/>
  <c r="I545" i="20"/>
  <c r="K545" i="20"/>
  <c r="M545" i="20"/>
  <c r="O545" i="20"/>
  <c r="Q545" i="20"/>
  <c r="V545" i="20"/>
  <c r="G547" i="20"/>
  <c r="I547" i="20"/>
  <c r="K547" i="20"/>
  <c r="O547" i="20"/>
  <c r="Q547" i="20"/>
  <c r="V547" i="20"/>
  <c r="G550" i="20"/>
  <c r="M550" i="20" s="1"/>
  <c r="I550" i="20"/>
  <c r="K550" i="20"/>
  <c r="O550" i="20"/>
  <c r="Q550" i="20"/>
  <c r="V550" i="20"/>
  <c r="G552" i="20"/>
  <c r="I552" i="20"/>
  <c r="I551" i="20" s="1"/>
  <c r="K552" i="20"/>
  <c r="M552" i="20"/>
  <c r="O552" i="20"/>
  <c r="Q552" i="20"/>
  <c r="Q551" i="20" s="1"/>
  <c r="V552" i="20"/>
  <c r="G554" i="20"/>
  <c r="M554" i="20" s="1"/>
  <c r="I554" i="20"/>
  <c r="K554" i="20"/>
  <c r="O554" i="20"/>
  <c r="Q554" i="20"/>
  <c r="V554" i="20"/>
  <c r="G556" i="20"/>
  <c r="G555" i="20" s="1"/>
  <c r="I556" i="20"/>
  <c r="K556" i="20"/>
  <c r="K555" i="20" s="1"/>
  <c r="O556" i="20"/>
  <c r="Q556" i="20"/>
  <c r="V556" i="20"/>
  <c r="G559" i="20"/>
  <c r="I559" i="20"/>
  <c r="K559" i="20"/>
  <c r="M559" i="20"/>
  <c r="O559" i="20"/>
  <c r="Q559" i="20"/>
  <c r="V559" i="20"/>
  <c r="G561" i="20"/>
  <c r="M561" i="20" s="1"/>
  <c r="I561" i="20"/>
  <c r="K561" i="20"/>
  <c r="O561" i="20"/>
  <c r="Q561" i="20"/>
  <c r="V561" i="20"/>
  <c r="G565" i="20"/>
  <c r="M565" i="20" s="1"/>
  <c r="I565" i="20"/>
  <c r="K565" i="20"/>
  <c r="O565" i="20"/>
  <c r="Q565" i="20"/>
  <c r="V565" i="20"/>
  <c r="G568" i="20"/>
  <c r="I568" i="20"/>
  <c r="I567" i="20" s="1"/>
  <c r="K568" i="20"/>
  <c r="M568" i="20"/>
  <c r="O568" i="20"/>
  <c r="Q568" i="20"/>
  <c r="Q567" i="20" s="1"/>
  <c r="V568" i="20"/>
  <c r="G572" i="20"/>
  <c r="M572" i="20" s="1"/>
  <c r="I572" i="20"/>
  <c r="K572" i="20"/>
  <c r="O572" i="20"/>
  <c r="Q572" i="20"/>
  <c r="V572" i="20"/>
  <c r="O576" i="20"/>
  <c r="G577" i="20"/>
  <c r="G576" i="20" s="1"/>
  <c r="I577" i="20"/>
  <c r="I576" i="20" s="1"/>
  <c r="K577" i="20"/>
  <c r="K576" i="20" s="1"/>
  <c r="M577" i="20"/>
  <c r="M576" i="20" s="1"/>
  <c r="O577" i="20"/>
  <c r="Q577" i="20"/>
  <c r="Q576" i="20" s="1"/>
  <c r="V577" i="20"/>
  <c r="V576" i="20" s="1"/>
  <c r="G580" i="20"/>
  <c r="M580" i="20" s="1"/>
  <c r="I580" i="20"/>
  <c r="K580" i="20"/>
  <c r="O580" i="20"/>
  <c r="Q580" i="20"/>
  <c r="V580" i="20"/>
  <c r="G581" i="20"/>
  <c r="M581" i="20" s="1"/>
  <c r="I581" i="20"/>
  <c r="K581" i="20"/>
  <c r="O581" i="20"/>
  <c r="Q581" i="20"/>
  <c r="V581" i="20"/>
  <c r="G582" i="20"/>
  <c r="I582" i="20"/>
  <c r="K582" i="20"/>
  <c r="M582" i="20"/>
  <c r="O582" i="20"/>
  <c r="Q582" i="20"/>
  <c r="V582" i="20"/>
  <c r="G583" i="20"/>
  <c r="M583" i="20" s="1"/>
  <c r="I583" i="20"/>
  <c r="K583" i="20"/>
  <c r="O583" i="20"/>
  <c r="Q583" i="20"/>
  <c r="V583" i="20"/>
  <c r="G584" i="20"/>
  <c r="I584" i="20"/>
  <c r="K584" i="20"/>
  <c r="M584" i="20"/>
  <c r="O584" i="20"/>
  <c r="Q584" i="20"/>
  <c r="V584" i="20"/>
  <c r="G585" i="20"/>
  <c r="M585" i="20" s="1"/>
  <c r="I585" i="20"/>
  <c r="K585" i="20"/>
  <c r="O585" i="20"/>
  <c r="Q585" i="20"/>
  <c r="V585" i="20"/>
  <c r="G586" i="20"/>
  <c r="M586" i="20" s="1"/>
  <c r="I586" i="20"/>
  <c r="K586" i="20"/>
  <c r="O586" i="20"/>
  <c r="Q586" i="20"/>
  <c r="V586" i="20"/>
  <c r="AE588" i="20"/>
  <c r="F50" i="1" s="1"/>
  <c r="BA328" i="19"/>
  <c r="G9" i="19"/>
  <c r="M9" i="19" s="1"/>
  <c r="I9" i="19"/>
  <c r="K9" i="19"/>
  <c r="O9" i="19"/>
  <c r="Q9" i="19"/>
  <c r="V9" i="19"/>
  <c r="G11" i="19"/>
  <c r="M11" i="19" s="1"/>
  <c r="I11" i="19"/>
  <c r="K11" i="19"/>
  <c r="O11" i="19"/>
  <c r="Q11" i="19"/>
  <c r="V11" i="19"/>
  <c r="G13" i="19"/>
  <c r="I13" i="19"/>
  <c r="K13" i="19"/>
  <c r="M13" i="19"/>
  <c r="O13" i="19"/>
  <c r="Q13" i="19"/>
  <c r="V13" i="19"/>
  <c r="G15" i="19"/>
  <c r="M15" i="19" s="1"/>
  <c r="I15" i="19"/>
  <c r="K15" i="19"/>
  <c r="O15" i="19"/>
  <c r="Q15" i="19"/>
  <c r="V15" i="19"/>
  <c r="G19" i="19"/>
  <c r="M19" i="19" s="1"/>
  <c r="I19" i="19"/>
  <c r="K19" i="19"/>
  <c r="O19" i="19"/>
  <c r="Q19" i="19"/>
  <c r="V19" i="19"/>
  <c r="G22" i="19"/>
  <c r="M22" i="19" s="1"/>
  <c r="I22" i="19"/>
  <c r="K22" i="19"/>
  <c r="O22" i="19"/>
  <c r="Q22" i="19"/>
  <c r="V22" i="19"/>
  <c r="G25" i="19"/>
  <c r="I25" i="19"/>
  <c r="K25" i="19"/>
  <c r="M25" i="19"/>
  <c r="O25" i="19"/>
  <c r="Q25" i="19"/>
  <c r="V25" i="19"/>
  <c r="G28" i="19"/>
  <c r="M28" i="19" s="1"/>
  <c r="I28" i="19"/>
  <c r="K28" i="19"/>
  <c r="O28" i="19"/>
  <c r="Q28" i="19"/>
  <c r="V28" i="19"/>
  <c r="G31" i="19"/>
  <c r="M31" i="19" s="1"/>
  <c r="I31" i="19"/>
  <c r="K31" i="19"/>
  <c r="O31" i="19"/>
  <c r="Q31" i="19"/>
  <c r="V31" i="19"/>
  <c r="G34" i="19"/>
  <c r="M34" i="19" s="1"/>
  <c r="I34" i="19"/>
  <c r="K34" i="19"/>
  <c r="O34" i="19"/>
  <c r="Q34" i="19"/>
  <c r="V34" i="19"/>
  <c r="G38" i="19"/>
  <c r="I38" i="19"/>
  <c r="K38" i="19"/>
  <c r="M38" i="19"/>
  <c r="O38" i="19"/>
  <c r="Q38" i="19"/>
  <c r="V38" i="19"/>
  <c r="G46" i="19"/>
  <c r="M46" i="19" s="1"/>
  <c r="I46" i="19"/>
  <c r="K46" i="19"/>
  <c r="O46" i="19"/>
  <c r="Q46" i="19"/>
  <c r="V46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60" i="19"/>
  <c r="I60" i="19"/>
  <c r="K60" i="19"/>
  <c r="M60" i="19"/>
  <c r="O60" i="19"/>
  <c r="Q60" i="19"/>
  <c r="V60" i="19"/>
  <c r="G65" i="19"/>
  <c r="M65" i="19" s="1"/>
  <c r="I65" i="19"/>
  <c r="K65" i="19"/>
  <c r="O65" i="19"/>
  <c r="Q65" i="19"/>
  <c r="V65" i="19"/>
  <c r="G68" i="19"/>
  <c r="M68" i="19" s="1"/>
  <c r="I68" i="19"/>
  <c r="K68" i="19"/>
  <c r="O68" i="19"/>
  <c r="Q68" i="19"/>
  <c r="V68" i="19"/>
  <c r="G72" i="19"/>
  <c r="M72" i="19" s="1"/>
  <c r="I72" i="19"/>
  <c r="K72" i="19"/>
  <c r="O72" i="19"/>
  <c r="Q72" i="19"/>
  <c r="V72" i="19"/>
  <c r="G75" i="19"/>
  <c r="I75" i="19"/>
  <c r="K75" i="19"/>
  <c r="M75" i="19"/>
  <c r="O75" i="19"/>
  <c r="Q75" i="19"/>
  <c r="V75" i="19"/>
  <c r="G77" i="19"/>
  <c r="M77" i="19" s="1"/>
  <c r="I77" i="19"/>
  <c r="K77" i="19"/>
  <c r="O77" i="19"/>
  <c r="Q77" i="19"/>
  <c r="V77" i="19"/>
  <c r="G82" i="19"/>
  <c r="M82" i="19" s="1"/>
  <c r="I82" i="19"/>
  <c r="K82" i="19"/>
  <c r="O82" i="19"/>
  <c r="Q82" i="19"/>
  <c r="V82" i="19"/>
  <c r="G85" i="19"/>
  <c r="M85" i="19" s="1"/>
  <c r="I85" i="19"/>
  <c r="K85" i="19"/>
  <c r="O85" i="19"/>
  <c r="Q85" i="19"/>
  <c r="V85" i="19"/>
  <c r="G88" i="19"/>
  <c r="I88" i="19"/>
  <c r="K88" i="19"/>
  <c r="O88" i="19"/>
  <c r="Q88" i="19"/>
  <c r="V88" i="19"/>
  <c r="G91" i="19"/>
  <c r="M91" i="19" s="1"/>
  <c r="I91" i="19"/>
  <c r="K91" i="19"/>
  <c r="O91" i="19"/>
  <c r="Q91" i="19"/>
  <c r="V91" i="19"/>
  <c r="G94" i="19"/>
  <c r="M94" i="19" s="1"/>
  <c r="I94" i="19"/>
  <c r="K94" i="19"/>
  <c r="O94" i="19"/>
  <c r="Q94" i="19"/>
  <c r="V94" i="19"/>
  <c r="G96" i="19"/>
  <c r="I96" i="19"/>
  <c r="K96" i="19"/>
  <c r="M96" i="19"/>
  <c r="O96" i="19"/>
  <c r="Q96" i="19"/>
  <c r="V96" i="19"/>
  <c r="G99" i="19"/>
  <c r="M99" i="19" s="1"/>
  <c r="I99" i="19"/>
  <c r="K99" i="19"/>
  <c r="O99" i="19"/>
  <c r="Q99" i="19"/>
  <c r="V99" i="19"/>
  <c r="G102" i="19"/>
  <c r="M102" i="19" s="1"/>
  <c r="I102" i="19"/>
  <c r="K102" i="19"/>
  <c r="O102" i="19"/>
  <c r="Q102" i="19"/>
  <c r="V102" i="19"/>
  <c r="G105" i="19"/>
  <c r="M105" i="19" s="1"/>
  <c r="I105" i="19"/>
  <c r="K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M109" i="19" s="1"/>
  <c r="I109" i="19"/>
  <c r="K109" i="19"/>
  <c r="O109" i="19"/>
  <c r="Q109" i="19"/>
  <c r="V109" i="19"/>
  <c r="G112" i="19"/>
  <c r="M112" i="19" s="1"/>
  <c r="I112" i="19"/>
  <c r="K112" i="19"/>
  <c r="O112" i="19"/>
  <c r="Q112" i="19"/>
  <c r="V112" i="19"/>
  <c r="G115" i="19"/>
  <c r="M115" i="19" s="1"/>
  <c r="I115" i="19"/>
  <c r="K115" i="19"/>
  <c r="O115" i="19"/>
  <c r="Q115" i="19"/>
  <c r="V115" i="19"/>
  <c r="G118" i="19"/>
  <c r="I118" i="19"/>
  <c r="K118" i="19"/>
  <c r="M118" i="19"/>
  <c r="O118" i="19"/>
  <c r="Q118" i="19"/>
  <c r="V118" i="19"/>
  <c r="G120" i="19"/>
  <c r="M120" i="19" s="1"/>
  <c r="I120" i="19"/>
  <c r="K120" i="19"/>
  <c r="O120" i="19"/>
  <c r="Q120" i="19"/>
  <c r="V120" i="19"/>
  <c r="G128" i="19"/>
  <c r="M128" i="19" s="1"/>
  <c r="I128" i="19"/>
  <c r="K128" i="19"/>
  <c r="O128" i="19"/>
  <c r="Q128" i="19"/>
  <c r="V128" i="19"/>
  <c r="G130" i="19"/>
  <c r="M130" i="19" s="1"/>
  <c r="I130" i="19"/>
  <c r="K130" i="19"/>
  <c r="O130" i="19"/>
  <c r="Q130" i="19"/>
  <c r="V130" i="19"/>
  <c r="G132" i="19"/>
  <c r="I132" i="19"/>
  <c r="K132" i="19"/>
  <c r="M132" i="19"/>
  <c r="O132" i="19"/>
  <c r="Q132" i="19"/>
  <c r="V132" i="19"/>
  <c r="G136" i="19"/>
  <c r="M136" i="19" s="1"/>
  <c r="I136" i="19"/>
  <c r="K136" i="19"/>
  <c r="O136" i="19"/>
  <c r="Q136" i="19"/>
  <c r="V136" i="19"/>
  <c r="G138" i="19"/>
  <c r="M138" i="19" s="1"/>
  <c r="I138" i="19"/>
  <c r="K138" i="19"/>
  <c r="O138" i="19"/>
  <c r="Q138" i="19"/>
  <c r="V138" i="19"/>
  <c r="G140" i="19"/>
  <c r="M140" i="19" s="1"/>
  <c r="I140" i="19"/>
  <c r="K140" i="19"/>
  <c r="O140" i="19"/>
  <c r="Q140" i="19"/>
  <c r="V140" i="19"/>
  <c r="G141" i="19"/>
  <c r="I141" i="19"/>
  <c r="K141" i="19"/>
  <c r="M141" i="19"/>
  <c r="O141" i="19"/>
  <c r="Q141" i="19"/>
  <c r="V141" i="19"/>
  <c r="G143" i="19"/>
  <c r="M143" i="19" s="1"/>
  <c r="I143" i="19"/>
  <c r="K143" i="19"/>
  <c r="O143" i="19"/>
  <c r="Q143" i="19"/>
  <c r="V143" i="19"/>
  <c r="G145" i="19"/>
  <c r="M145" i="19" s="1"/>
  <c r="I145" i="19"/>
  <c r="K145" i="19"/>
  <c r="O145" i="19"/>
  <c r="Q145" i="19"/>
  <c r="V145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5" i="19"/>
  <c r="I155" i="19"/>
  <c r="K155" i="19"/>
  <c r="M155" i="19"/>
  <c r="O155" i="19"/>
  <c r="Q155" i="19"/>
  <c r="V155" i="19"/>
  <c r="G157" i="19"/>
  <c r="M157" i="19" s="1"/>
  <c r="I157" i="19"/>
  <c r="K157" i="19"/>
  <c r="O157" i="19"/>
  <c r="Q157" i="19"/>
  <c r="V157" i="19"/>
  <c r="G159" i="19"/>
  <c r="I159" i="19"/>
  <c r="K159" i="19"/>
  <c r="M159" i="19"/>
  <c r="O159" i="19"/>
  <c r="Q159" i="19"/>
  <c r="V159" i="19"/>
  <c r="G163" i="19"/>
  <c r="M163" i="19" s="1"/>
  <c r="I163" i="19"/>
  <c r="K163" i="19"/>
  <c r="O163" i="19"/>
  <c r="Q163" i="19"/>
  <c r="V163" i="19"/>
  <c r="G167" i="19"/>
  <c r="M167" i="19" s="1"/>
  <c r="I167" i="19"/>
  <c r="K167" i="19"/>
  <c r="O167" i="19"/>
  <c r="Q167" i="19"/>
  <c r="V167" i="19"/>
  <c r="G169" i="19"/>
  <c r="I169" i="19"/>
  <c r="K169" i="19"/>
  <c r="M169" i="19"/>
  <c r="O169" i="19"/>
  <c r="Q169" i="19"/>
  <c r="V169" i="19"/>
  <c r="G174" i="19"/>
  <c r="M174" i="19" s="1"/>
  <c r="I174" i="19"/>
  <c r="K174" i="19"/>
  <c r="O174" i="19"/>
  <c r="Q174" i="19"/>
  <c r="V174" i="19"/>
  <c r="G179" i="19"/>
  <c r="M179" i="19" s="1"/>
  <c r="I179" i="19"/>
  <c r="K179" i="19"/>
  <c r="O179" i="19"/>
  <c r="Q179" i="19"/>
  <c r="V179" i="19"/>
  <c r="G183" i="19"/>
  <c r="I183" i="19"/>
  <c r="K183" i="19"/>
  <c r="M183" i="19"/>
  <c r="O183" i="19"/>
  <c r="Q183" i="19"/>
  <c r="V183" i="19"/>
  <c r="G185" i="19"/>
  <c r="M185" i="19" s="1"/>
  <c r="I185" i="19"/>
  <c r="K185" i="19"/>
  <c r="O185" i="19"/>
  <c r="Q185" i="19"/>
  <c r="V185" i="19"/>
  <c r="G188" i="19"/>
  <c r="I188" i="19"/>
  <c r="K188" i="19"/>
  <c r="M188" i="19"/>
  <c r="O188" i="19"/>
  <c r="Q188" i="19"/>
  <c r="V188" i="19"/>
  <c r="G190" i="19"/>
  <c r="M190" i="19" s="1"/>
  <c r="I190" i="19"/>
  <c r="K190" i="19"/>
  <c r="O190" i="19"/>
  <c r="Q190" i="19"/>
  <c r="V190" i="19"/>
  <c r="G194" i="19"/>
  <c r="M194" i="19" s="1"/>
  <c r="I194" i="19"/>
  <c r="K194" i="19"/>
  <c r="O194" i="19"/>
  <c r="Q194" i="19"/>
  <c r="V194" i="19"/>
  <c r="G196" i="19"/>
  <c r="I196" i="19"/>
  <c r="K196" i="19"/>
  <c r="M196" i="19"/>
  <c r="O196" i="19"/>
  <c r="Q196" i="19"/>
  <c r="V196" i="19"/>
  <c r="G199" i="19"/>
  <c r="I199" i="19"/>
  <c r="K199" i="19"/>
  <c r="O199" i="19"/>
  <c r="Q199" i="19"/>
  <c r="V199" i="19"/>
  <c r="G201" i="19"/>
  <c r="M201" i="19" s="1"/>
  <c r="I201" i="19"/>
  <c r="K201" i="19"/>
  <c r="O201" i="19"/>
  <c r="Q201" i="19"/>
  <c r="V201" i="19"/>
  <c r="G203" i="19"/>
  <c r="I203" i="19"/>
  <c r="K203" i="19"/>
  <c r="M203" i="19"/>
  <c r="O203" i="19"/>
  <c r="Q203" i="19"/>
  <c r="V203" i="19"/>
  <c r="G207" i="19"/>
  <c r="M207" i="19" s="1"/>
  <c r="I207" i="19"/>
  <c r="K207" i="19"/>
  <c r="O207" i="19"/>
  <c r="Q207" i="19"/>
  <c r="V207" i="19"/>
  <c r="G210" i="19"/>
  <c r="M210" i="19" s="1"/>
  <c r="I210" i="19"/>
  <c r="K210" i="19"/>
  <c r="O210" i="19"/>
  <c r="Q210" i="19"/>
  <c r="V210" i="19"/>
  <c r="G213" i="19"/>
  <c r="M213" i="19" s="1"/>
  <c r="I213" i="19"/>
  <c r="K213" i="19"/>
  <c r="O213" i="19"/>
  <c r="Q213" i="19"/>
  <c r="V213" i="19"/>
  <c r="G217" i="19"/>
  <c r="M217" i="19" s="1"/>
  <c r="I217" i="19"/>
  <c r="K217" i="19"/>
  <c r="O217" i="19"/>
  <c r="Q217" i="19"/>
  <c r="V217" i="19"/>
  <c r="G219" i="19"/>
  <c r="M219" i="19" s="1"/>
  <c r="I219" i="19"/>
  <c r="K219" i="19"/>
  <c r="O219" i="19"/>
  <c r="Q219" i="19"/>
  <c r="V219" i="19"/>
  <c r="G221" i="19"/>
  <c r="I221" i="19"/>
  <c r="K221" i="19"/>
  <c r="M221" i="19"/>
  <c r="O221" i="19"/>
  <c r="Q221" i="19"/>
  <c r="V221" i="19"/>
  <c r="G223" i="19"/>
  <c r="M223" i="19" s="1"/>
  <c r="I223" i="19"/>
  <c r="K223" i="19"/>
  <c r="O223" i="19"/>
  <c r="Q223" i="19"/>
  <c r="V223" i="19"/>
  <c r="G225" i="19"/>
  <c r="M225" i="19" s="1"/>
  <c r="I225" i="19"/>
  <c r="K225" i="19"/>
  <c r="O225" i="19"/>
  <c r="Q225" i="19"/>
  <c r="V225" i="19"/>
  <c r="G227" i="19"/>
  <c r="M227" i="19" s="1"/>
  <c r="I227" i="19"/>
  <c r="K227" i="19"/>
  <c r="O227" i="19"/>
  <c r="Q227" i="19"/>
  <c r="V227" i="19"/>
  <c r="G229" i="19"/>
  <c r="I229" i="19"/>
  <c r="K229" i="19"/>
  <c r="M229" i="19"/>
  <c r="O229" i="19"/>
  <c r="Q229" i="19"/>
  <c r="V229" i="19"/>
  <c r="G231" i="19"/>
  <c r="M231" i="19" s="1"/>
  <c r="I231" i="19"/>
  <c r="K231" i="19"/>
  <c r="O231" i="19"/>
  <c r="Q231" i="19"/>
  <c r="V231" i="19"/>
  <c r="G233" i="19"/>
  <c r="M233" i="19" s="1"/>
  <c r="I233" i="19"/>
  <c r="K233" i="19"/>
  <c r="O233" i="19"/>
  <c r="Q233" i="19"/>
  <c r="V233" i="19"/>
  <c r="O235" i="19"/>
  <c r="G236" i="19"/>
  <c r="I236" i="19"/>
  <c r="I235" i="19" s="1"/>
  <c r="K236" i="19"/>
  <c r="M236" i="19"/>
  <c r="O236" i="19"/>
  <c r="Q236" i="19"/>
  <c r="Q235" i="19" s="1"/>
  <c r="V236" i="19"/>
  <c r="G238" i="19"/>
  <c r="M238" i="19" s="1"/>
  <c r="I238" i="19"/>
  <c r="K238" i="19"/>
  <c r="O238" i="19"/>
  <c r="Q238" i="19"/>
  <c r="V238" i="19"/>
  <c r="G243" i="19"/>
  <c r="I243" i="19"/>
  <c r="K243" i="19"/>
  <c r="O243" i="19"/>
  <c r="Q243" i="19"/>
  <c r="V243" i="19"/>
  <c r="G245" i="19"/>
  <c r="I245" i="19"/>
  <c r="K245" i="19"/>
  <c r="M245" i="19"/>
  <c r="O245" i="19"/>
  <c r="Q245" i="19"/>
  <c r="V245" i="19"/>
  <c r="G247" i="19"/>
  <c r="M247" i="19" s="1"/>
  <c r="I247" i="19"/>
  <c r="K247" i="19"/>
  <c r="O247" i="19"/>
  <c r="Q247" i="19"/>
  <c r="V247" i="19"/>
  <c r="G251" i="19"/>
  <c r="I251" i="19"/>
  <c r="K251" i="19"/>
  <c r="M251" i="19"/>
  <c r="O251" i="19"/>
  <c r="Q251" i="19"/>
  <c r="V251" i="19"/>
  <c r="G255" i="19"/>
  <c r="M255" i="19" s="1"/>
  <c r="I255" i="19"/>
  <c r="K255" i="19"/>
  <c r="O255" i="19"/>
  <c r="Q255" i="19"/>
  <c r="V255" i="19"/>
  <c r="G259" i="19"/>
  <c r="M259" i="19" s="1"/>
  <c r="I259" i="19"/>
  <c r="K259" i="19"/>
  <c r="O259" i="19"/>
  <c r="Q259" i="19"/>
  <c r="V259" i="19"/>
  <c r="G261" i="19"/>
  <c r="I261" i="19"/>
  <c r="K261" i="19"/>
  <c r="M261" i="19"/>
  <c r="O261" i="19"/>
  <c r="Q261" i="19"/>
  <c r="V261" i="19"/>
  <c r="G263" i="19"/>
  <c r="M263" i="19" s="1"/>
  <c r="I263" i="19"/>
  <c r="K263" i="19"/>
  <c r="O263" i="19"/>
  <c r="Q263" i="19"/>
  <c r="V263" i="19"/>
  <c r="G265" i="19"/>
  <c r="M265" i="19" s="1"/>
  <c r="I265" i="19"/>
  <c r="K265" i="19"/>
  <c r="O265" i="19"/>
  <c r="Q265" i="19"/>
  <c r="V265" i="19"/>
  <c r="G267" i="19"/>
  <c r="I267" i="19"/>
  <c r="K267" i="19"/>
  <c r="M267" i="19"/>
  <c r="O267" i="19"/>
  <c r="Q267" i="19"/>
  <c r="V267" i="19"/>
  <c r="G269" i="19"/>
  <c r="M269" i="19" s="1"/>
  <c r="I269" i="19"/>
  <c r="K269" i="19"/>
  <c r="O269" i="19"/>
  <c r="Q269" i="19"/>
  <c r="V269" i="19"/>
  <c r="G271" i="19"/>
  <c r="I271" i="19"/>
  <c r="K271" i="19"/>
  <c r="M271" i="19"/>
  <c r="O271" i="19"/>
  <c r="Q271" i="19"/>
  <c r="V271" i="19"/>
  <c r="G273" i="19"/>
  <c r="M273" i="19" s="1"/>
  <c r="I273" i="19"/>
  <c r="K273" i="19"/>
  <c r="O273" i="19"/>
  <c r="Q273" i="19"/>
  <c r="V273" i="19"/>
  <c r="G275" i="19"/>
  <c r="M275" i="19" s="1"/>
  <c r="I275" i="19"/>
  <c r="K275" i="19"/>
  <c r="O275" i="19"/>
  <c r="Q275" i="19"/>
  <c r="V275" i="19"/>
  <c r="V277" i="19"/>
  <c r="G278" i="19"/>
  <c r="I278" i="19"/>
  <c r="I277" i="19" s="1"/>
  <c r="K278" i="19"/>
  <c r="M278" i="19"/>
  <c r="O278" i="19"/>
  <c r="Q278" i="19"/>
  <c r="Q277" i="19" s="1"/>
  <c r="V278" i="19"/>
  <c r="G280" i="19"/>
  <c r="M280" i="19" s="1"/>
  <c r="I280" i="19"/>
  <c r="K280" i="19"/>
  <c r="O280" i="19"/>
  <c r="Q280" i="19"/>
  <c r="V280" i="19"/>
  <c r="I282" i="19"/>
  <c r="Q282" i="19"/>
  <c r="G283" i="19"/>
  <c r="G282" i="19" s="1"/>
  <c r="I283" i="19"/>
  <c r="K283" i="19"/>
  <c r="K282" i="19" s="1"/>
  <c r="O283" i="19"/>
  <c r="O282" i="19" s="1"/>
  <c r="Q283" i="19"/>
  <c r="V283" i="19"/>
  <c r="V282" i="19" s="1"/>
  <c r="G286" i="19"/>
  <c r="M286" i="19" s="1"/>
  <c r="I286" i="19"/>
  <c r="K286" i="19"/>
  <c r="O286" i="19"/>
  <c r="Q286" i="19"/>
  <c r="V286" i="19"/>
  <c r="G290" i="19"/>
  <c r="I290" i="19"/>
  <c r="K290" i="19"/>
  <c r="M290" i="19"/>
  <c r="O290" i="19"/>
  <c r="Q290" i="19"/>
  <c r="V290" i="19"/>
  <c r="G298" i="19"/>
  <c r="M298" i="19" s="1"/>
  <c r="I298" i="19"/>
  <c r="K298" i="19"/>
  <c r="O298" i="19"/>
  <c r="Q298" i="19"/>
  <c r="V298" i="19"/>
  <c r="G302" i="19"/>
  <c r="M302" i="19" s="1"/>
  <c r="I302" i="19"/>
  <c r="K302" i="19"/>
  <c r="O302" i="19"/>
  <c r="Q302" i="19"/>
  <c r="V302" i="19"/>
  <c r="G304" i="19"/>
  <c r="M304" i="19" s="1"/>
  <c r="I304" i="19"/>
  <c r="K304" i="19"/>
  <c r="O304" i="19"/>
  <c r="Q304" i="19"/>
  <c r="V304" i="19"/>
  <c r="G306" i="19"/>
  <c r="I306" i="19"/>
  <c r="K306" i="19"/>
  <c r="M306" i="19"/>
  <c r="O306" i="19"/>
  <c r="Q306" i="19"/>
  <c r="V306" i="19"/>
  <c r="G308" i="19"/>
  <c r="M308" i="19" s="1"/>
  <c r="I308" i="19"/>
  <c r="K308" i="19"/>
  <c r="O308" i="19"/>
  <c r="Q308" i="19"/>
  <c r="V308" i="19"/>
  <c r="G310" i="19"/>
  <c r="M310" i="19" s="1"/>
  <c r="I310" i="19"/>
  <c r="K310" i="19"/>
  <c r="O310" i="19"/>
  <c r="Q310" i="19"/>
  <c r="V310" i="19"/>
  <c r="G314" i="19"/>
  <c r="M314" i="19" s="1"/>
  <c r="I314" i="19"/>
  <c r="K314" i="19"/>
  <c r="O314" i="19"/>
  <c r="Q314" i="19"/>
  <c r="V314" i="19"/>
  <c r="G322" i="19"/>
  <c r="I322" i="19"/>
  <c r="K322" i="19"/>
  <c r="M322" i="19"/>
  <c r="O322" i="19"/>
  <c r="Q322" i="19"/>
  <c r="V322" i="19"/>
  <c r="G327" i="19"/>
  <c r="M327" i="19" s="1"/>
  <c r="I327" i="19"/>
  <c r="K327" i="19"/>
  <c r="O327" i="19"/>
  <c r="Q327" i="19"/>
  <c r="V327" i="19"/>
  <c r="G332" i="19"/>
  <c r="M332" i="19" s="1"/>
  <c r="I332" i="19"/>
  <c r="K332" i="19"/>
  <c r="O332" i="19"/>
  <c r="Q332" i="19"/>
  <c r="V332" i="19"/>
  <c r="G336" i="19"/>
  <c r="M336" i="19" s="1"/>
  <c r="I336" i="19"/>
  <c r="K336" i="19"/>
  <c r="O336" i="19"/>
  <c r="Q336" i="19"/>
  <c r="V336" i="19"/>
  <c r="G339" i="19"/>
  <c r="M339" i="19" s="1"/>
  <c r="I339" i="19"/>
  <c r="K339" i="19"/>
  <c r="O339" i="19"/>
  <c r="Q339" i="19"/>
  <c r="V339" i="19"/>
  <c r="G341" i="19"/>
  <c r="M341" i="19" s="1"/>
  <c r="I341" i="19"/>
  <c r="K341" i="19"/>
  <c r="O341" i="19"/>
  <c r="Q341" i="19"/>
  <c r="V341" i="19"/>
  <c r="G343" i="19"/>
  <c r="I343" i="19"/>
  <c r="K343" i="19"/>
  <c r="M343" i="19"/>
  <c r="O343" i="19"/>
  <c r="Q343" i="19"/>
  <c r="V343" i="19"/>
  <c r="G345" i="19"/>
  <c r="M345" i="19" s="1"/>
  <c r="I345" i="19"/>
  <c r="K345" i="19"/>
  <c r="O345" i="19"/>
  <c r="Q345" i="19"/>
  <c r="V345" i="19"/>
  <c r="G347" i="19"/>
  <c r="M347" i="19" s="1"/>
  <c r="I347" i="19"/>
  <c r="K347" i="19"/>
  <c r="O347" i="19"/>
  <c r="Q347" i="19"/>
  <c r="V347" i="19"/>
  <c r="G349" i="19"/>
  <c r="M349" i="19" s="1"/>
  <c r="I349" i="19"/>
  <c r="K349" i="19"/>
  <c r="O349" i="19"/>
  <c r="Q349" i="19"/>
  <c r="V349" i="19"/>
  <c r="G352" i="19"/>
  <c r="I352" i="19"/>
  <c r="K352" i="19"/>
  <c r="M352" i="19"/>
  <c r="O352" i="19"/>
  <c r="Q352" i="19"/>
  <c r="V352" i="19"/>
  <c r="G354" i="19"/>
  <c r="M354" i="19" s="1"/>
  <c r="I354" i="19"/>
  <c r="K354" i="19"/>
  <c r="O354" i="19"/>
  <c r="Q354" i="19"/>
  <c r="V354" i="19"/>
  <c r="G357" i="19"/>
  <c r="M357" i="19" s="1"/>
  <c r="I357" i="19"/>
  <c r="K357" i="19"/>
  <c r="O357" i="19"/>
  <c r="Q357" i="19"/>
  <c r="V357" i="19"/>
  <c r="G359" i="19"/>
  <c r="I359" i="19"/>
  <c r="K359" i="19"/>
  <c r="M359" i="19"/>
  <c r="O359" i="19"/>
  <c r="Q359" i="19"/>
  <c r="V359" i="19"/>
  <c r="G361" i="19"/>
  <c r="M361" i="19" s="1"/>
  <c r="I361" i="19"/>
  <c r="K361" i="19"/>
  <c r="O361" i="19"/>
  <c r="Q361" i="19"/>
  <c r="V361" i="19"/>
  <c r="G363" i="19"/>
  <c r="M363" i="19" s="1"/>
  <c r="I363" i="19"/>
  <c r="K363" i="19"/>
  <c r="O363" i="19"/>
  <c r="O356" i="19" s="1"/>
  <c r="Q363" i="19"/>
  <c r="V363" i="19"/>
  <c r="G365" i="19"/>
  <c r="M365" i="19" s="1"/>
  <c r="I365" i="19"/>
  <c r="K365" i="19"/>
  <c r="O365" i="19"/>
  <c r="Q365" i="19"/>
  <c r="V365" i="19"/>
  <c r="G369" i="19"/>
  <c r="I369" i="19"/>
  <c r="K369" i="19"/>
  <c r="M369" i="19"/>
  <c r="O369" i="19"/>
  <c r="Q369" i="19"/>
  <c r="V369" i="19"/>
  <c r="V371" i="19"/>
  <c r="G372" i="19"/>
  <c r="M372" i="19" s="1"/>
  <c r="M371" i="19" s="1"/>
  <c r="I372" i="19"/>
  <c r="I371" i="19" s="1"/>
  <c r="K372" i="19"/>
  <c r="K371" i="19" s="1"/>
  <c r="O372" i="19"/>
  <c r="O371" i="19" s="1"/>
  <c r="Q372" i="19"/>
  <c r="Q371" i="19" s="1"/>
  <c r="V372" i="19"/>
  <c r="G374" i="19"/>
  <c r="M374" i="19" s="1"/>
  <c r="I374" i="19"/>
  <c r="K374" i="19"/>
  <c r="O374" i="19"/>
  <c r="Q374" i="19"/>
  <c r="V374" i="19"/>
  <c r="G380" i="19"/>
  <c r="I380" i="19"/>
  <c r="K380" i="19"/>
  <c r="M380" i="19"/>
  <c r="O380" i="19"/>
  <c r="Q380" i="19"/>
  <c r="V380" i="19"/>
  <c r="G386" i="19"/>
  <c r="M386" i="19" s="1"/>
  <c r="I386" i="19"/>
  <c r="K386" i="19"/>
  <c r="O386" i="19"/>
  <c r="Q386" i="19"/>
  <c r="V386" i="19"/>
  <c r="G392" i="19"/>
  <c r="M392" i="19" s="1"/>
  <c r="I392" i="19"/>
  <c r="K392" i="19"/>
  <c r="O392" i="19"/>
  <c r="Q392" i="19"/>
  <c r="Q373" i="19" s="1"/>
  <c r="V392" i="19"/>
  <c r="G394" i="19"/>
  <c r="M394" i="19" s="1"/>
  <c r="I394" i="19"/>
  <c r="K394" i="19"/>
  <c r="O394" i="19"/>
  <c r="Q394" i="19"/>
  <c r="V394" i="19"/>
  <c r="G400" i="19"/>
  <c r="I400" i="19"/>
  <c r="K400" i="19"/>
  <c r="M400" i="19"/>
  <c r="O400" i="19"/>
  <c r="Q400" i="19"/>
  <c r="V400" i="19"/>
  <c r="G402" i="19"/>
  <c r="M402" i="19" s="1"/>
  <c r="I402" i="19"/>
  <c r="K402" i="19"/>
  <c r="O402" i="19"/>
  <c r="Q402" i="19"/>
  <c r="Q401" i="19" s="1"/>
  <c r="V402" i="19"/>
  <c r="G404" i="19"/>
  <c r="M404" i="19" s="1"/>
  <c r="I404" i="19"/>
  <c r="K404" i="19"/>
  <c r="O404" i="19"/>
  <c r="Q404" i="19"/>
  <c r="V404" i="19"/>
  <c r="G406" i="19"/>
  <c r="I406" i="19"/>
  <c r="K406" i="19"/>
  <c r="M406" i="19"/>
  <c r="O406" i="19"/>
  <c r="Q406" i="19"/>
  <c r="V406" i="19"/>
  <c r="G408" i="19"/>
  <c r="M408" i="19" s="1"/>
  <c r="I408" i="19"/>
  <c r="K408" i="19"/>
  <c r="O408" i="19"/>
  <c r="Q408" i="19"/>
  <c r="V408" i="19"/>
  <c r="G410" i="19"/>
  <c r="M410" i="19" s="1"/>
  <c r="I410" i="19"/>
  <c r="K410" i="19"/>
  <c r="O410" i="19"/>
  <c r="Q410" i="19"/>
  <c r="V410" i="19"/>
  <c r="G412" i="19"/>
  <c r="M412" i="19" s="1"/>
  <c r="I412" i="19"/>
  <c r="K412" i="19"/>
  <c r="O412" i="19"/>
  <c r="Q412" i="19"/>
  <c r="V412" i="19"/>
  <c r="G414" i="19"/>
  <c r="I414" i="19"/>
  <c r="K414" i="19"/>
  <c r="M414" i="19"/>
  <c r="O414" i="19"/>
  <c r="Q414" i="19"/>
  <c r="V414" i="19"/>
  <c r="G416" i="19"/>
  <c r="M416" i="19" s="1"/>
  <c r="I416" i="19"/>
  <c r="K416" i="19"/>
  <c r="O416" i="19"/>
  <c r="Q416" i="19"/>
  <c r="V416" i="19"/>
  <c r="G418" i="19"/>
  <c r="M418" i="19" s="1"/>
  <c r="I418" i="19"/>
  <c r="K418" i="19"/>
  <c r="O418" i="19"/>
  <c r="Q418" i="19"/>
  <c r="V418" i="19"/>
  <c r="G420" i="19"/>
  <c r="M420" i="19" s="1"/>
  <c r="I420" i="19"/>
  <c r="K420" i="19"/>
  <c r="O420" i="19"/>
  <c r="Q420" i="19"/>
  <c r="V420" i="19"/>
  <c r="G422" i="19"/>
  <c r="I422" i="19"/>
  <c r="K422" i="19"/>
  <c r="M422" i="19"/>
  <c r="O422" i="19"/>
  <c r="Q422" i="19"/>
  <c r="V422" i="19"/>
  <c r="G424" i="19"/>
  <c r="M424" i="19" s="1"/>
  <c r="I424" i="19"/>
  <c r="K424" i="19"/>
  <c r="O424" i="19"/>
  <c r="Q424" i="19"/>
  <c r="V424" i="19"/>
  <c r="G426" i="19"/>
  <c r="M426" i="19" s="1"/>
  <c r="I426" i="19"/>
  <c r="K426" i="19"/>
  <c r="O426" i="19"/>
  <c r="Q426" i="19"/>
  <c r="V426" i="19"/>
  <c r="G428" i="19"/>
  <c r="M428" i="19" s="1"/>
  <c r="I428" i="19"/>
  <c r="K428" i="19"/>
  <c r="O428" i="19"/>
  <c r="Q428" i="19"/>
  <c r="V428" i="19"/>
  <c r="G430" i="19"/>
  <c r="M430" i="19" s="1"/>
  <c r="I430" i="19"/>
  <c r="K430" i="19"/>
  <c r="O430" i="19"/>
  <c r="Q430" i="19"/>
  <c r="V430" i="19"/>
  <c r="G432" i="19"/>
  <c r="M432" i="19" s="1"/>
  <c r="I432" i="19"/>
  <c r="K432" i="19"/>
  <c r="O432" i="19"/>
  <c r="Q432" i="19"/>
  <c r="V432" i="19"/>
  <c r="G434" i="19"/>
  <c r="I434" i="19"/>
  <c r="K434" i="19"/>
  <c r="M434" i="19"/>
  <c r="O434" i="19"/>
  <c r="Q434" i="19"/>
  <c r="V434" i="19"/>
  <c r="G436" i="19"/>
  <c r="M436" i="19" s="1"/>
  <c r="I436" i="19"/>
  <c r="K436" i="19"/>
  <c r="O436" i="19"/>
  <c r="Q436" i="19"/>
  <c r="V436" i="19"/>
  <c r="G438" i="19"/>
  <c r="M438" i="19" s="1"/>
  <c r="I438" i="19"/>
  <c r="K438" i="19"/>
  <c r="O438" i="19"/>
  <c r="Q438" i="19"/>
  <c r="V438" i="19"/>
  <c r="G441" i="19"/>
  <c r="I441" i="19"/>
  <c r="K441" i="19"/>
  <c r="M441" i="19"/>
  <c r="O441" i="19"/>
  <c r="Q441" i="19"/>
  <c r="V441" i="19"/>
  <c r="G443" i="19"/>
  <c r="M443" i="19" s="1"/>
  <c r="I443" i="19"/>
  <c r="K443" i="19"/>
  <c r="O443" i="19"/>
  <c r="Q443" i="19"/>
  <c r="V443" i="19"/>
  <c r="G445" i="19"/>
  <c r="M445" i="19" s="1"/>
  <c r="I445" i="19"/>
  <c r="K445" i="19"/>
  <c r="O445" i="19"/>
  <c r="Q445" i="19"/>
  <c r="V445" i="19"/>
  <c r="G448" i="19"/>
  <c r="M448" i="19" s="1"/>
  <c r="I448" i="19"/>
  <c r="K448" i="19"/>
  <c r="O448" i="19"/>
  <c r="Q448" i="19"/>
  <c r="V448" i="19"/>
  <c r="G452" i="19"/>
  <c r="I452" i="19"/>
  <c r="K452" i="19"/>
  <c r="M452" i="19"/>
  <c r="O452" i="19"/>
  <c r="Q452" i="19"/>
  <c r="V452" i="19"/>
  <c r="G454" i="19"/>
  <c r="M454" i="19" s="1"/>
  <c r="I454" i="19"/>
  <c r="K454" i="19"/>
  <c r="O454" i="19"/>
  <c r="Q454" i="19"/>
  <c r="V454" i="19"/>
  <c r="G456" i="19"/>
  <c r="M456" i="19" s="1"/>
  <c r="I456" i="19"/>
  <c r="K456" i="19"/>
  <c r="O456" i="19"/>
  <c r="Q456" i="19"/>
  <c r="V456" i="19"/>
  <c r="G458" i="19"/>
  <c r="M458" i="19" s="1"/>
  <c r="I458" i="19"/>
  <c r="K458" i="19"/>
  <c r="O458" i="19"/>
  <c r="Q458" i="19"/>
  <c r="V458" i="19"/>
  <c r="G460" i="19"/>
  <c r="I460" i="19"/>
  <c r="K460" i="19"/>
  <c r="M460" i="19"/>
  <c r="O460" i="19"/>
  <c r="Q460" i="19"/>
  <c r="V460" i="19"/>
  <c r="G462" i="19"/>
  <c r="M462" i="19" s="1"/>
  <c r="I462" i="19"/>
  <c r="K462" i="19"/>
  <c r="O462" i="19"/>
  <c r="Q462" i="19"/>
  <c r="V462" i="19"/>
  <c r="G464" i="19"/>
  <c r="M464" i="19" s="1"/>
  <c r="I464" i="19"/>
  <c r="K464" i="19"/>
  <c r="O464" i="19"/>
  <c r="Q464" i="19"/>
  <c r="V464" i="19"/>
  <c r="G466" i="19"/>
  <c r="M466" i="19" s="1"/>
  <c r="I466" i="19"/>
  <c r="K466" i="19"/>
  <c r="O466" i="19"/>
  <c r="Q466" i="19"/>
  <c r="V466" i="19"/>
  <c r="G468" i="19"/>
  <c r="I468" i="19"/>
  <c r="K468" i="19"/>
  <c r="M468" i="19"/>
  <c r="O468" i="19"/>
  <c r="Q468" i="19"/>
  <c r="V468" i="19"/>
  <c r="G470" i="19"/>
  <c r="M470" i="19" s="1"/>
  <c r="I470" i="19"/>
  <c r="K470" i="19"/>
  <c r="O470" i="19"/>
  <c r="Q470" i="19"/>
  <c r="V470" i="19"/>
  <c r="G472" i="19"/>
  <c r="M472" i="19" s="1"/>
  <c r="I472" i="19"/>
  <c r="K472" i="19"/>
  <c r="O472" i="19"/>
  <c r="Q472" i="19"/>
  <c r="V472" i="19"/>
  <c r="G474" i="19"/>
  <c r="M474" i="19" s="1"/>
  <c r="I474" i="19"/>
  <c r="K474" i="19"/>
  <c r="O474" i="19"/>
  <c r="Q474" i="19"/>
  <c r="V474" i="19"/>
  <c r="G476" i="19"/>
  <c r="I476" i="19"/>
  <c r="K476" i="19"/>
  <c r="M476" i="19"/>
  <c r="O476" i="19"/>
  <c r="Q476" i="19"/>
  <c r="V476" i="19"/>
  <c r="G478" i="19"/>
  <c r="M478" i="19" s="1"/>
  <c r="I478" i="19"/>
  <c r="K478" i="19"/>
  <c r="O478" i="19"/>
  <c r="Q478" i="19"/>
  <c r="V478" i="19"/>
  <c r="G480" i="19"/>
  <c r="M480" i="19" s="1"/>
  <c r="I480" i="19"/>
  <c r="K480" i="19"/>
  <c r="O480" i="19"/>
  <c r="Q480" i="19"/>
  <c r="V480" i="19"/>
  <c r="G482" i="19"/>
  <c r="I482" i="19"/>
  <c r="K482" i="19"/>
  <c r="M482" i="19"/>
  <c r="O482" i="19"/>
  <c r="Q482" i="19"/>
  <c r="V482" i="19"/>
  <c r="G484" i="19"/>
  <c r="M484" i="19" s="1"/>
  <c r="I484" i="19"/>
  <c r="K484" i="19"/>
  <c r="O484" i="19"/>
  <c r="Q484" i="19"/>
  <c r="V484" i="19"/>
  <c r="G486" i="19"/>
  <c r="M486" i="19" s="1"/>
  <c r="I486" i="19"/>
  <c r="K486" i="19"/>
  <c r="O486" i="19"/>
  <c r="Q486" i="19"/>
  <c r="V486" i="19"/>
  <c r="G488" i="19"/>
  <c r="M488" i="19" s="1"/>
  <c r="I488" i="19"/>
  <c r="K488" i="19"/>
  <c r="O488" i="19"/>
  <c r="Q488" i="19"/>
  <c r="V488" i="19"/>
  <c r="G490" i="19"/>
  <c r="I490" i="19"/>
  <c r="K490" i="19"/>
  <c r="M490" i="19"/>
  <c r="O490" i="19"/>
  <c r="Q490" i="19"/>
  <c r="V490" i="19"/>
  <c r="G492" i="19"/>
  <c r="M492" i="19" s="1"/>
  <c r="I492" i="19"/>
  <c r="K492" i="19"/>
  <c r="O492" i="19"/>
  <c r="Q492" i="19"/>
  <c r="V492" i="19"/>
  <c r="G494" i="19"/>
  <c r="M494" i="19" s="1"/>
  <c r="I494" i="19"/>
  <c r="K494" i="19"/>
  <c r="O494" i="19"/>
  <c r="Q494" i="19"/>
  <c r="V494" i="19"/>
  <c r="G496" i="19"/>
  <c r="M496" i="19" s="1"/>
  <c r="I496" i="19"/>
  <c r="K496" i="19"/>
  <c r="O496" i="19"/>
  <c r="Q496" i="19"/>
  <c r="V496" i="19"/>
  <c r="G498" i="19"/>
  <c r="I498" i="19"/>
  <c r="K498" i="19"/>
  <c r="M498" i="19"/>
  <c r="O498" i="19"/>
  <c r="Q498" i="19"/>
  <c r="V498" i="19"/>
  <c r="G500" i="19"/>
  <c r="M500" i="19" s="1"/>
  <c r="I500" i="19"/>
  <c r="K500" i="19"/>
  <c r="O500" i="19"/>
  <c r="Q500" i="19"/>
  <c r="V500" i="19"/>
  <c r="G502" i="19"/>
  <c r="M502" i="19" s="1"/>
  <c r="I502" i="19"/>
  <c r="K502" i="19"/>
  <c r="O502" i="19"/>
  <c r="Q502" i="19"/>
  <c r="V502" i="19"/>
  <c r="G504" i="19"/>
  <c r="M504" i="19" s="1"/>
  <c r="I504" i="19"/>
  <c r="K504" i="19"/>
  <c r="O504" i="19"/>
  <c r="Q504" i="19"/>
  <c r="V504" i="19"/>
  <c r="G506" i="19"/>
  <c r="I506" i="19"/>
  <c r="K506" i="19"/>
  <c r="M506" i="19"/>
  <c r="O506" i="19"/>
  <c r="Q506" i="19"/>
  <c r="V506" i="19"/>
  <c r="G508" i="19"/>
  <c r="M508" i="19" s="1"/>
  <c r="I508" i="19"/>
  <c r="K508" i="19"/>
  <c r="O508" i="19"/>
  <c r="Q508" i="19"/>
  <c r="V508" i="19"/>
  <c r="G510" i="19"/>
  <c r="M510" i="19" s="1"/>
  <c r="I510" i="19"/>
  <c r="K510" i="19"/>
  <c r="O510" i="19"/>
  <c r="Q510" i="19"/>
  <c r="V510" i="19"/>
  <c r="G512" i="19"/>
  <c r="M512" i="19" s="1"/>
  <c r="I512" i="19"/>
  <c r="K512" i="19"/>
  <c r="O512" i="19"/>
  <c r="Q512" i="19"/>
  <c r="V512" i="19"/>
  <c r="G514" i="19"/>
  <c r="I514" i="19"/>
  <c r="K514" i="19"/>
  <c r="M514" i="19"/>
  <c r="O514" i="19"/>
  <c r="Q514" i="19"/>
  <c r="V514" i="19"/>
  <c r="G516" i="19"/>
  <c r="M516" i="19" s="1"/>
  <c r="M515" i="19" s="1"/>
  <c r="I516" i="19"/>
  <c r="K516" i="19"/>
  <c r="O516" i="19"/>
  <c r="Q516" i="19"/>
  <c r="V516" i="19"/>
  <c r="G518" i="19"/>
  <c r="M518" i="19" s="1"/>
  <c r="I518" i="19"/>
  <c r="K518" i="19"/>
  <c r="O518" i="19"/>
  <c r="O515" i="19" s="1"/>
  <c r="Q518" i="19"/>
  <c r="V518" i="19"/>
  <c r="G520" i="19"/>
  <c r="I520" i="19"/>
  <c r="K520" i="19"/>
  <c r="M520" i="19"/>
  <c r="O520" i="19"/>
  <c r="Q520" i="19"/>
  <c r="V520" i="19"/>
  <c r="G522" i="19"/>
  <c r="M522" i="19" s="1"/>
  <c r="I522" i="19"/>
  <c r="K522" i="19"/>
  <c r="O522" i="19"/>
  <c r="Q522" i="19"/>
  <c r="V522" i="19"/>
  <c r="G524" i="19"/>
  <c r="M524" i="19" s="1"/>
  <c r="I524" i="19"/>
  <c r="I523" i="19" s="1"/>
  <c r="K524" i="19"/>
  <c r="O524" i="19"/>
  <c r="O523" i="19" s="1"/>
  <c r="Q524" i="19"/>
  <c r="V524" i="19"/>
  <c r="V523" i="19" s="1"/>
  <c r="G526" i="19"/>
  <c r="G523" i="19" s="1"/>
  <c r="I526" i="19"/>
  <c r="K526" i="19"/>
  <c r="M526" i="19"/>
  <c r="O526" i="19"/>
  <c r="Q526" i="19"/>
  <c r="V526" i="19"/>
  <c r="G528" i="19"/>
  <c r="I528" i="19"/>
  <c r="K528" i="19"/>
  <c r="O528" i="19"/>
  <c r="Q528" i="19"/>
  <c r="V528" i="19"/>
  <c r="G531" i="19"/>
  <c r="M531" i="19" s="1"/>
  <c r="I531" i="19"/>
  <c r="K531" i="19"/>
  <c r="K527" i="19" s="1"/>
  <c r="O531" i="19"/>
  <c r="Q531" i="19"/>
  <c r="V531" i="19"/>
  <c r="G533" i="19"/>
  <c r="M533" i="19" s="1"/>
  <c r="I533" i="19"/>
  <c r="K533" i="19"/>
  <c r="O533" i="19"/>
  <c r="Q533" i="19"/>
  <c r="V533" i="19"/>
  <c r="G537" i="19"/>
  <c r="I537" i="19"/>
  <c r="K537" i="19"/>
  <c r="M537" i="19"/>
  <c r="O537" i="19"/>
  <c r="Q537" i="19"/>
  <c r="V537" i="19"/>
  <c r="G540" i="19"/>
  <c r="I540" i="19"/>
  <c r="I539" i="19" s="1"/>
  <c r="K540" i="19"/>
  <c r="O540" i="19"/>
  <c r="O539" i="19" s="1"/>
  <c r="Q540" i="19"/>
  <c r="Q539" i="19" s="1"/>
  <c r="V540" i="19"/>
  <c r="G544" i="19"/>
  <c r="M544" i="19" s="1"/>
  <c r="I544" i="19"/>
  <c r="K544" i="19"/>
  <c r="O544" i="19"/>
  <c r="Q544" i="19"/>
  <c r="V544" i="19"/>
  <c r="G549" i="19"/>
  <c r="I549" i="19"/>
  <c r="K549" i="19"/>
  <c r="O549" i="19"/>
  <c r="Q549" i="19"/>
  <c r="V549" i="19"/>
  <c r="G550" i="19"/>
  <c r="M550" i="19" s="1"/>
  <c r="I550" i="19"/>
  <c r="K550" i="19"/>
  <c r="O550" i="19"/>
  <c r="Q550" i="19"/>
  <c r="V550" i="19"/>
  <c r="G551" i="19"/>
  <c r="I551" i="19"/>
  <c r="K551" i="19"/>
  <c r="M551" i="19"/>
  <c r="O551" i="19"/>
  <c r="Q551" i="19"/>
  <c r="V551" i="19"/>
  <c r="G552" i="19"/>
  <c r="M552" i="19" s="1"/>
  <c r="I552" i="19"/>
  <c r="K552" i="19"/>
  <c r="O552" i="19"/>
  <c r="Q552" i="19"/>
  <c r="V552" i="19"/>
  <c r="G553" i="19"/>
  <c r="M553" i="19" s="1"/>
  <c r="I553" i="19"/>
  <c r="K553" i="19"/>
  <c r="O553" i="19"/>
  <c r="Q553" i="19"/>
  <c r="V553" i="19"/>
  <c r="G554" i="19"/>
  <c r="M554" i="19" s="1"/>
  <c r="I554" i="19"/>
  <c r="K554" i="19"/>
  <c r="O554" i="19"/>
  <c r="Q554" i="19"/>
  <c r="V554" i="19"/>
  <c r="G555" i="19"/>
  <c r="I555" i="19"/>
  <c r="K555" i="19"/>
  <c r="M555" i="19"/>
  <c r="O555" i="19"/>
  <c r="Q555" i="19"/>
  <c r="V555" i="19"/>
  <c r="AE557" i="19"/>
  <c r="F49" i="1" s="1"/>
  <c r="BA334" i="18"/>
  <c r="G9" i="18"/>
  <c r="M9" i="18" s="1"/>
  <c r="I9" i="18"/>
  <c r="K9" i="18"/>
  <c r="O9" i="18"/>
  <c r="Q9" i="18"/>
  <c r="V9" i="18"/>
  <c r="G11" i="18"/>
  <c r="I11" i="18"/>
  <c r="K11" i="18"/>
  <c r="M11" i="18"/>
  <c r="O11" i="18"/>
  <c r="Q11" i="18"/>
  <c r="V11" i="18"/>
  <c r="G14" i="18"/>
  <c r="M14" i="18" s="1"/>
  <c r="I14" i="18"/>
  <c r="K14" i="18"/>
  <c r="O14" i="18"/>
  <c r="Q14" i="18"/>
  <c r="V14" i="18"/>
  <c r="G16" i="18"/>
  <c r="M16" i="18" s="1"/>
  <c r="I16" i="18"/>
  <c r="K16" i="18"/>
  <c r="O16" i="18"/>
  <c r="Q16" i="18"/>
  <c r="V16" i="18"/>
  <c r="G19" i="18"/>
  <c r="M19" i="18" s="1"/>
  <c r="I19" i="18"/>
  <c r="K19" i="18"/>
  <c r="O19" i="18"/>
  <c r="Q19" i="18"/>
  <c r="V19" i="18"/>
  <c r="G22" i="18"/>
  <c r="I22" i="18"/>
  <c r="K22" i="18"/>
  <c r="M22" i="18"/>
  <c r="O22" i="18"/>
  <c r="Q22" i="18"/>
  <c r="V22" i="18"/>
  <c r="G25" i="18"/>
  <c r="M25" i="18" s="1"/>
  <c r="I25" i="18"/>
  <c r="K25" i="18"/>
  <c r="O25" i="18"/>
  <c r="Q25" i="18"/>
  <c r="V25" i="18"/>
  <c r="G28" i="18"/>
  <c r="M28" i="18" s="1"/>
  <c r="I28" i="18"/>
  <c r="K28" i="18"/>
  <c r="O28" i="18"/>
  <c r="Q28" i="18"/>
  <c r="V28" i="18"/>
  <c r="G31" i="18"/>
  <c r="M31" i="18" s="1"/>
  <c r="I31" i="18"/>
  <c r="K31" i="18"/>
  <c r="O31" i="18"/>
  <c r="Q31" i="18"/>
  <c r="V31" i="18"/>
  <c r="G34" i="18"/>
  <c r="I34" i="18"/>
  <c r="K34" i="18"/>
  <c r="M34" i="18"/>
  <c r="O34" i="18"/>
  <c r="Q34" i="18"/>
  <c r="V34" i="18"/>
  <c r="G37" i="18"/>
  <c r="M37" i="18" s="1"/>
  <c r="I37" i="18"/>
  <c r="K37" i="18"/>
  <c r="O37" i="18"/>
  <c r="Q37" i="18"/>
  <c r="V37" i="18"/>
  <c r="G46" i="18"/>
  <c r="M46" i="18" s="1"/>
  <c r="I46" i="18"/>
  <c r="K46" i="18"/>
  <c r="O46" i="18"/>
  <c r="Q46" i="18"/>
  <c r="V46" i="18"/>
  <c r="G54" i="18"/>
  <c r="I54" i="18"/>
  <c r="K54" i="18"/>
  <c r="M54" i="18"/>
  <c r="O54" i="18"/>
  <c r="Q54" i="18"/>
  <c r="V54" i="18"/>
  <c r="G56" i="18"/>
  <c r="M56" i="18" s="1"/>
  <c r="I56" i="18"/>
  <c r="K56" i="18"/>
  <c r="O56" i="18"/>
  <c r="Q56" i="18"/>
  <c r="V56" i="18"/>
  <c r="G60" i="18"/>
  <c r="M60" i="18" s="1"/>
  <c r="I60" i="18"/>
  <c r="K60" i="18"/>
  <c r="O60" i="18"/>
  <c r="Q60" i="18"/>
  <c r="V60" i="18"/>
  <c r="G65" i="18"/>
  <c r="M65" i="18" s="1"/>
  <c r="I65" i="18"/>
  <c r="K65" i="18"/>
  <c r="O65" i="18"/>
  <c r="Q65" i="18"/>
  <c r="V65" i="18"/>
  <c r="G68" i="18"/>
  <c r="I68" i="18"/>
  <c r="K68" i="18"/>
  <c r="M68" i="18"/>
  <c r="O68" i="18"/>
  <c r="Q68" i="18"/>
  <c r="V68" i="18"/>
  <c r="G72" i="18"/>
  <c r="M72" i="18" s="1"/>
  <c r="I72" i="18"/>
  <c r="K72" i="18"/>
  <c r="O72" i="18"/>
  <c r="Q72" i="18"/>
  <c r="V72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81" i="18"/>
  <c r="M81" i="18" s="1"/>
  <c r="I81" i="18"/>
  <c r="K81" i="18"/>
  <c r="O81" i="18"/>
  <c r="Q81" i="18"/>
  <c r="V81" i="18"/>
  <c r="G84" i="18"/>
  <c r="I84" i="18"/>
  <c r="K84" i="18"/>
  <c r="M84" i="18"/>
  <c r="O84" i="18"/>
  <c r="Q84" i="18"/>
  <c r="V84" i="18"/>
  <c r="G87" i="18"/>
  <c r="I87" i="18"/>
  <c r="K87" i="18"/>
  <c r="O87" i="18"/>
  <c r="Q87" i="18"/>
  <c r="V87" i="18"/>
  <c r="G90" i="18"/>
  <c r="M90" i="18" s="1"/>
  <c r="I90" i="18"/>
  <c r="K90" i="18"/>
  <c r="O90" i="18"/>
  <c r="Q90" i="18"/>
  <c r="V90" i="18"/>
  <c r="G93" i="18"/>
  <c r="M93" i="18" s="1"/>
  <c r="I93" i="18"/>
  <c r="K93" i="18"/>
  <c r="O93" i="18"/>
  <c r="Q93" i="18"/>
  <c r="V93" i="18"/>
  <c r="G97" i="18"/>
  <c r="M97" i="18" s="1"/>
  <c r="I97" i="18"/>
  <c r="K97" i="18"/>
  <c r="O97" i="18"/>
  <c r="Q97" i="18"/>
  <c r="V97" i="18"/>
  <c r="G100" i="18"/>
  <c r="M100" i="18" s="1"/>
  <c r="I100" i="18"/>
  <c r="K100" i="18"/>
  <c r="O100" i="18"/>
  <c r="Q100" i="18"/>
  <c r="V100" i="18"/>
  <c r="G103" i="18"/>
  <c r="M103" i="18" s="1"/>
  <c r="I103" i="18"/>
  <c r="K103" i="18"/>
  <c r="O103" i="18"/>
  <c r="Q103" i="18"/>
  <c r="V103" i="18"/>
  <c r="G106" i="18"/>
  <c r="M106" i="18" s="1"/>
  <c r="I106" i="18"/>
  <c r="K106" i="18"/>
  <c r="O106" i="18"/>
  <c r="Q106" i="18"/>
  <c r="V106" i="18"/>
  <c r="G108" i="18"/>
  <c r="I108" i="18"/>
  <c r="K108" i="18"/>
  <c r="M108" i="18"/>
  <c r="O108" i="18"/>
  <c r="Q108" i="18"/>
  <c r="V108" i="18"/>
  <c r="G110" i="18"/>
  <c r="M110" i="18" s="1"/>
  <c r="I110" i="18"/>
  <c r="K110" i="18"/>
  <c r="O110" i="18"/>
  <c r="Q110" i="18"/>
  <c r="V110" i="18"/>
  <c r="G113" i="18"/>
  <c r="M113" i="18" s="1"/>
  <c r="I113" i="18"/>
  <c r="K113" i="18"/>
  <c r="O113" i="18"/>
  <c r="Q113" i="18"/>
  <c r="V113" i="18"/>
  <c r="G116" i="18"/>
  <c r="M116" i="18" s="1"/>
  <c r="I116" i="18"/>
  <c r="K116" i="18"/>
  <c r="O116" i="18"/>
  <c r="Q116" i="18"/>
  <c r="V116" i="18"/>
  <c r="G119" i="18"/>
  <c r="M119" i="18" s="1"/>
  <c r="I119" i="18"/>
  <c r="K119" i="18"/>
  <c r="O119" i="18"/>
  <c r="Q119" i="18"/>
  <c r="V119" i="18"/>
  <c r="G121" i="18"/>
  <c r="M121" i="18" s="1"/>
  <c r="I121" i="18"/>
  <c r="K121" i="18"/>
  <c r="O121" i="18"/>
  <c r="Q121" i="18"/>
  <c r="V121" i="18"/>
  <c r="G129" i="18"/>
  <c r="M129" i="18" s="1"/>
  <c r="I129" i="18"/>
  <c r="K129" i="18"/>
  <c r="O129" i="18"/>
  <c r="Q129" i="18"/>
  <c r="V129" i="18"/>
  <c r="G131" i="18"/>
  <c r="I131" i="18"/>
  <c r="K131" i="18"/>
  <c r="M131" i="18"/>
  <c r="O131" i="18"/>
  <c r="Q131" i="18"/>
  <c r="V131" i="18"/>
  <c r="G133" i="18"/>
  <c r="I133" i="18"/>
  <c r="K133" i="18"/>
  <c r="O133" i="18"/>
  <c r="Q133" i="18"/>
  <c r="V133" i="18"/>
  <c r="G137" i="18"/>
  <c r="M137" i="18" s="1"/>
  <c r="I137" i="18"/>
  <c r="K137" i="18"/>
  <c r="O137" i="18"/>
  <c r="Q137" i="18"/>
  <c r="V137" i="18"/>
  <c r="G139" i="18"/>
  <c r="M139" i="18" s="1"/>
  <c r="I139" i="18"/>
  <c r="K139" i="18"/>
  <c r="O139" i="18"/>
  <c r="Q139" i="18"/>
  <c r="V139" i="18"/>
  <c r="G141" i="18"/>
  <c r="I141" i="18"/>
  <c r="K141" i="18"/>
  <c r="M141" i="18"/>
  <c r="O141" i="18"/>
  <c r="Q141" i="18"/>
  <c r="V141" i="18"/>
  <c r="G142" i="18"/>
  <c r="M142" i="18" s="1"/>
  <c r="I142" i="18"/>
  <c r="K142" i="18"/>
  <c r="O142" i="18"/>
  <c r="Q142" i="18"/>
  <c r="V142" i="18"/>
  <c r="G144" i="18"/>
  <c r="M144" i="18" s="1"/>
  <c r="I144" i="18"/>
  <c r="K144" i="18"/>
  <c r="O144" i="18"/>
  <c r="Q144" i="18"/>
  <c r="V144" i="18"/>
  <c r="G146" i="18"/>
  <c r="M146" i="18" s="1"/>
  <c r="I146" i="18"/>
  <c r="K146" i="18"/>
  <c r="O146" i="18"/>
  <c r="Q146" i="18"/>
  <c r="V146" i="18"/>
  <c r="G150" i="18"/>
  <c r="I150" i="18"/>
  <c r="K150" i="18"/>
  <c r="M150" i="18"/>
  <c r="O150" i="18"/>
  <c r="Q150" i="18"/>
  <c r="V150" i="18"/>
  <c r="G152" i="18"/>
  <c r="M152" i="18" s="1"/>
  <c r="I152" i="18"/>
  <c r="K152" i="18"/>
  <c r="O152" i="18"/>
  <c r="Q152" i="18"/>
  <c r="V152" i="18"/>
  <c r="G154" i="18"/>
  <c r="M154" i="18" s="1"/>
  <c r="I154" i="18"/>
  <c r="K154" i="18"/>
  <c r="O154" i="18"/>
  <c r="Q154" i="18"/>
  <c r="V154" i="18"/>
  <c r="G156" i="18"/>
  <c r="I156" i="18"/>
  <c r="K156" i="18"/>
  <c r="M156" i="18"/>
  <c r="O156" i="18"/>
  <c r="Q156" i="18"/>
  <c r="V156" i="18"/>
  <c r="G158" i="18"/>
  <c r="M158" i="18" s="1"/>
  <c r="I158" i="18"/>
  <c r="K158" i="18"/>
  <c r="O158" i="18"/>
  <c r="Q158" i="18"/>
  <c r="V158" i="18"/>
  <c r="G160" i="18"/>
  <c r="M160" i="18" s="1"/>
  <c r="I160" i="18"/>
  <c r="K160" i="18"/>
  <c r="O160" i="18"/>
  <c r="Q160" i="18"/>
  <c r="V160" i="18"/>
  <c r="G162" i="18"/>
  <c r="I162" i="18"/>
  <c r="K162" i="18"/>
  <c r="M162" i="18"/>
  <c r="O162" i="18"/>
  <c r="Q162" i="18"/>
  <c r="V162" i="18"/>
  <c r="G164" i="18"/>
  <c r="M164" i="18" s="1"/>
  <c r="I164" i="18"/>
  <c r="K164" i="18"/>
  <c r="O164" i="18"/>
  <c r="Q164" i="18"/>
  <c r="V164" i="18"/>
  <c r="G166" i="18"/>
  <c r="I166" i="18"/>
  <c r="K166" i="18"/>
  <c r="M166" i="18"/>
  <c r="O166" i="18"/>
  <c r="Q166" i="18"/>
  <c r="V166" i="18"/>
  <c r="G172" i="18"/>
  <c r="M172" i="18" s="1"/>
  <c r="I172" i="18"/>
  <c r="K172" i="18"/>
  <c r="O172" i="18"/>
  <c r="Q172" i="18"/>
  <c r="V172" i="18"/>
  <c r="G177" i="18"/>
  <c r="M177" i="18" s="1"/>
  <c r="I177" i="18"/>
  <c r="K177" i="18"/>
  <c r="O177" i="18"/>
  <c r="Q177" i="18"/>
  <c r="V177" i="18"/>
  <c r="G179" i="18"/>
  <c r="I179" i="18"/>
  <c r="K179" i="18"/>
  <c r="M179" i="18"/>
  <c r="O179" i="18"/>
  <c r="Q179" i="18"/>
  <c r="V179" i="18"/>
  <c r="G182" i="18"/>
  <c r="M182" i="18" s="1"/>
  <c r="I182" i="18"/>
  <c r="K182" i="18"/>
  <c r="O182" i="18"/>
  <c r="Q182" i="18"/>
  <c r="V182" i="18"/>
  <c r="G184" i="18"/>
  <c r="M184" i="18" s="1"/>
  <c r="I184" i="18"/>
  <c r="K184" i="18"/>
  <c r="O184" i="18"/>
  <c r="Q184" i="18"/>
  <c r="V184" i="18"/>
  <c r="G188" i="18"/>
  <c r="I188" i="18"/>
  <c r="K188" i="18"/>
  <c r="M188" i="18"/>
  <c r="O188" i="18"/>
  <c r="Q188" i="18"/>
  <c r="V188" i="18"/>
  <c r="G190" i="18"/>
  <c r="M190" i="18" s="1"/>
  <c r="I190" i="18"/>
  <c r="K190" i="18"/>
  <c r="O190" i="18"/>
  <c r="Q190" i="18"/>
  <c r="V190" i="18"/>
  <c r="G193" i="18"/>
  <c r="M193" i="18" s="1"/>
  <c r="I193" i="18"/>
  <c r="K193" i="18"/>
  <c r="O193" i="18"/>
  <c r="Q193" i="18"/>
  <c r="V193" i="18"/>
  <c r="G195" i="18"/>
  <c r="I195" i="18"/>
  <c r="K195" i="18"/>
  <c r="M195" i="18"/>
  <c r="O195" i="18"/>
  <c r="Q195" i="18"/>
  <c r="V195" i="18"/>
  <c r="G197" i="18"/>
  <c r="M197" i="18" s="1"/>
  <c r="I197" i="18"/>
  <c r="K197" i="18"/>
  <c r="O197" i="18"/>
  <c r="Q197" i="18"/>
  <c r="V197" i="18"/>
  <c r="G201" i="18"/>
  <c r="M201" i="18" s="1"/>
  <c r="I201" i="18"/>
  <c r="K201" i="18"/>
  <c r="O201" i="18"/>
  <c r="Q201" i="18"/>
  <c r="V201" i="18"/>
  <c r="G205" i="18"/>
  <c r="M205" i="18" s="1"/>
  <c r="I205" i="18"/>
  <c r="K205" i="18"/>
  <c r="O205" i="18"/>
  <c r="Q205" i="18"/>
  <c r="V205" i="18"/>
  <c r="G208" i="18"/>
  <c r="I208" i="18"/>
  <c r="K208" i="18"/>
  <c r="M208" i="18"/>
  <c r="O208" i="18"/>
  <c r="Q208" i="18"/>
  <c r="V208" i="18"/>
  <c r="G210" i="18"/>
  <c r="M210" i="18" s="1"/>
  <c r="I210" i="18"/>
  <c r="K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M214" i="18" s="1"/>
  <c r="I214" i="18"/>
  <c r="K214" i="18"/>
  <c r="O214" i="18"/>
  <c r="Q214" i="18"/>
  <c r="V214" i="18"/>
  <c r="G217" i="18"/>
  <c r="I217" i="18"/>
  <c r="K217" i="18"/>
  <c r="M217" i="18"/>
  <c r="O217" i="18"/>
  <c r="Q217" i="18"/>
  <c r="V217" i="18"/>
  <c r="G220" i="18"/>
  <c r="M220" i="18" s="1"/>
  <c r="I220" i="18"/>
  <c r="K220" i="18"/>
  <c r="O220" i="18"/>
  <c r="Q220" i="18"/>
  <c r="V220" i="18"/>
  <c r="G223" i="18"/>
  <c r="M223" i="18" s="1"/>
  <c r="I223" i="18"/>
  <c r="K223" i="18"/>
  <c r="O223" i="18"/>
  <c r="Q223" i="18"/>
  <c r="V223" i="18"/>
  <c r="G226" i="18"/>
  <c r="I226" i="18"/>
  <c r="K226" i="18"/>
  <c r="M226" i="18"/>
  <c r="O226" i="18"/>
  <c r="Q226" i="18"/>
  <c r="V226" i="18"/>
  <c r="G229" i="18"/>
  <c r="M229" i="18" s="1"/>
  <c r="I229" i="18"/>
  <c r="K229" i="18"/>
  <c r="O229" i="18"/>
  <c r="Q229" i="18"/>
  <c r="V229" i="18"/>
  <c r="G231" i="18"/>
  <c r="M231" i="18" s="1"/>
  <c r="I231" i="18"/>
  <c r="K231" i="18"/>
  <c r="O231" i="18"/>
  <c r="Q231" i="18"/>
  <c r="V231" i="18"/>
  <c r="G233" i="18"/>
  <c r="M233" i="18" s="1"/>
  <c r="I233" i="18"/>
  <c r="K233" i="18"/>
  <c r="O233" i="18"/>
  <c r="Q233" i="18"/>
  <c r="V233" i="18"/>
  <c r="G235" i="18"/>
  <c r="I235" i="18"/>
  <c r="K235" i="18"/>
  <c r="M235" i="18"/>
  <c r="O235" i="18"/>
  <c r="Q235" i="18"/>
  <c r="V235" i="18"/>
  <c r="G237" i="18"/>
  <c r="M237" i="18" s="1"/>
  <c r="I237" i="18"/>
  <c r="K237" i="18"/>
  <c r="O237" i="18"/>
  <c r="Q237" i="18"/>
  <c r="V237" i="18"/>
  <c r="G239" i="18"/>
  <c r="M239" i="18" s="1"/>
  <c r="I239" i="18"/>
  <c r="K239" i="18"/>
  <c r="O239" i="18"/>
  <c r="Q239" i="18"/>
  <c r="V239" i="18"/>
  <c r="G242" i="18"/>
  <c r="M242" i="18" s="1"/>
  <c r="I242" i="18"/>
  <c r="K242" i="18"/>
  <c r="O242" i="18"/>
  <c r="Q242" i="18"/>
  <c r="V242" i="18"/>
  <c r="V249" i="18"/>
  <c r="G250" i="18"/>
  <c r="I250" i="18"/>
  <c r="I249" i="18" s="1"/>
  <c r="K250" i="18"/>
  <c r="K249" i="18" s="1"/>
  <c r="M250" i="18"/>
  <c r="O250" i="18"/>
  <c r="Q250" i="18"/>
  <c r="V250" i="18"/>
  <c r="G252" i="18"/>
  <c r="M252" i="18" s="1"/>
  <c r="I252" i="18"/>
  <c r="K252" i="18"/>
  <c r="O252" i="18"/>
  <c r="O249" i="18" s="1"/>
  <c r="Q252" i="18"/>
  <c r="V252" i="18"/>
  <c r="G257" i="18"/>
  <c r="M257" i="18" s="1"/>
  <c r="I257" i="18"/>
  <c r="K257" i="18"/>
  <c r="O257" i="18"/>
  <c r="Q257" i="18"/>
  <c r="V257" i="18"/>
  <c r="G259" i="18"/>
  <c r="M259" i="18" s="1"/>
  <c r="I259" i="18"/>
  <c r="K259" i="18"/>
  <c r="O259" i="18"/>
  <c r="Q259" i="18"/>
  <c r="V259" i="18"/>
  <c r="G261" i="18"/>
  <c r="I261" i="18"/>
  <c r="K261" i="18"/>
  <c r="O261" i="18"/>
  <c r="Q261" i="18"/>
  <c r="V261" i="18"/>
  <c r="G265" i="18"/>
  <c r="M265" i="18" s="1"/>
  <c r="I265" i="18"/>
  <c r="K265" i="18"/>
  <c r="O265" i="18"/>
  <c r="Q265" i="18"/>
  <c r="V265" i="18"/>
  <c r="G269" i="18"/>
  <c r="M269" i="18" s="1"/>
  <c r="I269" i="18"/>
  <c r="K269" i="18"/>
  <c r="O269" i="18"/>
  <c r="Q269" i="18"/>
  <c r="V269" i="18"/>
  <c r="G273" i="18"/>
  <c r="I273" i="18"/>
  <c r="K273" i="18"/>
  <c r="M273" i="18"/>
  <c r="O273" i="18"/>
  <c r="Q273" i="18"/>
  <c r="V273" i="18"/>
  <c r="G275" i="18"/>
  <c r="M275" i="18" s="1"/>
  <c r="I275" i="18"/>
  <c r="K275" i="18"/>
  <c r="O275" i="18"/>
  <c r="Q275" i="18"/>
  <c r="V275" i="18"/>
  <c r="G277" i="18"/>
  <c r="M277" i="18" s="1"/>
  <c r="I277" i="18"/>
  <c r="K277" i="18"/>
  <c r="O277" i="18"/>
  <c r="Q277" i="18"/>
  <c r="V277" i="18"/>
  <c r="G279" i="18"/>
  <c r="M279" i="18" s="1"/>
  <c r="I279" i="18"/>
  <c r="K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I289" i="18"/>
  <c r="K289" i="18"/>
  <c r="M289" i="18"/>
  <c r="O289" i="18"/>
  <c r="Q289" i="18"/>
  <c r="V289" i="18"/>
  <c r="G292" i="18"/>
  <c r="M292" i="18" s="1"/>
  <c r="I292" i="18"/>
  <c r="K292" i="18"/>
  <c r="O292" i="18"/>
  <c r="O291" i="18" s="1"/>
  <c r="Q292" i="18"/>
  <c r="V292" i="18"/>
  <c r="G294" i="18"/>
  <c r="I294" i="18"/>
  <c r="K294" i="18"/>
  <c r="O294" i="18"/>
  <c r="Q294" i="18"/>
  <c r="V294" i="18"/>
  <c r="V291" i="18" s="1"/>
  <c r="G297" i="18"/>
  <c r="M297" i="18" s="1"/>
  <c r="M296" i="18" s="1"/>
  <c r="I297" i="18"/>
  <c r="I296" i="18" s="1"/>
  <c r="K297" i="18"/>
  <c r="K296" i="18" s="1"/>
  <c r="O297" i="18"/>
  <c r="O296" i="18" s="1"/>
  <c r="Q297" i="18"/>
  <c r="Q296" i="18" s="1"/>
  <c r="V297" i="18"/>
  <c r="V296" i="18" s="1"/>
  <c r="G300" i="18"/>
  <c r="M300" i="18" s="1"/>
  <c r="I300" i="18"/>
  <c r="K300" i="18"/>
  <c r="O300" i="18"/>
  <c r="Q300" i="18"/>
  <c r="V300" i="18"/>
  <c r="G304" i="18"/>
  <c r="M304" i="18" s="1"/>
  <c r="I304" i="18"/>
  <c r="K304" i="18"/>
  <c r="O304" i="18"/>
  <c r="Q304" i="18"/>
  <c r="V304" i="18"/>
  <c r="G312" i="18"/>
  <c r="I312" i="18"/>
  <c r="K312" i="18"/>
  <c r="O312" i="18"/>
  <c r="Q312" i="18"/>
  <c r="V312" i="18"/>
  <c r="G316" i="18"/>
  <c r="M316" i="18" s="1"/>
  <c r="I316" i="18"/>
  <c r="I299" i="18" s="1"/>
  <c r="K316" i="18"/>
  <c r="O316" i="18"/>
  <c r="Q316" i="18"/>
  <c r="V316" i="18"/>
  <c r="G318" i="18"/>
  <c r="I318" i="18"/>
  <c r="K318" i="18"/>
  <c r="M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M322" i="18" s="1"/>
  <c r="I322" i="18"/>
  <c r="K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I326" i="18"/>
  <c r="K326" i="18"/>
  <c r="M326" i="18"/>
  <c r="O326" i="18"/>
  <c r="Q326" i="18"/>
  <c r="V326" i="18"/>
  <c r="G328" i="18"/>
  <c r="M328" i="18" s="1"/>
  <c r="I328" i="18"/>
  <c r="K328" i="18"/>
  <c r="O328" i="18"/>
  <c r="Q328" i="18"/>
  <c r="V328" i="18"/>
  <c r="G333" i="18"/>
  <c r="M333" i="18" s="1"/>
  <c r="I333" i="18"/>
  <c r="I332" i="18" s="1"/>
  <c r="K333" i="18"/>
  <c r="O333" i="18"/>
  <c r="O332" i="18" s="1"/>
  <c r="Q333" i="18"/>
  <c r="V333" i="18"/>
  <c r="V332" i="18" s="1"/>
  <c r="G338" i="18"/>
  <c r="I338" i="18"/>
  <c r="K338" i="18"/>
  <c r="M338" i="18"/>
  <c r="O338" i="18"/>
  <c r="Q338" i="18"/>
  <c r="V338" i="18"/>
  <c r="G342" i="18"/>
  <c r="M342" i="18" s="1"/>
  <c r="I342" i="18"/>
  <c r="K342" i="18"/>
  <c r="O342" i="18"/>
  <c r="Q342" i="18"/>
  <c r="V342" i="18"/>
  <c r="G345" i="18"/>
  <c r="M345" i="18" s="1"/>
  <c r="I345" i="18"/>
  <c r="K345" i="18"/>
  <c r="O345" i="18"/>
  <c r="Q345" i="18"/>
  <c r="V345" i="18"/>
  <c r="G347" i="18"/>
  <c r="I347" i="18"/>
  <c r="K347" i="18"/>
  <c r="M347" i="18"/>
  <c r="O347" i="18"/>
  <c r="Q347" i="18"/>
  <c r="V347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I356" i="18"/>
  <c r="K356" i="18"/>
  <c r="M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5" i="18"/>
  <c r="I365" i="18"/>
  <c r="K365" i="18"/>
  <c r="M365" i="18"/>
  <c r="O365" i="18"/>
  <c r="Q365" i="18"/>
  <c r="V365" i="18"/>
  <c r="G367" i="18"/>
  <c r="M367" i="18" s="1"/>
  <c r="I367" i="18"/>
  <c r="K367" i="18"/>
  <c r="O367" i="18"/>
  <c r="Q367" i="18"/>
  <c r="V367" i="18"/>
  <c r="G370" i="18"/>
  <c r="M370" i="18" s="1"/>
  <c r="I370" i="18"/>
  <c r="K370" i="18"/>
  <c r="O370" i="18"/>
  <c r="Q370" i="18"/>
  <c r="V370" i="18"/>
  <c r="G372" i="18"/>
  <c r="I372" i="18"/>
  <c r="K372" i="18"/>
  <c r="M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2" i="18"/>
  <c r="I382" i="18"/>
  <c r="K382" i="18"/>
  <c r="M382" i="18"/>
  <c r="O382" i="18"/>
  <c r="Q382" i="18"/>
  <c r="V382" i="18"/>
  <c r="G385" i="18"/>
  <c r="M385" i="18" s="1"/>
  <c r="M384" i="18" s="1"/>
  <c r="I385" i="18"/>
  <c r="I384" i="18" s="1"/>
  <c r="K385" i="18"/>
  <c r="K384" i="18" s="1"/>
  <c r="O385" i="18"/>
  <c r="O384" i="18" s="1"/>
  <c r="Q385" i="18"/>
  <c r="Q384" i="18" s="1"/>
  <c r="V385" i="18"/>
  <c r="V384" i="18" s="1"/>
  <c r="G387" i="18"/>
  <c r="M387" i="18" s="1"/>
  <c r="I387" i="18"/>
  <c r="K387" i="18"/>
  <c r="O387" i="18"/>
  <c r="Q387" i="18"/>
  <c r="V387" i="18"/>
  <c r="V386" i="18" s="1"/>
  <c r="G393" i="18"/>
  <c r="I393" i="18"/>
  <c r="K393" i="18"/>
  <c r="M393" i="18"/>
  <c r="O393" i="18"/>
  <c r="Q393" i="18"/>
  <c r="V393" i="18"/>
  <c r="G399" i="18"/>
  <c r="I399" i="18"/>
  <c r="K399" i="18"/>
  <c r="O399" i="18"/>
  <c r="Q399" i="18"/>
  <c r="V399" i="18"/>
  <c r="G405" i="18"/>
  <c r="M405" i="18" s="1"/>
  <c r="I405" i="18"/>
  <c r="K405" i="18"/>
  <c r="O405" i="18"/>
  <c r="Q405" i="18"/>
  <c r="Q386" i="18" s="1"/>
  <c r="V405" i="18"/>
  <c r="G408" i="18"/>
  <c r="M408" i="18" s="1"/>
  <c r="I408" i="18"/>
  <c r="K408" i="18"/>
  <c r="O408" i="18"/>
  <c r="Q408" i="18"/>
  <c r="V408" i="18"/>
  <c r="G414" i="18"/>
  <c r="I414" i="18"/>
  <c r="K414" i="18"/>
  <c r="M414" i="18"/>
  <c r="O414" i="18"/>
  <c r="Q414" i="18"/>
  <c r="V414" i="18"/>
  <c r="G416" i="18"/>
  <c r="M416" i="18" s="1"/>
  <c r="I416" i="18"/>
  <c r="K416" i="18"/>
  <c r="O416" i="18"/>
  <c r="Q416" i="18"/>
  <c r="V416" i="18"/>
  <c r="G418" i="18"/>
  <c r="M418" i="18" s="1"/>
  <c r="I418" i="18"/>
  <c r="K418" i="18"/>
  <c r="O418" i="18"/>
  <c r="Q418" i="18"/>
  <c r="V418" i="18"/>
  <c r="G420" i="18"/>
  <c r="I420" i="18"/>
  <c r="K420" i="18"/>
  <c r="M420" i="18"/>
  <c r="O420" i="18"/>
  <c r="Q420" i="18"/>
  <c r="V420" i="18"/>
  <c r="G422" i="18"/>
  <c r="M422" i="18" s="1"/>
  <c r="I422" i="18"/>
  <c r="K422" i="18"/>
  <c r="O422" i="18"/>
  <c r="Q422" i="18"/>
  <c r="V422" i="18"/>
  <c r="G424" i="18"/>
  <c r="M424" i="18" s="1"/>
  <c r="I424" i="18"/>
  <c r="K424" i="18"/>
  <c r="O424" i="18"/>
  <c r="Q424" i="18"/>
  <c r="V424" i="18"/>
  <c r="G426" i="18"/>
  <c r="M426" i="18" s="1"/>
  <c r="I426" i="18"/>
  <c r="K426" i="18"/>
  <c r="O426" i="18"/>
  <c r="Q426" i="18"/>
  <c r="V426" i="18"/>
  <c r="G428" i="18"/>
  <c r="I428" i="18"/>
  <c r="K428" i="18"/>
  <c r="M428" i="18"/>
  <c r="O428" i="18"/>
  <c r="Q428" i="18"/>
  <c r="V428" i="18"/>
  <c r="G430" i="18"/>
  <c r="M430" i="18" s="1"/>
  <c r="I430" i="18"/>
  <c r="K430" i="18"/>
  <c r="O430" i="18"/>
  <c r="Q430" i="18"/>
  <c r="V430" i="18"/>
  <c r="G432" i="18"/>
  <c r="M432" i="18" s="1"/>
  <c r="I432" i="18"/>
  <c r="K432" i="18"/>
  <c r="O432" i="18"/>
  <c r="Q432" i="18"/>
  <c r="V432" i="18"/>
  <c r="G434" i="18"/>
  <c r="M434" i="18" s="1"/>
  <c r="I434" i="18"/>
  <c r="K434" i="18"/>
  <c r="O434" i="18"/>
  <c r="Q434" i="18"/>
  <c r="V434" i="18"/>
  <c r="G436" i="18"/>
  <c r="I436" i="18"/>
  <c r="K436" i="18"/>
  <c r="M436" i="18"/>
  <c r="O436" i="18"/>
  <c r="Q436" i="18"/>
  <c r="V436" i="18"/>
  <c r="G438" i="18"/>
  <c r="M438" i="18" s="1"/>
  <c r="I438" i="18"/>
  <c r="K438" i="18"/>
  <c r="O438" i="18"/>
  <c r="Q438" i="18"/>
  <c r="V438" i="18"/>
  <c r="G440" i="18"/>
  <c r="M440" i="18" s="1"/>
  <c r="I440" i="18"/>
  <c r="K440" i="18"/>
  <c r="O440" i="18"/>
  <c r="Q440" i="18"/>
  <c r="V440" i="18"/>
  <c r="G442" i="18"/>
  <c r="M442" i="18" s="1"/>
  <c r="I442" i="18"/>
  <c r="K442" i="18"/>
  <c r="O442" i="18"/>
  <c r="Q442" i="18"/>
  <c r="V442" i="18"/>
  <c r="G444" i="18"/>
  <c r="M444" i="18" s="1"/>
  <c r="I444" i="18"/>
  <c r="K444" i="18"/>
  <c r="O444" i="18"/>
  <c r="Q444" i="18"/>
  <c r="V444" i="18"/>
  <c r="G446" i="18"/>
  <c r="M446" i="18" s="1"/>
  <c r="I446" i="18"/>
  <c r="K446" i="18"/>
  <c r="O446" i="18"/>
  <c r="Q446" i="18"/>
  <c r="V446" i="18"/>
  <c r="G448" i="18"/>
  <c r="I448" i="18"/>
  <c r="K448" i="18"/>
  <c r="M448" i="18"/>
  <c r="O448" i="18"/>
  <c r="Q448" i="18"/>
  <c r="V448" i="18"/>
  <c r="V443" i="18" s="1"/>
  <c r="G450" i="18"/>
  <c r="I450" i="18"/>
  <c r="K450" i="18"/>
  <c r="M450" i="18"/>
  <c r="O450" i="18"/>
  <c r="Q450" i="18"/>
  <c r="V450" i="18"/>
  <c r="G451" i="18"/>
  <c r="G452" i="18"/>
  <c r="M452" i="18" s="1"/>
  <c r="I452" i="18"/>
  <c r="K452" i="18"/>
  <c r="O452" i="18"/>
  <c r="O451" i="18" s="1"/>
  <c r="Q452" i="18"/>
  <c r="V452" i="18"/>
  <c r="G454" i="18"/>
  <c r="M454" i="18" s="1"/>
  <c r="I454" i="18"/>
  <c r="K454" i="18"/>
  <c r="O454" i="18"/>
  <c r="Q454" i="18"/>
  <c r="V454" i="18"/>
  <c r="G457" i="18"/>
  <c r="I457" i="18"/>
  <c r="K457" i="18"/>
  <c r="O457" i="18"/>
  <c r="Q457" i="18"/>
  <c r="V457" i="18"/>
  <c r="G459" i="18"/>
  <c r="M459" i="18" s="1"/>
  <c r="I459" i="18"/>
  <c r="K459" i="18"/>
  <c r="O459" i="18"/>
  <c r="Q459" i="18"/>
  <c r="V459" i="18"/>
  <c r="G461" i="18"/>
  <c r="I461" i="18"/>
  <c r="K461" i="18"/>
  <c r="M461" i="18"/>
  <c r="O461" i="18"/>
  <c r="Q461" i="18"/>
  <c r="V461" i="18"/>
  <c r="G463" i="18"/>
  <c r="I463" i="18"/>
  <c r="K463" i="18"/>
  <c r="M463" i="18"/>
  <c r="O463" i="18"/>
  <c r="Q463" i="18"/>
  <c r="V463" i="18"/>
  <c r="G465" i="18"/>
  <c r="M465" i="18" s="1"/>
  <c r="I465" i="18"/>
  <c r="K465" i="18"/>
  <c r="O465" i="18"/>
  <c r="Q465" i="18"/>
  <c r="V465" i="18"/>
  <c r="G467" i="18"/>
  <c r="M467" i="18" s="1"/>
  <c r="I467" i="18"/>
  <c r="K467" i="18"/>
  <c r="O467" i="18"/>
  <c r="Q467" i="18"/>
  <c r="V467" i="18"/>
  <c r="G469" i="18"/>
  <c r="I469" i="18"/>
  <c r="K469" i="18"/>
  <c r="M469" i="18"/>
  <c r="O469" i="18"/>
  <c r="Q469" i="18"/>
  <c r="V469" i="18"/>
  <c r="G471" i="18"/>
  <c r="M471" i="18" s="1"/>
  <c r="I471" i="18"/>
  <c r="K471" i="18"/>
  <c r="O471" i="18"/>
  <c r="Q471" i="18"/>
  <c r="V471" i="18"/>
  <c r="G473" i="18"/>
  <c r="M473" i="18" s="1"/>
  <c r="I473" i="18"/>
  <c r="K473" i="18"/>
  <c r="O473" i="18"/>
  <c r="Q473" i="18"/>
  <c r="V473" i="18"/>
  <c r="G475" i="18"/>
  <c r="M475" i="18" s="1"/>
  <c r="I475" i="18"/>
  <c r="K475" i="18"/>
  <c r="O475" i="18"/>
  <c r="Q475" i="18"/>
  <c r="V475" i="18"/>
  <c r="G477" i="18"/>
  <c r="I477" i="18"/>
  <c r="K477" i="18"/>
  <c r="M477" i="18"/>
  <c r="O477" i="18"/>
  <c r="Q477" i="18"/>
  <c r="V477" i="18"/>
  <c r="G479" i="18"/>
  <c r="I479" i="18"/>
  <c r="K479" i="18"/>
  <c r="M479" i="18"/>
  <c r="O479" i="18"/>
  <c r="Q479" i="18"/>
  <c r="V479" i="18"/>
  <c r="G481" i="18"/>
  <c r="M481" i="18" s="1"/>
  <c r="I481" i="18"/>
  <c r="K481" i="18"/>
  <c r="O481" i="18"/>
  <c r="Q481" i="18"/>
  <c r="V481" i="18"/>
  <c r="G483" i="18"/>
  <c r="M483" i="18" s="1"/>
  <c r="I483" i="18"/>
  <c r="K483" i="18"/>
  <c r="O483" i="18"/>
  <c r="Q483" i="18"/>
  <c r="V483" i="18"/>
  <c r="G485" i="18"/>
  <c r="I485" i="18"/>
  <c r="K485" i="18"/>
  <c r="M485" i="18"/>
  <c r="O485" i="18"/>
  <c r="Q485" i="18"/>
  <c r="V485" i="18"/>
  <c r="G487" i="18"/>
  <c r="M487" i="18" s="1"/>
  <c r="I487" i="18"/>
  <c r="K487" i="18"/>
  <c r="O487" i="18"/>
  <c r="Q487" i="18"/>
  <c r="V487" i="18"/>
  <c r="G489" i="18"/>
  <c r="M489" i="18" s="1"/>
  <c r="I489" i="18"/>
  <c r="K489" i="18"/>
  <c r="O489" i="18"/>
  <c r="Q489" i="18"/>
  <c r="V489" i="18"/>
  <c r="G491" i="18"/>
  <c r="M491" i="18" s="1"/>
  <c r="I491" i="18"/>
  <c r="K491" i="18"/>
  <c r="O491" i="18"/>
  <c r="Q491" i="18"/>
  <c r="V491" i="18"/>
  <c r="G493" i="18"/>
  <c r="I493" i="18"/>
  <c r="K493" i="18"/>
  <c r="M493" i="18"/>
  <c r="O493" i="18"/>
  <c r="Q493" i="18"/>
  <c r="V493" i="18"/>
  <c r="G495" i="18"/>
  <c r="I495" i="18"/>
  <c r="K495" i="18"/>
  <c r="M495" i="18"/>
  <c r="O495" i="18"/>
  <c r="Q495" i="18"/>
  <c r="V495" i="18"/>
  <c r="G497" i="18"/>
  <c r="M497" i="18" s="1"/>
  <c r="I497" i="18"/>
  <c r="K497" i="18"/>
  <c r="O497" i="18"/>
  <c r="Q497" i="18"/>
  <c r="V497" i="18"/>
  <c r="G499" i="18"/>
  <c r="I499" i="18"/>
  <c r="K499" i="18"/>
  <c r="O499" i="18"/>
  <c r="Q499" i="18"/>
  <c r="V499" i="18"/>
  <c r="G501" i="18"/>
  <c r="I501" i="18"/>
  <c r="K501" i="18"/>
  <c r="M501" i="18"/>
  <c r="O501" i="18"/>
  <c r="Q501" i="18"/>
  <c r="V501" i="18"/>
  <c r="G504" i="18"/>
  <c r="M504" i="18" s="1"/>
  <c r="I504" i="18"/>
  <c r="K504" i="18"/>
  <c r="O504" i="18"/>
  <c r="Q504" i="18"/>
  <c r="V504" i="18"/>
  <c r="G506" i="18"/>
  <c r="M506" i="18" s="1"/>
  <c r="I506" i="18"/>
  <c r="K506" i="18"/>
  <c r="O506" i="18"/>
  <c r="Q506" i="18"/>
  <c r="V506" i="18"/>
  <c r="G509" i="18"/>
  <c r="I509" i="18"/>
  <c r="K509" i="18"/>
  <c r="M509" i="18"/>
  <c r="O509" i="18"/>
  <c r="Q509" i="18"/>
  <c r="V509" i="18"/>
  <c r="G511" i="18"/>
  <c r="I511" i="18"/>
  <c r="K511" i="18"/>
  <c r="M511" i="18"/>
  <c r="O511" i="18"/>
  <c r="Q511" i="18"/>
  <c r="V511" i="18"/>
  <c r="G513" i="18"/>
  <c r="M513" i="18" s="1"/>
  <c r="I513" i="18"/>
  <c r="K513" i="18"/>
  <c r="O513" i="18"/>
  <c r="Q513" i="18"/>
  <c r="V513" i="18"/>
  <c r="G515" i="18"/>
  <c r="M515" i="18" s="1"/>
  <c r="I515" i="18"/>
  <c r="K515" i="18"/>
  <c r="O515" i="18"/>
  <c r="Q515" i="18"/>
  <c r="V515" i="18"/>
  <c r="G517" i="18"/>
  <c r="M517" i="18" s="1"/>
  <c r="I517" i="18"/>
  <c r="K517" i="18"/>
  <c r="O517" i="18"/>
  <c r="Q517" i="18"/>
  <c r="V517" i="18"/>
  <c r="G519" i="18"/>
  <c r="I519" i="18"/>
  <c r="K519" i="18"/>
  <c r="M519" i="18"/>
  <c r="O519" i="18"/>
  <c r="Q519" i="18"/>
  <c r="V519" i="18"/>
  <c r="G521" i="18"/>
  <c r="M521" i="18" s="1"/>
  <c r="I521" i="18"/>
  <c r="K521" i="18"/>
  <c r="O521" i="18"/>
  <c r="Q521" i="18"/>
  <c r="V521" i="18"/>
  <c r="G523" i="18"/>
  <c r="M523" i="18" s="1"/>
  <c r="I523" i="18"/>
  <c r="K523" i="18"/>
  <c r="O523" i="18"/>
  <c r="Q523" i="18"/>
  <c r="V523" i="18"/>
  <c r="G525" i="18"/>
  <c r="I525" i="18"/>
  <c r="K525" i="18"/>
  <c r="M525" i="18"/>
  <c r="O525" i="18"/>
  <c r="Q525" i="18"/>
  <c r="V525" i="18"/>
  <c r="G527" i="18"/>
  <c r="I527" i="18"/>
  <c r="K527" i="18"/>
  <c r="M527" i="18"/>
  <c r="O527" i="18"/>
  <c r="Q527" i="18"/>
  <c r="V527" i="18"/>
  <c r="G529" i="18"/>
  <c r="M529" i="18" s="1"/>
  <c r="I529" i="18"/>
  <c r="K529" i="18"/>
  <c r="O529" i="18"/>
  <c r="Q529" i="18"/>
  <c r="V529" i="18"/>
  <c r="G531" i="18"/>
  <c r="M531" i="18" s="1"/>
  <c r="I531" i="18"/>
  <c r="K531" i="18"/>
  <c r="O531" i="18"/>
  <c r="Q531" i="18"/>
  <c r="V531" i="18"/>
  <c r="G533" i="18"/>
  <c r="M533" i="18" s="1"/>
  <c r="I533" i="18"/>
  <c r="K533" i="18"/>
  <c r="O533" i="18"/>
  <c r="Q533" i="18"/>
  <c r="V533" i="18"/>
  <c r="G535" i="18"/>
  <c r="M535" i="18" s="1"/>
  <c r="I535" i="18"/>
  <c r="K535" i="18"/>
  <c r="O535" i="18"/>
  <c r="Q535" i="18"/>
  <c r="V535" i="18"/>
  <c r="G537" i="18"/>
  <c r="M537" i="18" s="1"/>
  <c r="I537" i="18"/>
  <c r="K537" i="18"/>
  <c r="O537" i="18"/>
  <c r="Q537" i="18"/>
  <c r="V537" i="18"/>
  <c r="G539" i="18"/>
  <c r="M539" i="18" s="1"/>
  <c r="I539" i="18"/>
  <c r="K539" i="18"/>
  <c r="O539" i="18"/>
  <c r="Q539" i="18"/>
  <c r="V539" i="18"/>
  <c r="G541" i="18"/>
  <c r="M541" i="18" s="1"/>
  <c r="I541" i="18"/>
  <c r="K541" i="18"/>
  <c r="O541" i="18"/>
  <c r="Q541" i="18"/>
  <c r="V541" i="18"/>
  <c r="G543" i="18"/>
  <c r="M543" i="18" s="1"/>
  <c r="I543" i="18"/>
  <c r="K543" i="18"/>
  <c r="O543" i="18"/>
  <c r="Q543" i="18"/>
  <c r="V543" i="18"/>
  <c r="G545" i="18"/>
  <c r="I545" i="18"/>
  <c r="I544" i="18" s="1"/>
  <c r="K545" i="18"/>
  <c r="M545" i="18"/>
  <c r="O545" i="18"/>
  <c r="Q545" i="18"/>
  <c r="Q544" i="18" s="1"/>
  <c r="V545" i="18"/>
  <c r="V544" i="18" s="1"/>
  <c r="G547" i="18"/>
  <c r="I547" i="18"/>
  <c r="K547" i="18"/>
  <c r="O547" i="18"/>
  <c r="Q547" i="18"/>
  <c r="V547" i="18"/>
  <c r="G549" i="18"/>
  <c r="M549" i="18" s="1"/>
  <c r="I549" i="18"/>
  <c r="K549" i="18"/>
  <c r="O549" i="18"/>
  <c r="Q549" i="18"/>
  <c r="V549" i="18"/>
  <c r="V550" i="18"/>
  <c r="G551" i="18"/>
  <c r="I551" i="18"/>
  <c r="I550" i="18" s="1"/>
  <c r="K551" i="18"/>
  <c r="K550" i="18" s="1"/>
  <c r="M551" i="18"/>
  <c r="O551" i="18"/>
  <c r="Q551" i="18"/>
  <c r="V551" i="18"/>
  <c r="G553" i="18"/>
  <c r="G550" i="18" s="1"/>
  <c r="I553" i="18"/>
  <c r="K553" i="18"/>
  <c r="O553" i="18"/>
  <c r="Q553" i="18"/>
  <c r="V553" i="18"/>
  <c r="G555" i="18"/>
  <c r="M555" i="18" s="1"/>
  <c r="I555" i="18"/>
  <c r="K555" i="18"/>
  <c r="K554" i="18" s="1"/>
  <c r="O555" i="18"/>
  <c r="Q555" i="18"/>
  <c r="V555" i="18"/>
  <c r="G557" i="18"/>
  <c r="M557" i="18" s="1"/>
  <c r="I557" i="18"/>
  <c r="K557" i="18"/>
  <c r="O557" i="18"/>
  <c r="Q557" i="18"/>
  <c r="V557" i="18"/>
  <c r="G559" i="18"/>
  <c r="M559" i="18" s="1"/>
  <c r="I559" i="18"/>
  <c r="K559" i="18"/>
  <c r="O559" i="18"/>
  <c r="Q559" i="18"/>
  <c r="V559" i="18"/>
  <c r="G563" i="18"/>
  <c r="I563" i="18"/>
  <c r="K563" i="18"/>
  <c r="M563" i="18"/>
  <c r="O563" i="18"/>
  <c r="Q563" i="18"/>
  <c r="V563" i="18"/>
  <c r="G565" i="18"/>
  <c r="M565" i="18" s="1"/>
  <c r="I565" i="18"/>
  <c r="K565" i="18"/>
  <c r="O565" i="18"/>
  <c r="Q565" i="18"/>
  <c r="V565" i="18"/>
  <c r="G568" i="18"/>
  <c r="I568" i="18"/>
  <c r="K568" i="18"/>
  <c r="K567" i="18" s="1"/>
  <c r="O568" i="18"/>
  <c r="Q568" i="18"/>
  <c r="V568" i="18"/>
  <c r="G572" i="18"/>
  <c r="M572" i="18" s="1"/>
  <c r="I572" i="18"/>
  <c r="I567" i="18" s="1"/>
  <c r="K572" i="18"/>
  <c r="O572" i="18"/>
  <c r="Q572" i="18"/>
  <c r="V572" i="18"/>
  <c r="K576" i="18"/>
  <c r="O576" i="18"/>
  <c r="V576" i="18"/>
  <c r="G577" i="18"/>
  <c r="G576" i="18" s="1"/>
  <c r="I100" i="1" s="1"/>
  <c r="I577" i="18"/>
  <c r="I576" i="18" s="1"/>
  <c r="K577" i="18"/>
  <c r="M577" i="18"/>
  <c r="M576" i="18" s="1"/>
  <c r="O577" i="18"/>
  <c r="Q577" i="18"/>
  <c r="Q576" i="18" s="1"/>
  <c r="V577" i="18"/>
  <c r="G580" i="18"/>
  <c r="I580" i="18"/>
  <c r="I579" i="18" s="1"/>
  <c r="K580" i="18"/>
  <c r="M580" i="18"/>
  <c r="O580" i="18"/>
  <c r="Q580" i="18"/>
  <c r="Q579" i="18" s="1"/>
  <c r="V580" i="18"/>
  <c r="G581" i="18"/>
  <c r="M581" i="18" s="1"/>
  <c r="I581" i="18"/>
  <c r="K581" i="18"/>
  <c r="K579" i="18" s="1"/>
  <c r="O581" i="18"/>
  <c r="Q581" i="18"/>
  <c r="V581" i="18"/>
  <c r="G582" i="18"/>
  <c r="M582" i="18" s="1"/>
  <c r="I582" i="18"/>
  <c r="K582" i="18"/>
  <c r="O582" i="18"/>
  <c r="Q582" i="18"/>
  <c r="V582" i="18"/>
  <c r="G583" i="18"/>
  <c r="M583" i="18" s="1"/>
  <c r="I583" i="18"/>
  <c r="K583" i="18"/>
  <c r="O583" i="18"/>
  <c r="Q583" i="18"/>
  <c r="V583" i="18"/>
  <c r="G584" i="18"/>
  <c r="I584" i="18"/>
  <c r="K584" i="18"/>
  <c r="M584" i="18"/>
  <c r="O584" i="18"/>
  <c r="Q584" i="18"/>
  <c r="V584" i="18"/>
  <c r="G585" i="18"/>
  <c r="M585" i="18" s="1"/>
  <c r="I585" i="18"/>
  <c r="K585" i="18"/>
  <c r="O585" i="18"/>
  <c r="Q585" i="18"/>
  <c r="V585" i="18"/>
  <c r="G586" i="18"/>
  <c r="M586" i="18" s="1"/>
  <c r="I586" i="18"/>
  <c r="K586" i="18"/>
  <c r="O586" i="18"/>
  <c r="Q586" i="18"/>
  <c r="V586" i="18"/>
  <c r="AE588" i="18"/>
  <c r="F48" i="1" s="1"/>
  <c r="BA307" i="17"/>
  <c r="G9" i="17"/>
  <c r="M9" i="17" s="1"/>
  <c r="I9" i="17"/>
  <c r="K9" i="17"/>
  <c r="O9" i="17"/>
  <c r="Q9" i="17"/>
  <c r="V9" i="17"/>
  <c r="G16" i="17"/>
  <c r="I16" i="17"/>
  <c r="K16" i="17"/>
  <c r="M16" i="17"/>
  <c r="O16" i="17"/>
  <c r="Q16" i="17"/>
  <c r="V16" i="17"/>
  <c r="G18" i="17"/>
  <c r="M18" i="17" s="1"/>
  <c r="I18" i="17"/>
  <c r="K18" i="17"/>
  <c r="O18" i="17"/>
  <c r="Q18" i="17"/>
  <c r="V18" i="17"/>
  <c r="G24" i="17"/>
  <c r="M24" i="17" s="1"/>
  <c r="I24" i="17"/>
  <c r="K24" i="17"/>
  <c r="O24" i="17"/>
  <c r="Q24" i="17"/>
  <c r="V24" i="17"/>
  <c r="G29" i="17"/>
  <c r="M29" i="17" s="1"/>
  <c r="I29" i="17"/>
  <c r="K29" i="17"/>
  <c r="O29" i="17"/>
  <c r="Q29" i="17"/>
  <c r="V29" i="17"/>
  <c r="G39" i="17"/>
  <c r="I39" i="17"/>
  <c r="K39" i="17"/>
  <c r="M39" i="17"/>
  <c r="O39" i="17"/>
  <c r="Q39" i="17"/>
  <c r="V39" i="17"/>
  <c r="G44" i="17"/>
  <c r="I44" i="17"/>
  <c r="K44" i="17"/>
  <c r="M44" i="17"/>
  <c r="O44" i="17"/>
  <c r="Q44" i="17"/>
  <c r="V44" i="17"/>
  <c r="G47" i="17"/>
  <c r="M47" i="17" s="1"/>
  <c r="I47" i="17"/>
  <c r="K47" i="17"/>
  <c r="O47" i="17"/>
  <c r="Q47" i="17"/>
  <c r="V47" i="17"/>
  <c r="G54" i="17"/>
  <c r="M54" i="17" s="1"/>
  <c r="I54" i="17"/>
  <c r="K54" i="17"/>
  <c r="O54" i="17"/>
  <c r="Q54" i="17"/>
  <c r="V54" i="17"/>
  <c r="G59" i="17"/>
  <c r="I59" i="17"/>
  <c r="K59" i="17"/>
  <c r="M59" i="17"/>
  <c r="O59" i="17"/>
  <c r="Q59" i="17"/>
  <c r="V59" i="17"/>
  <c r="G61" i="17"/>
  <c r="M61" i="17" s="1"/>
  <c r="I61" i="17"/>
  <c r="K61" i="17"/>
  <c r="O61" i="17"/>
  <c r="Q61" i="17"/>
  <c r="V61" i="17"/>
  <c r="G72" i="17"/>
  <c r="M72" i="17" s="1"/>
  <c r="I72" i="17"/>
  <c r="K72" i="17"/>
  <c r="O72" i="17"/>
  <c r="Q72" i="17"/>
  <c r="V72" i="17"/>
  <c r="G77" i="17"/>
  <c r="M77" i="17" s="1"/>
  <c r="I77" i="17"/>
  <c r="K77" i="17"/>
  <c r="O77" i="17"/>
  <c r="Q77" i="17"/>
  <c r="V77" i="17"/>
  <c r="G79" i="17"/>
  <c r="I79" i="17"/>
  <c r="K79" i="17"/>
  <c r="M79" i="17"/>
  <c r="O79" i="17"/>
  <c r="Q79" i="17"/>
  <c r="V79" i="17"/>
  <c r="G85" i="17"/>
  <c r="M85" i="17" s="1"/>
  <c r="I85" i="17"/>
  <c r="K85" i="17"/>
  <c r="K84" i="17" s="1"/>
  <c r="O85" i="17"/>
  <c r="Q85" i="17"/>
  <c r="V85" i="17"/>
  <c r="G91" i="17"/>
  <c r="M91" i="17" s="1"/>
  <c r="I91" i="17"/>
  <c r="K91" i="17"/>
  <c r="O91" i="17"/>
  <c r="Q91" i="17"/>
  <c r="V91" i="17"/>
  <c r="G97" i="17"/>
  <c r="I97" i="17"/>
  <c r="K97" i="17"/>
  <c r="M97" i="17"/>
  <c r="O97" i="17"/>
  <c r="Q97" i="17"/>
  <c r="V97" i="17"/>
  <c r="G103" i="17"/>
  <c r="I103" i="17"/>
  <c r="K103" i="17"/>
  <c r="M103" i="17"/>
  <c r="O103" i="17"/>
  <c r="Q103" i="17"/>
  <c r="V103" i="17"/>
  <c r="G109" i="17"/>
  <c r="M109" i="17" s="1"/>
  <c r="I109" i="17"/>
  <c r="K109" i="17"/>
  <c r="O109" i="17"/>
  <c r="Q109" i="17"/>
  <c r="V109" i="17"/>
  <c r="G120" i="17"/>
  <c r="I120" i="17"/>
  <c r="K120" i="17"/>
  <c r="M120" i="17"/>
  <c r="O120" i="17"/>
  <c r="Q120" i="17"/>
  <c r="V120" i="17"/>
  <c r="G122" i="17"/>
  <c r="I122" i="17"/>
  <c r="K122" i="17"/>
  <c r="M122" i="17"/>
  <c r="O122" i="17"/>
  <c r="Q122" i="17"/>
  <c r="V122" i="17"/>
  <c r="G131" i="17"/>
  <c r="M131" i="17" s="1"/>
  <c r="I131" i="17"/>
  <c r="K131" i="17"/>
  <c r="O131" i="17"/>
  <c r="Q131" i="17"/>
  <c r="V131" i="17"/>
  <c r="G135" i="17"/>
  <c r="M135" i="17" s="1"/>
  <c r="I135" i="17"/>
  <c r="I119" i="17" s="1"/>
  <c r="K135" i="17"/>
  <c r="O135" i="17"/>
  <c r="Q135" i="17"/>
  <c r="V135" i="17"/>
  <c r="G137" i="17"/>
  <c r="I137" i="17"/>
  <c r="K137" i="17"/>
  <c r="M137" i="17"/>
  <c r="O137" i="17"/>
  <c r="Q137" i="17"/>
  <c r="V137" i="17"/>
  <c r="G140" i="17"/>
  <c r="M140" i="17" s="1"/>
  <c r="I140" i="17"/>
  <c r="K140" i="17"/>
  <c r="O140" i="17"/>
  <c r="Q140" i="17"/>
  <c r="V140" i="17"/>
  <c r="G145" i="17"/>
  <c r="M145" i="17" s="1"/>
  <c r="I145" i="17"/>
  <c r="K145" i="17"/>
  <c r="O145" i="17"/>
  <c r="Q145" i="17"/>
  <c r="V145" i="17"/>
  <c r="G150" i="17"/>
  <c r="M150" i="17" s="1"/>
  <c r="I150" i="17"/>
  <c r="K150" i="17"/>
  <c r="O150" i="17"/>
  <c r="Q150" i="17"/>
  <c r="V150" i="17"/>
  <c r="G152" i="17"/>
  <c r="I152" i="17"/>
  <c r="K152" i="17"/>
  <c r="M152" i="17"/>
  <c r="O152" i="17"/>
  <c r="Q152" i="17"/>
  <c r="V152" i="17"/>
  <c r="G154" i="17"/>
  <c r="M154" i="17" s="1"/>
  <c r="I154" i="17"/>
  <c r="K154" i="17"/>
  <c r="O154" i="17"/>
  <c r="Q154" i="17"/>
  <c r="V154" i="17"/>
  <c r="G156" i="17"/>
  <c r="M156" i="17" s="1"/>
  <c r="I156" i="17"/>
  <c r="K156" i="17"/>
  <c r="O156" i="17"/>
  <c r="Q156" i="17"/>
  <c r="V156" i="17"/>
  <c r="G158" i="17"/>
  <c r="I158" i="17"/>
  <c r="K158" i="17"/>
  <c r="M158" i="17"/>
  <c r="O158" i="17"/>
  <c r="Q158" i="17"/>
  <c r="V158" i="17"/>
  <c r="G160" i="17"/>
  <c r="I160" i="17"/>
  <c r="K160" i="17"/>
  <c r="M160" i="17"/>
  <c r="O160" i="17"/>
  <c r="Q160" i="17"/>
  <c r="V160" i="17"/>
  <c r="G165" i="17"/>
  <c r="M165" i="17" s="1"/>
  <c r="I165" i="17"/>
  <c r="K165" i="17"/>
  <c r="O165" i="17"/>
  <c r="Q165" i="17"/>
  <c r="V165" i="17"/>
  <c r="G167" i="17"/>
  <c r="M167" i="17" s="1"/>
  <c r="I167" i="17"/>
  <c r="K167" i="17"/>
  <c r="O167" i="17"/>
  <c r="Q167" i="17"/>
  <c r="V167" i="17"/>
  <c r="G177" i="17"/>
  <c r="I177" i="17"/>
  <c r="K177" i="17"/>
  <c r="K176" i="17" s="1"/>
  <c r="M177" i="17"/>
  <c r="O177" i="17"/>
  <c r="Q177" i="17"/>
  <c r="V177" i="17"/>
  <c r="V176" i="17" s="1"/>
  <c r="G179" i="17"/>
  <c r="M179" i="17" s="1"/>
  <c r="I179" i="17"/>
  <c r="K179" i="17"/>
  <c r="O179" i="17"/>
  <c r="Q179" i="17"/>
  <c r="V179" i="17"/>
  <c r="G182" i="17"/>
  <c r="I182" i="17"/>
  <c r="K182" i="17"/>
  <c r="M182" i="17"/>
  <c r="O182" i="17"/>
  <c r="Q182" i="17"/>
  <c r="V182" i="17"/>
  <c r="G185" i="17"/>
  <c r="I185" i="17"/>
  <c r="K185" i="17"/>
  <c r="M185" i="17"/>
  <c r="O185" i="17"/>
  <c r="Q185" i="17"/>
  <c r="V185" i="17"/>
  <c r="G188" i="17"/>
  <c r="M188" i="17" s="1"/>
  <c r="I188" i="17"/>
  <c r="K188" i="17"/>
  <c r="O188" i="17"/>
  <c r="Q188" i="17"/>
  <c r="V188" i="17"/>
  <c r="G194" i="17"/>
  <c r="M194" i="17" s="1"/>
  <c r="I194" i="17"/>
  <c r="K194" i="17"/>
  <c r="O194" i="17"/>
  <c r="Q194" i="17"/>
  <c r="V194" i="17"/>
  <c r="G198" i="17"/>
  <c r="I198" i="17"/>
  <c r="K198" i="17"/>
  <c r="M198" i="17"/>
  <c r="O198" i="17"/>
  <c r="Q198" i="17"/>
  <c r="V198" i="17"/>
  <c r="G204" i="17"/>
  <c r="M204" i="17" s="1"/>
  <c r="I204" i="17"/>
  <c r="K204" i="17"/>
  <c r="O204" i="17"/>
  <c r="Q204" i="17"/>
  <c r="V204" i="17"/>
  <c r="G207" i="17"/>
  <c r="M207" i="17" s="1"/>
  <c r="I207" i="17"/>
  <c r="K207" i="17"/>
  <c r="O207" i="17"/>
  <c r="Q207" i="17"/>
  <c r="V207" i="17"/>
  <c r="G210" i="17"/>
  <c r="M210" i="17" s="1"/>
  <c r="I210" i="17"/>
  <c r="K210" i="17"/>
  <c r="O210" i="17"/>
  <c r="Q210" i="17"/>
  <c r="V210" i="17"/>
  <c r="G213" i="17"/>
  <c r="I213" i="17"/>
  <c r="K213" i="17"/>
  <c r="M213" i="17"/>
  <c r="O213" i="17"/>
  <c r="Q213" i="17"/>
  <c r="V213" i="17"/>
  <c r="G217" i="17"/>
  <c r="I217" i="17"/>
  <c r="K217" i="17"/>
  <c r="M217" i="17"/>
  <c r="O217" i="17"/>
  <c r="Q217" i="17"/>
  <c r="V217" i="17"/>
  <c r="G223" i="17"/>
  <c r="M223" i="17" s="1"/>
  <c r="I223" i="17"/>
  <c r="K223" i="17"/>
  <c r="O223" i="17"/>
  <c r="Q223" i="17"/>
  <c r="V223" i="17"/>
  <c r="G229" i="17"/>
  <c r="I229" i="17"/>
  <c r="K229" i="17"/>
  <c r="M229" i="17"/>
  <c r="O229" i="17"/>
  <c r="Q229" i="17"/>
  <c r="V229" i="17"/>
  <c r="G232" i="17"/>
  <c r="M232" i="17" s="1"/>
  <c r="I232" i="17"/>
  <c r="K232" i="17"/>
  <c r="O232" i="17"/>
  <c r="Q232" i="17"/>
  <c r="V232" i="17"/>
  <c r="G235" i="17"/>
  <c r="M235" i="17" s="1"/>
  <c r="I235" i="17"/>
  <c r="K235" i="17"/>
  <c r="O235" i="17"/>
  <c r="Q235" i="17"/>
  <c r="V235" i="17"/>
  <c r="G239" i="17"/>
  <c r="I239" i="17"/>
  <c r="K239" i="17"/>
  <c r="M239" i="17"/>
  <c r="O239" i="17"/>
  <c r="Q239" i="17"/>
  <c r="Q238" i="17" s="1"/>
  <c r="V239" i="17"/>
  <c r="G241" i="17"/>
  <c r="M241" i="17" s="1"/>
  <c r="I241" i="17"/>
  <c r="K241" i="17"/>
  <c r="K238" i="17" s="1"/>
  <c r="O241" i="17"/>
  <c r="Q241" i="17"/>
  <c r="V241" i="17"/>
  <c r="G245" i="17"/>
  <c r="M245" i="17" s="1"/>
  <c r="I245" i="17"/>
  <c r="K245" i="17"/>
  <c r="O245" i="17"/>
  <c r="Q245" i="17"/>
  <c r="V245" i="17"/>
  <c r="G247" i="17"/>
  <c r="M247" i="17" s="1"/>
  <c r="I247" i="17"/>
  <c r="K247" i="17"/>
  <c r="O247" i="17"/>
  <c r="Q247" i="17"/>
  <c r="V247" i="17"/>
  <c r="G250" i="17"/>
  <c r="M250" i="17" s="1"/>
  <c r="I250" i="17"/>
  <c r="K250" i="17"/>
  <c r="O250" i="17"/>
  <c r="Q250" i="17"/>
  <c r="V250" i="17"/>
  <c r="G255" i="17"/>
  <c r="I255" i="17"/>
  <c r="K255" i="17"/>
  <c r="M255" i="17"/>
  <c r="O255" i="17"/>
  <c r="Q255" i="17"/>
  <c r="V255" i="17"/>
  <c r="G264" i="17"/>
  <c r="I264" i="17"/>
  <c r="K264" i="17"/>
  <c r="O264" i="17"/>
  <c r="Q264" i="17"/>
  <c r="V264" i="17"/>
  <c r="G269" i="17"/>
  <c r="M269" i="17" s="1"/>
  <c r="I269" i="17"/>
  <c r="K269" i="17"/>
  <c r="O269" i="17"/>
  <c r="Q269" i="17"/>
  <c r="Q249" i="17" s="1"/>
  <c r="V269" i="17"/>
  <c r="G271" i="17"/>
  <c r="M271" i="17" s="1"/>
  <c r="I271" i="17"/>
  <c r="K271" i="17"/>
  <c r="O271" i="17"/>
  <c r="Q271" i="17"/>
  <c r="V271" i="17"/>
  <c r="G275" i="17"/>
  <c r="M275" i="17" s="1"/>
  <c r="I275" i="17"/>
  <c r="K275" i="17"/>
  <c r="O275" i="17"/>
  <c r="Q275" i="17"/>
  <c r="V275" i="17"/>
  <c r="G279" i="17"/>
  <c r="M279" i="17" s="1"/>
  <c r="I279" i="17"/>
  <c r="K279" i="17"/>
  <c r="O279" i="17"/>
  <c r="Q279" i="17"/>
  <c r="V279" i="17"/>
  <c r="G283" i="17"/>
  <c r="M283" i="17" s="1"/>
  <c r="I283" i="17"/>
  <c r="K283" i="17"/>
  <c r="O283" i="17"/>
  <c r="Q283" i="17"/>
  <c r="V283" i="17"/>
  <c r="G292" i="17"/>
  <c r="M292" i="17" s="1"/>
  <c r="I292" i="17"/>
  <c r="K292" i="17"/>
  <c r="O292" i="17"/>
  <c r="Q292" i="17"/>
  <c r="V292" i="17"/>
  <c r="G301" i="17"/>
  <c r="I301" i="17"/>
  <c r="K301" i="17"/>
  <c r="M301" i="17"/>
  <c r="O301" i="17"/>
  <c r="Q301" i="17"/>
  <c r="V301" i="17"/>
  <c r="G306" i="17"/>
  <c r="M306" i="17" s="1"/>
  <c r="I306" i="17"/>
  <c r="K306" i="17"/>
  <c r="O306" i="17"/>
  <c r="Q306" i="17"/>
  <c r="V306" i="17"/>
  <c r="G318" i="17"/>
  <c r="I318" i="17"/>
  <c r="K318" i="17"/>
  <c r="M318" i="17"/>
  <c r="O318" i="17"/>
  <c r="Q318" i="17"/>
  <c r="V318" i="17"/>
  <c r="G322" i="17"/>
  <c r="I322" i="17"/>
  <c r="K322" i="17"/>
  <c r="M322" i="17"/>
  <c r="O322" i="17"/>
  <c r="Q322" i="17"/>
  <c r="V322" i="17"/>
  <c r="G324" i="17"/>
  <c r="M324" i="17" s="1"/>
  <c r="I324" i="17"/>
  <c r="K324" i="17"/>
  <c r="O324" i="17"/>
  <c r="Q324" i="17"/>
  <c r="V324" i="17"/>
  <c r="G326" i="17"/>
  <c r="M326" i="17" s="1"/>
  <c r="I326" i="17"/>
  <c r="K326" i="17"/>
  <c r="O326" i="17"/>
  <c r="Q326" i="17"/>
  <c r="V326" i="17"/>
  <c r="G329" i="17"/>
  <c r="M329" i="17" s="1"/>
  <c r="I329" i="17"/>
  <c r="K329" i="17"/>
  <c r="O329" i="17"/>
  <c r="Q329" i="17"/>
  <c r="V329" i="17"/>
  <c r="G331" i="17"/>
  <c r="M331" i="17" s="1"/>
  <c r="I331" i="17"/>
  <c r="K331" i="17"/>
  <c r="O331" i="17"/>
  <c r="Q331" i="17"/>
  <c r="V331" i="17"/>
  <c r="G341" i="17"/>
  <c r="M341" i="17" s="1"/>
  <c r="I341" i="17"/>
  <c r="K341" i="17"/>
  <c r="O341" i="17"/>
  <c r="Q341" i="17"/>
  <c r="V341" i="17"/>
  <c r="G349" i="17"/>
  <c r="M349" i="17" s="1"/>
  <c r="I349" i="17"/>
  <c r="K349" i="17"/>
  <c r="O349" i="17"/>
  <c r="Q349" i="17"/>
  <c r="V349" i="17"/>
  <c r="V328" i="17" s="1"/>
  <c r="G354" i="17"/>
  <c r="I354" i="17"/>
  <c r="K354" i="17"/>
  <c r="M354" i="17"/>
  <c r="O354" i="17"/>
  <c r="Q354" i="17"/>
  <c r="V354" i="17"/>
  <c r="G358" i="17"/>
  <c r="M358" i="17" s="1"/>
  <c r="I358" i="17"/>
  <c r="K358" i="17"/>
  <c r="O358" i="17"/>
  <c r="Q358" i="17"/>
  <c r="V358" i="17"/>
  <c r="G360" i="17"/>
  <c r="M360" i="17" s="1"/>
  <c r="I360" i="17"/>
  <c r="K360" i="17"/>
  <c r="O360" i="17"/>
  <c r="Q360" i="17"/>
  <c r="V360" i="17"/>
  <c r="G366" i="17"/>
  <c r="M366" i="17" s="1"/>
  <c r="I366" i="17"/>
  <c r="K366" i="17"/>
  <c r="O366" i="17"/>
  <c r="Q366" i="17"/>
  <c r="V366" i="17"/>
  <c r="G380" i="17"/>
  <c r="M380" i="17" s="1"/>
  <c r="I380" i="17"/>
  <c r="K380" i="17"/>
  <c r="O380" i="17"/>
  <c r="Q380" i="17"/>
  <c r="V380" i="17"/>
  <c r="G382" i="17"/>
  <c r="M382" i="17" s="1"/>
  <c r="I382" i="17"/>
  <c r="K382" i="17"/>
  <c r="O382" i="17"/>
  <c r="Q382" i="17"/>
  <c r="V382" i="17"/>
  <c r="G384" i="17"/>
  <c r="I384" i="17"/>
  <c r="K384" i="17"/>
  <c r="M384" i="17"/>
  <c r="O384" i="17"/>
  <c r="Q384" i="17"/>
  <c r="V384" i="17"/>
  <c r="G386" i="17"/>
  <c r="I386" i="17"/>
  <c r="K386" i="17"/>
  <c r="M386" i="17"/>
  <c r="O386" i="17"/>
  <c r="Q386" i="17"/>
  <c r="V386" i="17"/>
  <c r="G392" i="17"/>
  <c r="G393" i="17"/>
  <c r="M393" i="17" s="1"/>
  <c r="I393" i="17"/>
  <c r="K393" i="17"/>
  <c r="K392" i="17" s="1"/>
  <c r="O393" i="17"/>
  <c r="O392" i="17" s="1"/>
  <c r="Q393" i="17"/>
  <c r="V393" i="17"/>
  <c r="G398" i="17"/>
  <c r="M398" i="17" s="1"/>
  <c r="I398" i="17"/>
  <c r="K398" i="17"/>
  <c r="O398" i="17"/>
  <c r="Q398" i="17"/>
  <c r="V398" i="17"/>
  <c r="G404" i="17"/>
  <c r="M404" i="17" s="1"/>
  <c r="M403" i="17" s="1"/>
  <c r="I404" i="17"/>
  <c r="I403" i="17" s="1"/>
  <c r="K404" i="17"/>
  <c r="K403" i="17" s="1"/>
  <c r="O404" i="17"/>
  <c r="O403" i="17" s="1"/>
  <c r="Q404" i="17"/>
  <c r="Q403" i="17" s="1"/>
  <c r="V404" i="17"/>
  <c r="V403" i="17" s="1"/>
  <c r="G406" i="17"/>
  <c r="I406" i="17"/>
  <c r="K406" i="17"/>
  <c r="M406" i="17"/>
  <c r="O406" i="17"/>
  <c r="Q406" i="17"/>
  <c r="V406" i="17"/>
  <c r="G410" i="17"/>
  <c r="I410" i="17"/>
  <c r="K410" i="17"/>
  <c r="M410" i="17"/>
  <c r="O410" i="17"/>
  <c r="Q410" i="17"/>
  <c r="V410" i="17"/>
  <c r="G416" i="17"/>
  <c r="I416" i="17"/>
  <c r="K416" i="17"/>
  <c r="O416" i="17"/>
  <c r="Q416" i="17"/>
  <c r="V416" i="17"/>
  <c r="G422" i="17"/>
  <c r="M422" i="17" s="1"/>
  <c r="I422" i="17"/>
  <c r="K422" i="17"/>
  <c r="O422" i="17"/>
  <c r="Q422" i="17"/>
  <c r="V422" i="17"/>
  <c r="G426" i="17"/>
  <c r="M426" i="17" s="1"/>
  <c r="I426" i="17"/>
  <c r="K426" i="17"/>
  <c r="O426" i="17"/>
  <c r="Q426" i="17"/>
  <c r="V426" i="17"/>
  <c r="G432" i="17"/>
  <c r="I432" i="17"/>
  <c r="K432" i="17"/>
  <c r="M432" i="17"/>
  <c r="O432" i="17"/>
  <c r="Q432" i="17"/>
  <c r="V432" i="17"/>
  <c r="G436" i="17"/>
  <c r="M436" i="17" s="1"/>
  <c r="I436" i="17"/>
  <c r="K436" i="17"/>
  <c r="O436" i="17"/>
  <c r="Q436" i="17"/>
  <c r="V436" i="17"/>
  <c r="G442" i="17"/>
  <c r="M442" i="17" s="1"/>
  <c r="I442" i="17"/>
  <c r="K442" i="17"/>
  <c r="O442" i="17"/>
  <c r="Q442" i="17"/>
  <c r="V442" i="17"/>
  <c r="G448" i="17"/>
  <c r="I448" i="17"/>
  <c r="K448" i="17"/>
  <c r="M448" i="17"/>
  <c r="O448" i="17"/>
  <c r="Q448" i="17"/>
  <c r="V448" i="17"/>
  <c r="G452" i="17"/>
  <c r="I452" i="17"/>
  <c r="K452" i="17"/>
  <c r="M452" i="17"/>
  <c r="O452" i="17"/>
  <c r="Q452" i="17"/>
  <c r="V452" i="17"/>
  <c r="G462" i="17"/>
  <c r="M462" i="17" s="1"/>
  <c r="I462" i="17"/>
  <c r="K462" i="17"/>
  <c r="O462" i="17"/>
  <c r="Q462" i="17"/>
  <c r="V462" i="17"/>
  <c r="G466" i="17"/>
  <c r="M466" i="17" s="1"/>
  <c r="I466" i="17"/>
  <c r="K466" i="17"/>
  <c r="O466" i="17"/>
  <c r="Q466" i="17"/>
  <c r="V466" i="17"/>
  <c r="G468" i="17"/>
  <c r="I468" i="17"/>
  <c r="K468" i="17"/>
  <c r="O468" i="17"/>
  <c r="Q468" i="17"/>
  <c r="V468" i="17"/>
  <c r="G475" i="17"/>
  <c r="M475" i="17" s="1"/>
  <c r="I475" i="17"/>
  <c r="K475" i="17"/>
  <c r="O475" i="17"/>
  <c r="Q475" i="17"/>
  <c r="V475" i="17"/>
  <c r="G478" i="17"/>
  <c r="M478" i="17" s="1"/>
  <c r="I478" i="17"/>
  <c r="K478" i="17"/>
  <c r="O478" i="17"/>
  <c r="Q478" i="17"/>
  <c r="V478" i="17"/>
  <c r="G481" i="17"/>
  <c r="M481" i="17" s="1"/>
  <c r="I481" i="17"/>
  <c r="K481" i="17"/>
  <c r="O481" i="17"/>
  <c r="Q481" i="17"/>
  <c r="V481" i="17"/>
  <c r="G488" i="17"/>
  <c r="I488" i="17"/>
  <c r="K488" i="17"/>
  <c r="M488" i="17"/>
  <c r="O488" i="17"/>
  <c r="Q488" i="17"/>
  <c r="V488" i="17"/>
  <c r="G495" i="17"/>
  <c r="M495" i="17" s="1"/>
  <c r="I495" i="17"/>
  <c r="K495" i="17"/>
  <c r="O495" i="17"/>
  <c r="Q495" i="17"/>
  <c r="V495" i="17"/>
  <c r="G502" i="17"/>
  <c r="M502" i="17" s="1"/>
  <c r="I502" i="17"/>
  <c r="K502" i="17"/>
  <c r="O502" i="17"/>
  <c r="Q502" i="17"/>
  <c r="V502" i="17"/>
  <c r="G504" i="17"/>
  <c r="M504" i="17" s="1"/>
  <c r="I504" i="17"/>
  <c r="K504" i="17"/>
  <c r="O504" i="17"/>
  <c r="Q504" i="17"/>
  <c r="V504" i="17"/>
  <c r="G506" i="17"/>
  <c r="I506" i="17"/>
  <c r="K506" i="17"/>
  <c r="M506" i="17"/>
  <c r="O506" i="17"/>
  <c r="Q506" i="17"/>
  <c r="V506" i="17"/>
  <c r="G508" i="17"/>
  <c r="M508" i="17" s="1"/>
  <c r="I508" i="17"/>
  <c r="K508" i="17"/>
  <c r="O508" i="17"/>
  <c r="Q508" i="17"/>
  <c r="V508" i="17"/>
  <c r="G516" i="17"/>
  <c r="M516" i="17" s="1"/>
  <c r="I516" i="17"/>
  <c r="K516" i="17"/>
  <c r="O516" i="17"/>
  <c r="Q516" i="17"/>
  <c r="V516" i="17"/>
  <c r="G518" i="17"/>
  <c r="M518" i="17" s="1"/>
  <c r="I518" i="17"/>
  <c r="K518" i="17"/>
  <c r="O518" i="17"/>
  <c r="Q518" i="17"/>
  <c r="V518" i="17"/>
  <c r="G525" i="17"/>
  <c r="I525" i="17"/>
  <c r="K525" i="17"/>
  <c r="M525" i="17"/>
  <c r="O525" i="17"/>
  <c r="Q525" i="17"/>
  <c r="V525" i="17"/>
  <c r="G527" i="17"/>
  <c r="M527" i="17" s="1"/>
  <c r="I527" i="17"/>
  <c r="K527" i="17"/>
  <c r="O527" i="17"/>
  <c r="Q527" i="17"/>
  <c r="V527" i="17"/>
  <c r="G529" i="17"/>
  <c r="M529" i="17" s="1"/>
  <c r="I529" i="17"/>
  <c r="K529" i="17"/>
  <c r="O529" i="17"/>
  <c r="Q529" i="17"/>
  <c r="V529" i="17"/>
  <c r="G532" i="17"/>
  <c r="I532" i="17"/>
  <c r="K532" i="17"/>
  <c r="M532" i="17"/>
  <c r="O532" i="17"/>
  <c r="Q532" i="17"/>
  <c r="V532" i="17"/>
  <c r="G539" i="17"/>
  <c r="I539" i="17"/>
  <c r="K539" i="17"/>
  <c r="M539" i="17"/>
  <c r="O539" i="17"/>
  <c r="Q539" i="17"/>
  <c r="V539" i="17"/>
  <c r="G546" i="17"/>
  <c r="M546" i="17" s="1"/>
  <c r="I546" i="17"/>
  <c r="K546" i="17"/>
  <c r="O546" i="17"/>
  <c r="Q546" i="17"/>
  <c r="V546" i="17"/>
  <c r="G548" i="17"/>
  <c r="M548" i="17" s="1"/>
  <c r="I548" i="17"/>
  <c r="K548" i="17"/>
  <c r="O548" i="17"/>
  <c r="Q548" i="17"/>
  <c r="V548" i="17"/>
  <c r="G550" i="17"/>
  <c r="M550" i="17" s="1"/>
  <c r="I550" i="17"/>
  <c r="K550" i="17"/>
  <c r="O550" i="17"/>
  <c r="Q550" i="17"/>
  <c r="V550" i="17"/>
  <c r="G552" i="17"/>
  <c r="M552" i="17" s="1"/>
  <c r="I552" i="17"/>
  <c r="K552" i="17"/>
  <c r="O552" i="17"/>
  <c r="Q552" i="17"/>
  <c r="V552" i="17"/>
  <c r="G555" i="17"/>
  <c r="I555" i="17"/>
  <c r="K555" i="17"/>
  <c r="M555" i="17"/>
  <c r="O555" i="17"/>
  <c r="Q555" i="17"/>
  <c r="V555" i="17"/>
  <c r="G557" i="17"/>
  <c r="M557" i="17" s="1"/>
  <c r="I557" i="17"/>
  <c r="K557" i="17"/>
  <c r="O557" i="17"/>
  <c r="Q557" i="17"/>
  <c r="V557" i="17"/>
  <c r="G561" i="17"/>
  <c r="I561" i="17"/>
  <c r="K561" i="17"/>
  <c r="M561" i="17"/>
  <c r="O561" i="17"/>
  <c r="Q561" i="17"/>
  <c r="V561" i="17"/>
  <c r="G563" i="17"/>
  <c r="M563" i="17" s="1"/>
  <c r="I563" i="17"/>
  <c r="K563" i="17"/>
  <c r="O563" i="17"/>
  <c r="Q563" i="17"/>
  <c r="V563" i="17"/>
  <c r="G567" i="17"/>
  <c r="M567" i="17" s="1"/>
  <c r="I567" i="17"/>
  <c r="K567" i="17"/>
  <c r="O567" i="17"/>
  <c r="Q567" i="17"/>
  <c r="V567" i="17"/>
  <c r="G569" i="17"/>
  <c r="I569" i="17"/>
  <c r="K569" i="17"/>
  <c r="M569" i="17"/>
  <c r="O569" i="17"/>
  <c r="Q569" i="17"/>
  <c r="V569" i="17"/>
  <c r="G571" i="17"/>
  <c r="I571" i="17"/>
  <c r="K571" i="17"/>
  <c r="M571" i="17"/>
  <c r="O571" i="17"/>
  <c r="Q571" i="17"/>
  <c r="V571" i="17"/>
  <c r="G573" i="17"/>
  <c r="M573" i="17" s="1"/>
  <c r="I573" i="17"/>
  <c r="K573" i="17"/>
  <c r="O573" i="17"/>
  <c r="Q573" i="17"/>
  <c r="V573" i="17"/>
  <c r="G575" i="17"/>
  <c r="I575" i="17"/>
  <c r="K575" i="17"/>
  <c r="M575" i="17"/>
  <c r="O575" i="17"/>
  <c r="Q575" i="17"/>
  <c r="V575" i="17"/>
  <c r="G577" i="17"/>
  <c r="I577" i="17"/>
  <c r="K577" i="17"/>
  <c r="M577" i="17"/>
  <c r="O577" i="17"/>
  <c r="Q577" i="17"/>
  <c r="V577" i="17"/>
  <c r="G579" i="17"/>
  <c r="M579" i="17" s="1"/>
  <c r="I579" i="17"/>
  <c r="K579" i="17"/>
  <c r="O579" i="17"/>
  <c r="O576" i="17" s="1"/>
  <c r="Q579" i="17"/>
  <c r="V579" i="17"/>
  <c r="G581" i="17"/>
  <c r="I581" i="17"/>
  <c r="K581" i="17"/>
  <c r="M581" i="17"/>
  <c r="O581" i="17"/>
  <c r="Q581" i="17"/>
  <c r="V581" i="17"/>
  <c r="G583" i="17"/>
  <c r="M583" i="17" s="1"/>
  <c r="I583" i="17"/>
  <c r="K583" i="17"/>
  <c r="K576" i="17" s="1"/>
  <c r="O583" i="17"/>
  <c r="Q583" i="17"/>
  <c r="V583" i="17"/>
  <c r="G585" i="17"/>
  <c r="M585" i="17" s="1"/>
  <c r="I585" i="17"/>
  <c r="K585" i="17"/>
  <c r="O585" i="17"/>
  <c r="Q585" i="17"/>
  <c r="V585" i="17"/>
  <c r="G587" i="17"/>
  <c r="I587" i="17"/>
  <c r="K587" i="17"/>
  <c r="M587" i="17"/>
  <c r="O587" i="17"/>
  <c r="Q587" i="17"/>
  <c r="V587" i="17"/>
  <c r="G589" i="17"/>
  <c r="M589" i="17" s="1"/>
  <c r="I589" i="17"/>
  <c r="K589" i="17"/>
  <c r="O589" i="17"/>
  <c r="Q589" i="17"/>
  <c r="V589" i="17"/>
  <c r="G591" i="17"/>
  <c r="I591" i="17"/>
  <c r="K591" i="17"/>
  <c r="M591" i="17"/>
  <c r="O591" i="17"/>
  <c r="Q591" i="17"/>
  <c r="V591" i="17"/>
  <c r="G593" i="17"/>
  <c r="M593" i="17" s="1"/>
  <c r="I593" i="17"/>
  <c r="K593" i="17"/>
  <c r="O593" i="17"/>
  <c r="Q593" i="17"/>
  <c r="V593" i="17"/>
  <c r="G595" i="17"/>
  <c r="M595" i="17" s="1"/>
  <c r="I595" i="17"/>
  <c r="K595" i="17"/>
  <c r="O595" i="17"/>
  <c r="Q595" i="17"/>
  <c r="V595" i="17"/>
  <c r="G597" i="17"/>
  <c r="M597" i="17" s="1"/>
  <c r="I597" i="17"/>
  <c r="K597" i="17"/>
  <c r="O597" i="17"/>
  <c r="Q597" i="17"/>
  <c r="V597" i="17"/>
  <c r="G599" i="17"/>
  <c r="I599" i="17"/>
  <c r="K599" i="17"/>
  <c r="M599" i="17"/>
  <c r="O599" i="17"/>
  <c r="Q599" i="17"/>
  <c r="V599" i="17"/>
  <c r="G601" i="17"/>
  <c r="M601" i="17" s="1"/>
  <c r="I601" i="17"/>
  <c r="K601" i="17"/>
  <c r="O601" i="17"/>
  <c r="Q601" i="17"/>
  <c r="V601" i="17"/>
  <c r="G603" i="17"/>
  <c r="I603" i="17"/>
  <c r="K603" i="17"/>
  <c r="M603" i="17"/>
  <c r="O603" i="17"/>
  <c r="Q603" i="17"/>
  <c r="V603" i="17"/>
  <c r="G604" i="17"/>
  <c r="M604" i="17" s="1"/>
  <c r="I604" i="17"/>
  <c r="K604" i="17"/>
  <c r="O604" i="17"/>
  <c r="Q604" i="17"/>
  <c r="V604" i="17"/>
  <c r="G606" i="17"/>
  <c r="I606" i="17"/>
  <c r="K606" i="17"/>
  <c r="M606" i="17"/>
  <c r="O606" i="17"/>
  <c r="Q606" i="17"/>
  <c r="V606" i="17"/>
  <c r="G608" i="17"/>
  <c r="M608" i="17" s="1"/>
  <c r="I608" i="17"/>
  <c r="K608" i="17"/>
  <c r="O608" i="17"/>
  <c r="Q608" i="17"/>
  <c r="V608" i="17"/>
  <c r="G610" i="17"/>
  <c r="M610" i="17" s="1"/>
  <c r="I610" i="17"/>
  <c r="K610" i="17"/>
  <c r="O610" i="17"/>
  <c r="Q610" i="17"/>
  <c r="V610" i="17"/>
  <c r="G612" i="17"/>
  <c r="M612" i="17" s="1"/>
  <c r="I612" i="17"/>
  <c r="K612" i="17"/>
  <c r="O612" i="17"/>
  <c r="Q612" i="17"/>
  <c r="V612" i="17"/>
  <c r="G614" i="17"/>
  <c r="I614" i="17"/>
  <c r="K614" i="17"/>
  <c r="M614" i="17"/>
  <c r="O614" i="17"/>
  <c r="Q614" i="17"/>
  <c r="V614" i="17"/>
  <c r="G616" i="17"/>
  <c r="M616" i="17" s="1"/>
  <c r="I616" i="17"/>
  <c r="K616" i="17"/>
  <c r="O616" i="17"/>
  <c r="Q616" i="17"/>
  <c r="V616" i="17"/>
  <c r="G617" i="17"/>
  <c r="I617" i="17"/>
  <c r="K617" i="17"/>
  <c r="M617" i="17"/>
  <c r="O617" i="17"/>
  <c r="Q617" i="17"/>
  <c r="V617" i="17"/>
  <c r="G619" i="17"/>
  <c r="I619" i="17"/>
  <c r="I618" i="17" s="1"/>
  <c r="K619" i="17"/>
  <c r="M619" i="17"/>
  <c r="O619" i="17"/>
  <c r="Q619" i="17"/>
  <c r="Q618" i="17" s="1"/>
  <c r="V619" i="17"/>
  <c r="V618" i="17" s="1"/>
  <c r="G621" i="17"/>
  <c r="M621" i="17" s="1"/>
  <c r="I621" i="17"/>
  <c r="K621" i="17"/>
  <c r="O621" i="17"/>
  <c r="O618" i="17" s="1"/>
  <c r="Q621" i="17"/>
  <c r="V621" i="17"/>
  <c r="I622" i="17"/>
  <c r="G623" i="17"/>
  <c r="I623" i="17"/>
  <c r="K623" i="17"/>
  <c r="K622" i="17" s="1"/>
  <c r="O623" i="17"/>
  <c r="Q623" i="17"/>
  <c r="V623" i="17"/>
  <c r="G625" i="17"/>
  <c r="M625" i="17" s="1"/>
  <c r="I625" i="17"/>
  <c r="K625" i="17"/>
  <c r="O625" i="17"/>
  <c r="Q625" i="17"/>
  <c r="Q622" i="17" s="1"/>
  <c r="V625" i="17"/>
  <c r="G627" i="17"/>
  <c r="M627" i="17" s="1"/>
  <c r="I627" i="17"/>
  <c r="K627" i="17"/>
  <c r="O627" i="17"/>
  <c r="Q627" i="17"/>
  <c r="V627" i="17"/>
  <c r="G629" i="17"/>
  <c r="I629" i="17"/>
  <c r="K629" i="17"/>
  <c r="O629" i="17"/>
  <c r="Q629" i="17"/>
  <c r="V629" i="17"/>
  <c r="G631" i="17"/>
  <c r="I631" i="17"/>
  <c r="K631" i="17"/>
  <c r="M631" i="17"/>
  <c r="O631" i="17"/>
  <c r="Q631" i="17"/>
  <c r="V631" i="17"/>
  <c r="G643" i="17"/>
  <c r="M643" i="17" s="1"/>
  <c r="I643" i="17"/>
  <c r="K643" i="17"/>
  <c r="O643" i="17"/>
  <c r="Q643" i="17"/>
  <c r="V643" i="17"/>
  <c r="G645" i="17"/>
  <c r="M645" i="17" s="1"/>
  <c r="I645" i="17"/>
  <c r="K645" i="17"/>
  <c r="O645" i="17"/>
  <c r="Q645" i="17"/>
  <c r="V645" i="17"/>
  <c r="G650" i="17"/>
  <c r="M650" i="17" s="1"/>
  <c r="I650" i="17"/>
  <c r="K650" i="17"/>
  <c r="O650" i="17"/>
  <c r="Q650" i="17"/>
  <c r="V650" i="17"/>
  <c r="G656" i="17"/>
  <c r="I656" i="17"/>
  <c r="K656" i="17"/>
  <c r="M656" i="17"/>
  <c r="O656" i="17"/>
  <c r="Q656" i="17"/>
  <c r="V656" i="17"/>
  <c r="G658" i="17"/>
  <c r="M658" i="17" s="1"/>
  <c r="I658" i="17"/>
  <c r="K658" i="17"/>
  <c r="O658" i="17"/>
  <c r="Q658" i="17"/>
  <c r="V658" i="17"/>
  <c r="G660" i="17"/>
  <c r="I660" i="17"/>
  <c r="K660" i="17"/>
  <c r="M660" i="17"/>
  <c r="O660" i="17"/>
  <c r="Q660" i="17"/>
  <c r="V660" i="17"/>
  <c r="G662" i="17"/>
  <c r="M662" i="17" s="1"/>
  <c r="I662" i="17"/>
  <c r="K662" i="17"/>
  <c r="O662" i="17"/>
  <c r="Q662" i="17"/>
  <c r="V662" i="17"/>
  <c r="G664" i="17"/>
  <c r="I664" i="17"/>
  <c r="K664" i="17"/>
  <c r="M664" i="17"/>
  <c r="O664" i="17"/>
  <c r="Q664" i="17"/>
  <c r="V664" i="17"/>
  <c r="G666" i="17"/>
  <c r="M666" i="17" s="1"/>
  <c r="I666" i="17"/>
  <c r="K666" i="17"/>
  <c r="O666" i="17"/>
  <c r="Q666" i="17"/>
  <c r="V666" i="17"/>
  <c r="G668" i="17"/>
  <c r="M668" i="17" s="1"/>
  <c r="I668" i="17"/>
  <c r="K668" i="17"/>
  <c r="O668" i="17"/>
  <c r="Q668" i="17"/>
  <c r="V668" i="17"/>
  <c r="G670" i="17"/>
  <c r="M670" i="17" s="1"/>
  <c r="I670" i="17"/>
  <c r="K670" i="17"/>
  <c r="O670" i="17"/>
  <c r="Q670" i="17"/>
  <c r="V670" i="17"/>
  <c r="G672" i="17"/>
  <c r="I672" i="17"/>
  <c r="K672" i="17"/>
  <c r="M672" i="17"/>
  <c r="O672" i="17"/>
  <c r="Q672" i="17"/>
  <c r="V672" i="17"/>
  <c r="G674" i="17"/>
  <c r="M674" i="17" s="1"/>
  <c r="I674" i="17"/>
  <c r="K674" i="17"/>
  <c r="O674" i="17"/>
  <c r="Q674" i="17"/>
  <c r="V674" i="17"/>
  <c r="G676" i="17"/>
  <c r="I676" i="17"/>
  <c r="K676" i="17"/>
  <c r="M676" i="17"/>
  <c r="O676" i="17"/>
  <c r="Q676" i="17"/>
  <c r="V676" i="17"/>
  <c r="G678" i="17"/>
  <c r="M678" i="17" s="1"/>
  <c r="I678" i="17"/>
  <c r="K678" i="17"/>
  <c r="O678" i="17"/>
  <c r="Q678" i="17"/>
  <c r="V678" i="17"/>
  <c r="G680" i="17"/>
  <c r="I680" i="17"/>
  <c r="K680" i="17"/>
  <c r="M680" i="17"/>
  <c r="O680" i="17"/>
  <c r="Q680" i="17"/>
  <c r="V680" i="17"/>
  <c r="G682" i="17"/>
  <c r="M682" i="17" s="1"/>
  <c r="I682" i="17"/>
  <c r="K682" i="17"/>
  <c r="O682" i="17"/>
  <c r="Q682" i="17"/>
  <c r="V682" i="17"/>
  <c r="G684" i="17"/>
  <c r="M684" i="17" s="1"/>
  <c r="I684" i="17"/>
  <c r="K684" i="17"/>
  <c r="O684" i="17"/>
  <c r="Q684" i="17"/>
  <c r="V684" i="17"/>
  <c r="G686" i="17"/>
  <c r="M686" i="17" s="1"/>
  <c r="I686" i="17"/>
  <c r="K686" i="17"/>
  <c r="O686" i="17"/>
  <c r="Q686" i="17"/>
  <c r="V686" i="17"/>
  <c r="G688" i="17"/>
  <c r="I688" i="17"/>
  <c r="K688" i="17"/>
  <c r="M688" i="17"/>
  <c r="O688" i="17"/>
  <c r="Q688" i="17"/>
  <c r="V688" i="17"/>
  <c r="G690" i="17"/>
  <c r="M690" i="17" s="1"/>
  <c r="I690" i="17"/>
  <c r="K690" i="17"/>
  <c r="O690" i="17"/>
  <c r="Q690" i="17"/>
  <c r="V690" i="17"/>
  <c r="G692" i="17"/>
  <c r="I692" i="17"/>
  <c r="K692" i="17"/>
  <c r="M692" i="17"/>
  <c r="O692" i="17"/>
  <c r="Q692" i="17"/>
  <c r="V692" i="17"/>
  <c r="G694" i="17"/>
  <c r="M694" i="17" s="1"/>
  <c r="I694" i="17"/>
  <c r="K694" i="17"/>
  <c r="O694" i="17"/>
  <c r="Q694" i="17"/>
  <c r="V694" i="17"/>
  <c r="G696" i="17"/>
  <c r="I696" i="17"/>
  <c r="K696" i="17"/>
  <c r="M696" i="17"/>
  <c r="O696" i="17"/>
  <c r="Q696" i="17"/>
  <c r="V696" i="17"/>
  <c r="G698" i="17"/>
  <c r="M698" i="17" s="1"/>
  <c r="I698" i="17"/>
  <c r="K698" i="17"/>
  <c r="O698" i="17"/>
  <c r="Q698" i="17"/>
  <c r="V698" i="17"/>
  <c r="G700" i="17"/>
  <c r="M700" i="17" s="1"/>
  <c r="I700" i="17"/>
  <c r="K700" i="17"/>
  <c r="O700" i="17"/>
  <c r="Q700" i="17"/>
  <c r="V700" i="17"/>
  <c r="G702" i="17"/>
  <c r="I702" i="17"/>
  <c r="K702" i="17"/>
  <c r="O702" i="17"/>
  <c r="Q702" i="17"/>
  <c r="V702" i="17"/>
  <c r="G712" i="17"/>
  <c r="M712" i="17" s="1"/>
  <c r="I712" i="17"/>
  <c r="K712" i="17"/>
  <c r="O712" i="17"/>
  <c r="Q712" i="17"/>
  <c r="V712" i="17"/>
  <c r="G716" i="17"/>
  <c r="I716" i="17"/>
  <c r="K716" i="17"/>
  <c r="M716" i="17"/>
  <c r="O716" i="17"/>
  <c r="Q716" i="17"/>
  <c r="V716" i="17"/>
  <c r="G718" i="17"/>
  <c r="I718" i="17"/>
  <c r="K718" i="17"/>
  <c r="M718" i="17"/>
  <c r="O718" i="17"/>
  <c r="Q718" i="17"/>
  <c r="V718" i="17"/>
  <c r="G720" i="17"/>
  <c r="M720" i="17" s="1"/>
  <c r="I720" i="17"/>
  <c r="K720" i="17"/>
  <c r="O720" i="17"/>
  <c r="Q720" i="17"/>
  <c r="V720" i="17"/>
  <c r="G722" i="17"/>
  <c r="M722" i="17" s="1"/>
  <c r="I722" i="17"/>
  <c r="K722" i="17"/>
  <c r="O722" i="17"/>
  <c r="Q722" i="17"/>
  <c r="V722" i="17"/>
  <c r="G724" i="17"/>
  <c r="I724" i="17"/>
  <c r="K724" i="17"/>
  <c r="M724" i="17"/>
  <c r="O724" i="17"/>
  <c r="Q724" i="17"/>
  <c r="V724" i="17"/>
  <c r="G726" i="17"/>
  <c r="M726" i="17" s="1"/>
  <c r="I726" i="17"/>
  <c r="K726" i="17"/>
  <c r="O726" i="17"/>
  <c r="Q726" i="17"/>
  <c r="V726" i="17"/>
  <c r="G728" i="17"/>
  <c r="M728" i="17" s="1"/>
  <c r="I728" i="17"/>
  <c r="K728" i="17"/>
  <c r="O728" i="17"/>
  <c r="Q728" i="17"/>
  <c r="V728" i="17"/>
  <c r="G730" i="17"/>
  <c r="M730" i="17" s="1"/>
  <c r="I730" i="17"/>
  <c r="K730" i="17"/>
  <c r="O730" i="17"/>
  <c r="Q730" i="17"/>
  <c r="V730" i="17"/>
  <c r="G732" i="17"/>
  <c r="I732" i="17"/>
  <c r="K732" i="17"/>
  <c r="M732" i="17"/>
  <c r="O732" i="17"/>
  <c r="Q732" i="17"/>
  <c r="V732" i="17"/>
  <c r="G734" i="17"/>
  <c r="I734" i="17"/>
  <c r="K734" i="17"/>
  <c r="M734" i="17"/>
  <c r="O734" i="17"/>
  <c r="Q734" i="17"/>
  <c r="V734" i="17"/>
  <c r="G736" i="17"/>
  <c r="M736" i="17" s="1"/>
  <c r="I736" i="17"/>
  <c r="K736" i="17"/>
  <c r="O736" i="17"/>
  <c r="Q736" i="17"/>
  <c r="V736" i="17"/>
  <c r="G738" i="17"/>
  <c r="M738" i="17" s="1"/>
  <c r="I738" i="17"/>
  <c r="K738" i="17"/>
  <c r="O738" i="17"/>
  <c r="Q738" i="17"/>
  <c r="V738" i="17"/>
  <c r="G740" i="17"/>
  <c r="I740" i="17"/>
  <c r="K740" i="17"/>
  <c r="M740" i="17"/>
  <c r="O740" i="17"/>
  <c r="Q740" i="17"/>
  <c r="V740" i="17"/>
  <c r="G742" i="17"/>
  <c r="M742" i="17" s="1"/>
  <c r="I742" i="17"/>
  <c r="K742" i="17"/>
  <c r="O742" i="17"/>
  <c r="Q742" i="17"/>
  <c r="V742" i="17"/>
  <c r="G744" i="17"/>
  <c r="M744" i="17" s="1"/>
  <c r="I744" i="17"/>
  <c r="K744" i="17"/>
  <c r="O744" i="17"/>
  <c r="Q744" i="17"/>
  <c r="V744" i="17"/>
  <c r="G746" i="17"/>
  <c r="M746" i="17" s="1"/>
  <c r="I746" i="17"/>
  <c r="K746" i="17"/>
  <c r="O746" i="17"/>
  <c r="Q746" i="17"/>
  <c r="V746" i="17"/>
  <c r="K747" i="17"/>
  <c r="G748" i="17"/>
  <c r="G747" i="17" s="1"/>
  <c r="I748" i="17"/>
  <c r="I747" i="17" s="1"/>
  <c r="K748" i="17"/>
  <c r="M748" i="17"/>
  <c r="M747" i="17" s="1"/>
  <c r="O748" i="17"/>
  <c r="O747" i="17" s="1"/>
  <c r="Q748" i="17"/>
  <c r="Q747" i="17" s="1"/>
  <c r="V748" i="17"/>
  <c r="V747" i="17" s="1"/>
  <c r="G753" i="17"/>
  <c r="I753" i="17"/>
  <c r="I752" i="17" s="1"/>
  <c r="K753" i="17"/>
  <c r="O753" i="17"/>
  <c r="O752" i="17" s="1"/>
  <c r="Q753" i="17"/>
  <c r="Q752" i="17" s="1"/>
  <c r="V753" i="17"/>
  <c r="G767" i="17"/>
  <c r="I767" i="17"/>
  <c r="K767" i="17"/>
  <c r="M767" i="17"/>
  <c r="O767" i="17"/>
  <c r="Q767" i="17"/>
  <c r="V767" i="17"/>
  <c r="G769" i="17"/>
  <c r="I769" i="17"/>
  <c r="K769" i="17"/>
  <c r="M769" i="17"/>
  <c r="O769" i="17"/>
  <c r="Q769" i="17"/>
  <c r="V769" i="17"/>
  <c r="G771" i="17"/>
  <c r="G772" i="17"/>
  <c r="M772" i="17" s="1"/>
  <c r="I772" i="17"/>
  <c r="K772" i="17"/>
  <c r="K771" i="17" s="1"/>
  <c r="O772" i="17"/>
  <c r="Q772" i="17"/>
  <c r="V772" i="17"/>
  <c r="G774" i="17"/>
  <c r="M774" i="17" s="1"/>
  <c r="I774" i="17"/>
  <c r="K774" i="17"/>
  <c r="O774" i="17"/>
  <c r="Q774" i="17"/>
  <c r="V774" i="17"/>
  <c r="G777" i="17"/>
  <c r="G776" i="17" s="1"/>
  <c r="I777" i="17"/>
  <c r="K777" i="17"/>
  <c r="K776" i="17" s="1"/>
  <c r="O777" i="17"/>
  <c r="O776" i="17" s="1"/>
  <c r="Q777" i="17"/>
  <c r="Q776" i="17" s="1"/>
  <c r="V777" i="17"/>
  <c r="G779" i="17"/>
  <c r="M779" i="17" s="1"/>
  <c r="I779" i="17"/>
  <c r="K779" i="17"/>
  <c r="O779" i="17"/>
  <c r="Q779" i="17"/>
  <c r="V779" i="17"/>
  <c r="V776" i="17" s="1"/>
  <c r="G782" i="17"/>
  <c r="I782" i="17"/>
  <c r="K782" i="17"/>
  <c r="M782" i="17"/>
  <c r="O782" i="17"/>
  <c r="Q782" i="17"/>
  <c r="V782" i="17"/>
  <c r="G791" i="17"/>
  <c r="M791" i="17" s="1"/>
  <c r="I791" i="17"/>
  <c r="K791" i="17"/>
  <c r="O791" i="17"/>
  <c r="Q791" i="17"/>
  <c r="V791" i="17"/>
  <c r="G800" i="17"/>
  <c r="M800" i="17" s="1"/>
  <c r="I800" i="17"/>
  <c r="K800" i="17"/>
  <c r="O800" i="17"/>
  <c r="Q800" i="17"/>
  <c r="V800" i="17"/>
  <c r="G801" i="17"/>
  <c r="M801" i="17" s="1"/>
  <c r="I801" i="17"/>
  <c r="K801" i="17"/>
  <c r="O801" i="17"/>
  <c r="Q801" i="17"/>
  <c r="V801" i="17"/>
  <c r="G802" i="17"/>
  <c r="I802" i="17"/>
  <c r="K802" i="17"/>
  <c r="M802" i="17"/>
  <c r="O802" i="17"/>
  <c r="Q802" i="17"/>
  <c r="V802" i="17"/>
  <c r="G803" i="17"/>
  <c r="M803" i="17" s="1"/>
  <c r="I803" i="17"/>
  <c r="K803" i="17"/>
  <c r="O803" i="17"/>
  <c r="Q803" i="17"/>
  <c r="V803" i="17"/>
  <c r="G804" i="17"/>
  <c r="M804" i="17" s="1"/>
  <c r="I804" i="17"/>
  <c r="K804" i="17"/>
  <c r="O804" i="17"/>
  <c r="Q804" i="17"/>
  <c r="V804" i="17"/>
  <c r="G805" i="17"/>
  <c r="I805" i="17"/>
  <c r="K805" i="17"/>
  <c r="M805" i="17"/>
  <c r="O805" i="17"/>
  <c r="Q805" i="17"/>
  <c r="V805" i="17"/>
  <c r="G806" i="17"/>
  <c r="I806" i="17"/>
  <c r="K806" i="17"/>
  <c r="M806" i="17"/>
  <c r="O806" i="17"/>
  <c r="Q806" i="17"/>
  <c r="V806" i="17"/>
  <c r="AE808" i="17"/>
  <c r="F47" i="1" s="1"/>
  <c r="BA395" i="16"/>
  <c r="G9" i="16"/>
  <c r="M9" i="16" s="1"/>
  <c r="I9" i="16"/>
  <c r="K9" i="16"/>
  <c r="K8" i="16" s="1"/>
  <c r="O9" i="16"/>
  <c r="Q9" i="16"/>
  <c r="V9" i="16"/>
  <c r="G12" i="16"/>
  <c r="M12" i="16" s="1"/>
  <c r="I12" i="16"/>
  <c r="K12" i="16"/>
  <c r="O12" i="16"/>
  <c r="Q12" i="16"/>
  <c r="V12" i="16"/>
  <c r="G20" i="16"/>
  <c r="I20" i="16"/>
  <c r="K20" i="16"/>
  <c r="M20" i="16"/>
  <c r="O20" i="16"/>
  <c r="Q20" i="16"/>
  <c r="V20" i="16"/>
  <c r="G26" i="16"/>
  <c r="M26" i="16" s="1"/>
  <c r="I26" i="16"/>
  <c r="K26" i="16"/>
  <c r="O26" i="16"/>
  <c r="Q26" i="16"/>
  <c r="V26" i="16"/>
  <c r="G31" i="16"/>
  <c r="M31" i="16" s="1"/>
  <c r="I31" i="16"/>
  <c r="K31" i="16"/>
  <c r="O31" i="16"/>
  <c r="Q31" i="16"/>
  <c r="V31" i="16"/>
  <c r="G42" i="16"/>
  <c r="I42" i="16"/>
  <c r="K42" i="16"/>
  <c r="M42" i="16"/>
  <c r="O42" i="16"/>
  <c r="Q42" i="16"/>
  <c r="V42" i="16"/>
  <c r="G47" i="16"/>
  <c r="I47" i="16"/>
  <c r="K47" i="16"/>
  <c r="M47" i="16"/>
  <c r="O47" i="16"/>
  <c r="Q47" i="16"/>
  <c r="V47" i="16"/>
  <c r="G50" i="16"/>
  <c r="M50" i="16" s="1"/>
  <c r="I50" i="16"/>
  <c r="K50" i="16"/>
  <c r="O50" i="16"/>
  <c r="Q50" i="16"/>
  <c r="V50" i="16"/>
  <c r="G57" i="16"/>
  <c r="M57" i="16" s="1"/>
  <c r="I57" i="16"/>
  <c r="K57" i="16"/>
  <c r="O57" i="16"/>
  <c r="Q57" i="16"/>
  <c r="V57" i="16"/>
  <c r="G62" i="16"/>
  <c r="M62" i="16" s="1"/>
  <c r="I62" i="16"/>
  <c r="K62" i="16"/>
  <c r="O62" i="16"/>
  <c r="Q62" i="16"/>
  <c r="V62" i="16"/>
  <c r="G64" i="16"/>
  <c r="I64" i="16"/>
  <c r="K64" i="16"/>
  <c r="M64" i="16"/>
  <c r="O64" i="16"/>
  <c r="Q64" i="16"/>
  <c r="V64" i="16"/>
  <c r="G76" i="16"/>
  <c r="M76" i="16" s="1"/>
  <c r="I76" i="16"/>
  <c r="K76" i="16"/>
  <c r="O76" i="16"/>
  <c r="Q76" i="16"/>
  <c r="V76" i="16"/>
  <c r="G81" i="16"/>
  <c r="M81" i="16" s="1"/>
  <c r="I81" i="16"/>
  <c r="K81" i="16"/>
  <c r="O81" i="16"/>
  <c r="Q81" i="16"/>
  <c r="V81" i="16"/>
  <c r="G83" i="16"/>
  <c r="I83" i="16"/>
  <c r="K83" i="16"/>
  <c r="M83" i="16"/>
  <c r="O83" i="16"/>
  <c r="Q83" i="16"/>
  <c r="V83" i="16"/>
  <c r="G89" i="16"/>
  <c r="M89" i="16" s="1"/>
  <c r="I89" i="16"/>
  <c r="K89" i="16"/>
  <c r="O89" i="16"/>
  <c r="O88" i="16" s="1"/>
  <c r="Q89" i="16"/>
  <c r="V89" i="16"/>
  <c r="G95" i="16"/>
  <c r="I95" i="16"/>
  <c r="K95" i="16"/>
  <c r="M95" i="16"/>
  <c r="O95" i="16"/>
  <c r="Q95" i="16"/>
  <c r="V95" i="16"/>
  <c r="G101" i="16"/>
  <c r="I101" i="16"/>
  <c r="K101" i="16"/>
  <c r="M101" i="16"/>
  <c r="O101" i="16"/>
  <c r="Q101" i="16"/>
  <c r="V101" i="16"/>
  <c r="G107" i="16"/>
  <c r="I107" i="16"/>
  <c r="K107" i="16"/>
  <c r="M107" i="16"/>
  <c r="O107" i="16"/>
  <c r="Q107" i="16"/>
  <c r="V107" i="16"/>
  <c r="G113" i="16"/>
  <c r="M113" i="16" s="1"/>
  <c r="I113" i="16"/>
  <c r="K113" i="16"/>
  <c r="O113" i="16"/>
  <c r="Q113" i="16"/>
  <c r="V113" i="16"/>
  <c r="G115" i="16"/>
  <c r="I115" i="16"/>
  <c r="K115" i="16"/>
  <c r="M115" i="16"/>
  <c r="O115" i="16"/>
  <c r="Q115" i="16"/>
  <c r="V115" i="16"/>
  <c r="G118" i="16"/>
  <c r="I118" i="16"/>
  <c r="K118" i="16"/>
  <c r="M118" i="16"/>
  <c r="O118" i="16"/>
  <c r="Q118" i="16"/>
  <c r="V118" i="16"/>
  <c r="G129" i="16"/>
  <c r="M129" i="16" s="1"/>
  <c r="I129" i="16"/>
  <c r="K129" i="16"/>
  <c r="O129" i="16"/>
  <c r="Q129" i="16"/>
  <c r="V129" i="16"/>
  <c r="G131" i="16"/>
  <c r="I131" i="16"/>
  <c r="K131" i="16"/>
  <c r="M131" i="16"/>
  <c r="O131" i="16"/>
  <c r="Q131" i="16"/>
  <c r="V131" i="16"/>
  <c r="G135" i="16"/>
  <c r="I135" i="16"/>
  <c r="K135" i="16"/>
  <c r="M135" i="16"/>
  <c r="O135" i="16"/>
  <c r="Q135" i="16"/>
  <c r="V135" i="16"/>
  <c r="G139" i="16"/>
  <c r="M139" i="16" s="1"/>
  <c r="I139" i="16"/>
  <c r="K139" i="16"/>
  <c r="O139" i="16"/>
  <c r="Q139" i="16"/>
  <c r="V139" i="16"/>
  <c r="G143" i="16"/>
  <c r="M143" i="16" s="1"/>
  <c r="I143" i="16"/>
  <c r="K143" i="16"/>
  <c r="O143" i="16"/>
  <c r="Q143" i="16"/>
  <c r="V143" i="16"/>
  <c r="G147" i="16"/>
  <c r="I147" i="16"/>
  <c r="K147" i="16"/>
  <c r="M147" i="16"/>
  <c r="O147" i="16"/>
  <c r="Q147" i="16"/>
  <c r="V147" i="16"/>
  <c r="G149" i="16"/>
  <c r="M149" i="16" s="1"/>
  <c r="I149" i="16"/>
  <c r="K149" i="16"/>
  <c r="O149" i="16"/>
  <c r="Q149" i="16"/>
  <c r="V149" i="16"/>
  <c r="G158" i="16"/>
  <c r="I158" i="16"/>
  <c r="K158" i="16"/>
  <c r="M158" i="16"/>
  <c r="O158" i="16"/>
  <c r="Q158" i="16"/>
  <c r="V158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8" i="16"/>
  <c r="I168" i="16"/>
  <c r="K168" i="16"/>
  <c r="M168" i="16"/>
  <c r="O168" i="16"/>
  <c r="Q168" i="16"/>
  <c r="V168" i="16"/>
  <c r="G174" i="16"/>
  <c r="M174" i="16" s="1"/>
  <c r="I174" i="16"/>
  <c r="K174" i="16"/>
  <c r="O174" i="16"/>
  <c r="Q174" i="16"/>
  <c r="V174" i="16"/>
  <c r="G178" i="16"/>
  <c r="M178" i="16" s="1"/>
  <c r="I178" i="16"/>
  <c r="K178" i="16"/>
  <c r="O178" i="16"/>
  <c r="Q178" i="16"/>
  <c r="V178" i="16"/>
  <c r="G181" i="16"/>
  <c r="I181" i="16"/>
  <c r="K181" i="16"/>
  <c r="M181" i="16"/>
  <c r="O181" i="16"/>
  <c r="Q181" i="16"/>
  <c r="V181" i="16"/>
  <c r="G184" i="16"/>
  <c r="I184" i="16"/>
  <c r="K184" i="16"/>
  <c r="M184" i="16"/>
  <c r="O184" i="16"/>
  <c r="Q184" i="16"/>
  <c r="V184" i="16"/>
  <c r="G188" i="16"/>
  <c r="M188" i="16" s="1"/>
  <c r="I188" i="16"/>
  <c r="K188" i="16"/>
  <c r="O188" i="16"/>
  <c r="Q188" i="16"/>
  <c r="V188" i="16"/>
  <c r="G193" i="16"/>
  <c r="I193" i="16"/>
  <c r="K193" i="16"/>
  <c r="M193" i="16"/>
  <c r="O193" i="16"/>
  <c r="Q193" i="16"/>
  <c r="V193" i="16"/>
  <c r="G201" i="16"/>
  <c r="I201" i="16"/>
  <c r="K201" i="16"/>
  <c r="M201" i="16"/>
  <c r="O201" i="16"/>
  <c r="Q201" i="16"/>
  <c r="V201" i="16"/>
  <c r="G209" i="16"/>
  <c r="M209" i="16" s="1"/>
  <c r="I209" i="16"/>
  <c r="K209" i="16"/>
  <c r="O209" i="16"/>
  <c r="Q209" i="16"/>
  <c r="V209" i="16"/>
  <c r="G211" i="16"/>
  <c r="I211" i="16"/>
  <c r="I192" i="16" s="1"/>
  <c r="K211" i="16"/>
  <c r="M211" i="16"/>
  <c r="O211" i="16"/>
  <c r="Q211" i="16"/>
  <c r="V211" i="16"/>
  <c r="G217" i="16"/>
  <c r="I217" i="16"/>
  <c r="K217" i="16"/>
  <c r="M217" i="16"/>
  <c r="O217" i="16"/>
  <c r="Q217" i="16"/>
  <c r="V217" i="16"/>
  <c r="G219" i="16"/>
  <c r="I219" i="16"/>
  <c r="K219" i="16"/>
  <c r="M219" i="16"/>
  <c r="O219" i="16"/>
  <c r="Q219" i="16"/>
  <c r="V219" i="16"/>
  <c r="G221" i="16"/>
  <c r="M221" i="16" s="1"/>
  <c r="I221" i="16"/>
  <c r="K221" i="16"/>
  <c r="O221" i="16"/>
  <c r="Q221" i="16"/>
  <c r="V221" i="16"/>
  <c r="G223" i="16"/>
  <c r="I223" i="16"/>
  <c r="K223" i="16"/>
  <c r="M223" i="16"/>
  <c r="O223" i="16"/>
  <c r="Q223" i="16"/>
  <c r="V223" i="16"/>
  <c r="G234" i="16"/>
  <c r="I234" i="16"/>
  <c r="K234" i="16"/>
  <c r="K233" i="16" s="1"/>
  <c r="M234" i="16"/>
  <c r="O234" i="16"/>
  <c r="Q234" i="16"/>
  <c r="V234" i="16"/>
  <c r="G236" i="16"/>
  <c r="M236" i="16" s="1"/>
  <c r="I236" i="16"/>
  <c r="K236" i="16"/>
  <c r="O236" i="16"/>
  <c r="O233" i="16" s="1"/>
  <c r="Q236" i="16"/>
  <c r="V236" i="16"/>
  <c r="G239" i="16"/>
  <c r="I239" i="16"/>
  <c r="K239" i="16"/>
  <c r="O239" i="16"/>
  <c r="Q239" i="16"/>
  <c r="V239" i="16"/>
  <c r="G245" i="16"/>
  <c r="I245" i="16"/>
  <c r="K245" i="16"/>
  <c r="M245" i="16"/>
  <c r="O245" i="16"/>
  <c r="Q245" i="16"/>
  <c r="V245" i="16"/>
  <c r="G251" i="16"/>
  <c r="M251" i="16" s="1"/>
  <c r="I251" i="16"/>
  <c r="K251" i="16"/>
  <c r="O251" i="16"/>
  <c r="Q251" i="16"/>
  <c r="V251" i="16"/>
  <c r="G257" i="16"/>
  <c r="I257" i="16"/>
  <c r="K257" i="16"/>
  <c r="M257" i="16"/>
  <c r="O257" i="16"/>
  <c r="Q257" i="16"/>
  <c r="V257" i="16"/>
  <c r="G261" i="16"/>
  <c r="M261" i="16" s="1"/>
  <c r="I261" i="16"/>
  <c r="K261" i="16"/>
  <c r="O261" i="16"/>
  <c r="Q261" i="16"/>
  <c r="V261" i="16"/>
  <c r="G267" i="16"/>
  <c r="I267" i="16"/>
  <c r="K267" i="16"/>
  <c r="M267" i="16"/>
  <c r="O267" i="16"/>
  <c r="Q267" i="16"/>
  <c r="V267" i="16"/>
  <c r="G273" i="16"/>
  <c r="M273" i="16" s="1"/>
  <c r="I273" i="16"/>
  <c r="K273" i="16"/>
  <c r="O273" i="16"/>
  <c r="Q273" i="16"/>
  <c r="V273" i="16"/>
  <c r="G279" i="16"/>
  <c r="M279" i="16" s="1"/>
  <c r="I279" i="16"/>
  <c r="K279" i="16"/>
  <c r="O279" i="16"/>
  <c r="Q279" i="16"/>
  <c r="V279" i="16"/>
  <c r="G285" i="16"/>
  <c r="M285" i="16" s="1"/>
  <c r="I285" i="16"/>
  <c r="K285" i="16"/>
  <c r="O285" i="16"/>
  <c r="Q285" i="16"/>
  <c r="V285" i="16"/>
  <c r="G291" i="16"/>
  <c r="I291" i="16"/>
  <c r="K291" i="16"/>
  <c r="M291" i="16"/>
  <c r="O291" i="16"/>
  <c r="Q291" i="16"/>
  <c r="V291" i="16"/>
  <c r="G297" i="16"/>
  <c r="M297" i="16" s="1"/>
  <c r="I297" i="16"/>
  <c r="K297" i="16"/>
  <c r="O297" i="16"/>
  <c r="Q297" i="16"/>
  <c r="V297" i="16"/>
  <c r="G303" i="16"/>
  <c r="I303" i="16"/>
  <c r="K303" i="16"/>
  <c r="M303" i="16"/>
  <c r="O303" i="16"/>
  <c r="Q303" i="16"/>
  <c r="V303" i="16"/>
  <c r="G309" i="16"/>
  <c r="M309" i="16" s="1"/>
  <c r="I309" i="16"/>
  <c r="K309" i="16"/>
  <c r="O309" i="16"/>
  <c r="Q309" i="16"/>
  <c r="V309" i="16"/>
  <c r="G315" i="16"/>
  <c r="I315" i="16"/>
  <c r="K315" i="16"/>
  <c r="M315" i="16"/>
  <c r="O315" i="16"/>
  <c r="Q315" i="16"/>
  <c r="V315" i="16"/>
  <c r="G322" i="16"/>
  <c r="I322" i="16"/>
  <c r="K322" i="16"/>
  <c r="M322" i="16"/>
  <c r="O322" i="16"/>
  <c r="Q322" i="16"/>
  <c r="V322" i="16"/>
  <c r="G324" i="16"/>
  <c r="M324" i="16" s="1"/>
  <c r="I324" i="16"/>
  <c r="K324" i="16"/>
  <c r="O324" i="16"/>
  <c r="Q324" i="16"/>
  <c r="V324" i="16"/>
  <c r="G328" i="16"/>
  <c r="I328" i="16"/>
  <c r="K328" i="16"/>
  <c r="M328" i="16"/>
  <c r="O328" i="16"/>
  <c r="Q328" i="16"/>
  <c r="V328" i="16"/>
  <c r="G330" i="16"/>
  <c r="M330" i="16" s="1"/>
  <c r="I330" i="16"/>
  <c r="K330" i="16"/>
  <c r="O330" i="16"/>
  <c r="Q330" i="16"/>
  <c r="V330" i="16"/>
  <c r="I332" i="16"/>
  <c r="G333" i="16"/>
  <c r="I333" i="16"/>
  <c r="K333" i="16"/>
  <c r="K332" i="16" s="1"/>
  <c r="O333" i="16"/>
  <c r="Q333" i="16"/>
  <c r="V333" i="16"/>
  <c r="G335" i="16"/>
  <c r="M335" i="16" s="1"/>
  <c r="I335" i="16"/>
  <c r="K335" i="16"/>
  <c r="O335" i="16"/>
  <c r="Q335" i="16"/>
  <c r="Q332" i="16" s="1"/>
  <c r="V335" i="16"/>
  <c r="G338" i="16"/>
  <c r="I338" i="16"/>
  <c r="K338" i="16"/>
  <c r="M338" i="16"/>
  <c r="O338" i="16"/>
  <c r="Q338" i="16"/>
  <c r="V338" i="16"/>
  <c r="G343" i="16"/>
  <c r="M343" i="16" s="1"/>
  <c r="I343" i="16"/>
  <c r="K343" i="16"/>
  <c r="O343" i="16"/>
  <c r="Q343" i="16"/>
  <c r="V343" i="16"/>
  <c r="G352" i="16"/>
  <c r="M352" i="16" s="1"/>
  <c r="I352" i="16"/>
  <c r="K352" i="16"/>
  <c r="O352" i="16"/>
  <c r="Q352" i="16"/>
  <c r="V352" i="16"/>
  <c r="G357" i="16"/>
  <c r="M357" i="16" s="1"/>
  <c r="I357" i="16"/>
  <c r="K357" i="16"/>
  <c r="O357" i="16"/>
  <c r="Q357" i="16"/>
  <c r="V357" i="16"/>
  <c r="G359" i="16"/>
  <c r="I359" i="16"/>
  <c r="K359" i="16"/>
  <c r="M359" i="16"/>
  <c r="O359" i="16"/>
  <c r="Q359" i="16"/>
  <c r="V359" i="16"/>
  <c r="G363" i="16"/>
  <c r="M363" i="16" s="1"/>
  <c r="I363" i="16"/>
  <c r="K363" i="16"/>
  <c r="O363" i="16"/>
  <c r="Q363" i="16"/>
  <c r="V363" i="16"/>
  <c r="G367" i="16"/>
  <c r="I367" i="16"/>
  <c r="K367" i="16"/>
  <c r="M367" i="16"/>
  <c r="O367" i="16"/>
  <c r="Q367" i="16"/>
  <c r="V367" i="16"/>
  <c r="G371" i="16"/>
  <c r="M371" i="16" s="1"/>
  <c r="I371" i="16"/>
  <c r="K371" i="16"/>
  <c r="O371" i="16"/>
  <c r="Q371" i="16"/>
  <c r="V371" i="16"/>
  <c r="G380" i="16"/>
  <c r="I380" i="16"/>
  <c r="K380" i="16"/>
  <c r="M380" i="16"/>
  <c r="O380" i="16"/>
  <c r="Q380" i="16"/>
  <c r="V380" i="16"/>
  <c r="G389" i="16"/>
  <c r="M389" i="16" s="1"/>
  <c r="I389" i="16"/>
  <c r="K389" i="16"/>
  <c r="O389" i="16"/>
  <c r="Q389" i="16"/>
  <c r="V389" i="16"/>
  <c r="G394" i="16"/>
  <c r="M394" i="16" s="1"/>
  <c r="M393" i="16" s="1"/>
  <c r="I394" i="16"/>
  <c r="K394" i="16"/>
  <c r="O394" i="16"/>
  <c r="Q394" i="16"/>
  <c r="V394" i="16"/>
  <c r="G406" i="16"/>
  <c r="I406" i="16"/>
  <c r="K406" i="16"/>
  <c r="M406" i="16"/>
  <c r="O406" i="16"/>
  <c r="Q406" i="16"/>
  <c r="V406" i="16"/>
  <c r="G410" i="16"/>
  <c r="M410" i="16" s="1"/>
  <c r="I410" i="16"/>
  <c r="K410" i="16"/>
  <c r="O410" i="16"/>
  <c r="Q410" i="16"/>
  <c r="V410" i="16"/>
  <c r="G412" i="16"/>
  <c r="I412" i="16"/>
  <c r="K412" i="16"/>
  <c r="M412" i="16"/>
  <c r="O412" i="16"/>
  <c r="Q412" i="16"/>
  <c r="V412" i="16"/>
  <c r="G414" i="16"/>
  <c r="M414" i="16" s="1"/>
  <c r="I414" i="16"/>
  <c r="K414" i="16"/>
  <c r="O414" i="16"/>
  <c r="Q414" i="16"/>
  <c r="V414" i="16"/>
  <c r="G417" i="16"/>
  <c r="M417" i="16" s="1"/>
  <c r="I417" i="16"/>
  <c r="K417" i="16"/>
  <c r="O417" i="16"/>
  <c r="Q417" i="16"/>
  <c r="V417" i="16"/>
  <c r="G419" i="16"/>
  <c r="I419" i="16"/>
  <c r="K419" i="16"/>
  <c r="M419" i="16"/>
  <c r="O419" i="16"/>
  <c r="Q419" i="16"/>
  <c r="V419" i="16"/>
  <c r="G421" i="16"/>
  <c r="I421" i="16"/>
  <c r="K421" i="16"/>
  <c r="O421" i="16"/>
  <c r="Q421" i="16"/>
  <c r="V421" i="16"/>
  <c r="G431" i="16"/>
  <c r="M431" i="16" s="1"/>
  <c r="I431" i="16"/>
  <c r="K431" i="16"/>
  <c r="O431" i="16"/>
  <c r="Q431" i="16"/>
  <c r="V431" i="16"/>
  <c r="G440" i="16"/>
  <c r="M440" i="16" s="1"/>
  <c r="I440" i="16"/>
  <c r="K440" i="16"/>
  <c r="O440" i="16"/>
  <c r="Q440" i="16"/>
  <c r="V440" i="16"/>
  <c r="G448" i="16"/>
  <c r="I448" i="16"/>
  <c r="K448" i="16"/>
  <c r="M448" i="16"/>
  <c r="O448" i="16"/>
  <c r="Q448" i="16"/>
  <c r="V448" i="16"/>
  <c r="G453" i="16"/>
  <c r="M453" i="16" s="1"/>
  <c r="I453" i="16"/>
  <c r="K453" i="16"/>
  <c r="O453" i="16"/>
  <c r="Q453" i="16"/>
  <c r="V453" i="16"/>
  <c r="G457" i="16"/>
  <c r="M457" i="16" s="1"/>
  <c r="I457" i="16"/>
  <c r="K457" i="16"/>
  <c r="O457" i="16"/>
  <c r="Q457" i="16"/>
  <c r="V457" i="16"/>
  <c r="G459" i="16"/>
  <c r="M459" i="16" s="1"/>
  <c r="I459" i="16"/>
  <c r="K459" i="16"/>
  <c r="O459" i="16"/>
  <c r="Q459" i="16"/>
  <c r="V459" i="16"/>
  <c r="G465" i="16"/>
  <c r="M465" i="16" s="1"/>
  <c r="I465" i="16"/>
  <c r="K465" i="16"/>
  <c r="O465" i="16"/>
  <c r="Q465" i="16"/>
  <c r="V465" i="16"/>
  <c r="G479" i="16"/>
  <c r="M479" i="16" s="1"/>
  <c r="I479" i="16"/>
  <c r="K479" i="16"/>
  <c r="O479" i="16"/>
  <c r="Q479" i="16"/>
  <c r="V479" i="16"/>
  <c r="G482" i="16"/>
  <c r="M482" i="16" s="1"/>
  <c r="I482" i="16"/>
  <c r="K482" i="16"/>
  <c r="O482" i="16"/>
  <c r="Q482" i="16"/>
  <c r="V482" i="16"/>
  <c r="G484" i="16"/>
  <c r="I484" i="16"/>
  <c r="K484" i="16"/>
  <c r="M484" i="16"/>
  <c r="O484" i="16"/>
  <c r="Q484" i="16"/>
  <c r="V484" i="16"/>
  <c r="G486" i="16"/>
  <c r="I486" i="16"/>
  <c r="K486" i="16"/>
  <c r="O486" i="16"/>
  <c r="Q486" i="16"/>
  <c r="V486" i="16"/>
  <c r="G488" i="16"/>
  <c r="M488" i="16" s="1"/>
  <c r="I488" i="16"/>
  <c r="K488" i="16"/>
  <c r="O488" i="16"/>
  <c r="Q488" i="16"/>
  <c r="Q481" i="16" s="1"/>
  <c r="V488" i="16"/>
  <c r="G495" i="16"/>
  <c r="M495" i="16" s="1"/>
  <c r="I495" i="16"/>
  <c r="K495" i="16"/>
  <c r="K494" i="16" s="1"/>
  <c r="O495" i="16"/>
  <c r="Q495" i="16"/>
  <c r="Q494" i="16" s="1"/>
  <c r="V495" i="16"/>
  <c r="G500" i="16"/>
  <c r="M500" i="16" s="1"/>
  <c r="I500" i="16"/>
  <c r="K500" i="16"/>
  <c r="O500" i="16"/>
  <c r="Q500" i="16"/>
  <c r="V500" i="16"/>
  <c r="Q505" i="16"/>
  <c r="G506" i="16"/>
  <c r="M506" i="16" s="1"/>
  <c r="M505" i="16" s="1"/>
  <c r="I506" i="16"/>
  <c r="I505" i="16" s="1"/>
  <c r="K506" i="16"/>
  <c r="K505" i="16" s="1"/>
  <c r="O506" i="16"/>
  <c r="O505" i="16" s="1"/>
  <c r="Q506" i="16"/>
  <c r="V506" i="16"/>
  <c r="V505" i="16" s="1"/>
  <c r="G508" i="16"/>
  <c r="M508" i="16" s="1"/>
  <c r="I508" i="16"/>
  <c r="K508" i="16"/>
  <c r="O508" i="16"/>
  <c r="Q508" i="16"/>
  <c r="V508" i="16"/>
  <c r="G512" i="16"/>
  <c r="M512" i="16" s="1"/>
  <c r="I512" i="16"/>
  <c r="K512" i="16"/>
  <c r="O512" i="16"/>
  <c r="Q512" i="16"/>
  <c r="V512" i="16"/>
  <c r="G518" i="16"/>
  <c r="M518" i="16" s="1"/>
  <c r="I518" i="16"/>
  <c r="K518" i="16"/>
  <c r="O518" i="16"/>
  <c r="Q518" i="16"/>
  <c r="V518" i="16"/>
  <c r="G524" i="16"/>
  <c r="I524" i="16"/>
  <c r="K524" i="16"/>
  <c r="M524" i="16"/>
  <c r="O524" i="16"/>
  <c r="Q524" i="16"/>
  <c r="V524" i="16"/>
  <c r="G528" i="16"/>
  <c r="M528" i="16" s="1"/>
  <c r="I528" i="16"/>
  <c r="K528" i="16"/>
  <c r="O528" i="16"/>
  <c r="Q528" i="16"/>
  <c r="V528" i="16"/>
  <c r="G534" i="16"/>
  <c r="M534" i="16" s="1"/>
  <c r="I534" i="16"/>
  <c r="K534" i="16"/>
  <c r="O534" i="16"/>
  <c r="Q534" i="16"/>
  <c r="V534" i="16"/>
  <c r="G538" i="16"/>
  <c r="M538" i="16" s="1"/>
  <c r="I538" i="16"/>
  <c r="K538" i="16"/>
  <c r="O538" i="16"/>
  <c r="Q538" i="16"/>
  <c r="V538" i="16"/>
  <c r="G544" i="16"/>
  <c r="I544" i="16"/>
  <c r="K544" i="16"/>
  <c r="M544" i="16"/>
  <c r="O544" i="16"/>
  <c r="Q544" i="16"/>
  <c r="V544" i="16"/>
  <c r="G547" i="16"/>
  <c r="M547" i="16" s="1"/>
  <c r="I547" i="16"/>
  <c r="K547" i="16"/>
  <c r="O547" i="16"/>
  <c r="Q547" i="16"/>
  <c r="V547" i="16"/>
  <c r="G553" i="16"/>
  <c r="M553" i="16" s="1"/>
  <c r="I553" i="16"/>
  <c r="K553" i="16"/>
  <c r="O553" i="16"/>
  <c r="Q553" i="16"/>
  <c r="V553" i="16"/>
  <c r="G557" i="16"/>
  <c r="M557" i="16" s="1"/>
  <c r="I557" i="16"/>
  <c r="K557" i="16"/>
  <c r="O557" i="16"/>
  <c r="Q557" i="16"/>
  <c r="V557" i="16"/>
  <c r="G567" i="16"/>
  <c r="I567" i="16"/>
  <c r="K567" i="16"/>
  <c r="M567" i="16"/>
  <c r="O567" i="16"/>
  <c r="Q567" i="16"/>
  <c r="V567" i="16"/>
  <c r="G571" i="16"/>
  <c r="M571" i="16" s="1"/>
  <c r="I571" i="16"/>
  <c r="K571" i="16"/>
  <c r="O571" i="16"/>
  <c r="Q571" i="16"/>
  <c r="V571" i="16"/>
  <c r="G573" i="16"/>
  <c r="M573" i="16" s="1"/>
  <c r="I573" i="16"/>
  <c r="K573" i="16"/>
  <c r="O573" i="16"/>
  <c r="Q573" i="16"/>
  <c r="V573" i="16"/>
  <c r="G580" i="16"/>
  <c r="I580" i="16"/>
  <c r="K580" i="16"/>
  <c r="M580" i="16"/>
  <c r="O580" i="16"/>
  <c r="Q580" i="16"/>
  <c r="V580" i="16"/>
  <c r="G583" i="16"/>
  <c r="I583" i="16"/>
  <c r="K583" i="16"/>
  <c r="O583" i="16"/>
  <c r="Q583" i="16"/>
  <c r="V583" i="16"/>
  <c r="G586" i="16"/>
  <c r="M586" i="16" s="1"/>
  <c r="I586" i="16"/>
  <c r="K586" i="16"/>
  <c r="O586" i="16"/>
  <c r="Q586" i="16"/>
  <c r="V586" i="16"/>
  <c r="G593" i="16"/>
  <c r="M593" i="16" s="1"/>
  <c r="I593" i="16"/>
  <c r="K593" i="16"/>
  <c r="O593" i="16"/>
  <c r="Q593" i="16"/>
  <c r="V593" i="16"/>
  <c r="G600" i="16"/>
  <c r="I600" i="16"/>
  <c r="K600" i="16"/>
  <c r="M600" i="16"/>
  <c r="O600" i="16"/>
  <c r="Q600" i="16"/>
  <c r="V600" i="16"/>
  <c r="G607" i="16"/>
  <c r="M607" i="16" s="1"/>
  <c r="I607" i="16"/>
  <c r="K607" i="16"/>
  <c r="O607" i="16"/>
  <c r="Q607" i="16"/>
  <c r="V607" i="16"/>
  <c r="G609" i="16"/>
  <c r="M609" i="16" s="1"/>
  <c r="I609" i="16"/>
  <c r="K609" i="16"/>
  <c r="O609" i="16"/>
  <c r="Q609" i="16"/>
  <c r="V609" i="16"/>
  <c r="G611" i="16"/>
  <c r="M611" i="16" s="1"/>
  <c r="I611" i="16"/>
  <c r="K611" i="16"/>
  <c r="O611" i="16"/>
  <c r="Q611" i="16"/>
  <c r="V611" i="16"/>
  <c r="G619" i="16"/>
  <c r="M619" i="16" s="1"/>
  <c r="I619" i="16"/>
  <c r="K619" i="16"/>
  <c r="O619" i="16"/>
  <c r="Q619" i="16"/>
  <c r="V619" i="16"/>
  <c r="G621" i="16"/>
  <c r="M621" i="16" s="1"/>
  <c r="I621" i="16"/>
  <c r="K621" i="16"/>
  <c r="O621" i="16"/>
  <c r="Q621" i="16"/>
  <c r="V621" i="16"/>
  <c r="G628" i="16"/>
  <c r="M628" i="16" s="1"/>
  <c r="I628" i="16"/>
  <c r="K628" i="16"/>
  <c r="O628" i="16"/>
  <c r="Q628" i="16"/>
  <c r="V628" i="16"/>
  <c r="G630" i="16"/>
  <c r="M630" i="16" s="1"/>
  <c r="I630" i="16"/>
  <c r="K630" i="16"/>
  <c r="O630" i="16"/>
  <c r="Q630" i="16"/>
  <c r="V630" i="16"/>
  <c r="G632" i="16"/>
  <c r="I632" i="16"/>
  <c r="K632" i="16"/>
  <c r="M632" i="16"/>
  <c r="O632" i="16"/>
  <c r="Q632" i="16"/>
  <c r="V632" i="16"/>
  <c r="G635" i="16"/>
  <c r="M635" i="16" s="1"/>
  <c r="I635" i="16"/>
  <c r="K635" i="16"/>
  <c r="O635" i="16"/>
  <c r="Q635" i="16"/>
  <c r="V635" i="16"/>
  <c r="G642" i="16"/>
  <c r="M642" i="16" s="1"/>
  <c r="I642" i="16"/>
  <c r="K642" i="16"/>
  <c r="O642" i="16"/>
  <c r="Q642" i="16"/>
  <c r="V642" i="16"/>
  <c r="G649" i="16"/>
  <c r="M649" i="16" s="1"/>
  <c r="I649" i="16"/>
  <c r="K649" i="16"/>
  <c r="O649" i="16"/>
  <c r="Q649" i="16"/>
  <c r="V649" i="16"/>
  <c r="G651" i="16"/>
  <c r="I651" i="16"/>
  <c r="K651" i="16"/>
  <c r="M651" i="16"/>
  <c r="O651" i="16"/>
  <c r="Q651" i="16"/>
  <c r="V651" i="16"/>
  <c r="G653" i="16"/>
  <c r="M653" i="16" s="1"/>
  <c r="I653" i="16"/>
  <c r="K653" i="16"/>
  <c r="O653" i="16"/>
  <c r="Q653" i="16"/>
  <c r="V653" i="16"/>
  <c r="G655" i="16"/>
  <c r="M655" i="16" s="1"/>
  <c r="I655" i="16"/>
  <c r="K655" i="16"/>
  <c r="O655" i="16"/>
  <c r="Q655" i="16"/>
  <c r="V655" i="16"/>
  <c r="G658" i="16"/>
  <c r="I658" i="16"/>
  <c r="K658" i="16"/>
  <c r="M658" i="16"/>
  <c r="O658" i="16"/>
  <c r="Q658" i="16"/>
  <c r="V658" i="16"/>
  <c r="G660" i="16"/>
  <c r="I660" i="16"/>
  <c r="K660" i="16"/>
  <c r="O660" i="16"/>
  <c r="Q660" i="16"/>
  <c r="V660" i="16"/>
  <c r="G664" i="16"/>
  <c r="M664" i="16" s="1"/>
  <c r="I664" i="16"/>
  <c r="K664" i="16"/>
  <c r="O664" i="16"/>
  <c r="Q664" i="16"/>
  <c r="V664" i="16"/>
  <c r="G666" i="16"/>
  <c r="M666" i="16" s="1"/>
  <c r="I666" i="16"/>
  <c r="K666" i="16"/>
  <c r="O666" i="16"/>
  <c r="Q666" i="16"/>
  <c r="V666" i="16"/>
  <c r="G670" i="16"/>
  <c r="I670" i="16"/>
  <c r="K670" i="16"/>
  <c r="M670" i="16"/>
  <c r="O670" i="16"/>
  <c r="Q670" i="16"/>
  <c r="V670" i="16"/>
  <c r="G672" i="16"/>
  <c r="I672" i="16"/>
  <c r="K672" i="16"/>
  <c r="M672" i="16"/>
  <c r="O672" i="16"/>
  <c r="Q672" i="16"/>
  <c r="V672" i="16"/>
  <c r="G674" i="16"/>
  <c r="M674" i="16" s="1"/>
  <c r="I674" i="16"/>
  <c r="K674" i="16"/>
  <c r="O674" i="16"/>
  <c r="Q674" i="16"/>
  <c r="V674" i="16"/>
  <c r="G676" i="16"/>
  <c r="M676" i="16" s="1"/>
  <c r="I676" i="16"/>
  <c r="K676" i="16"/>
  <c r="O676" i="16"/>
  <c r="Q676" i="16"/>
  <c r="V676" i="16"/>
  <c r="G678" i="16"/>
  <c r="I678" i="16"/>
  <c r="K678" i="16"/>
  <c r="M678" i="16"/>
  <c r="O678" i="16"/>
  <c r="Q678" i="16"/>
  <c r="V678" i="16"/>
  <c r="G680" i="16"/>
  <c r="I680" i="16"/>
  <c r="K680" i="16"/>
  <c r="O680" i="16"/>
  <c r="Q680" i="16"/>
  <c r="Q679" i="16" s="1"/>
  <c r="V680" i="16"/>
  <c r="G682" i="16"/>
  <c r="M682" i="16" s="1"/>
  <c r="I682" i="16"/>
  <c r="K682" i="16"/>
  <c r="K679" i="16" s="1"/>
  <c r="O682" i="16"/>
  <c r="Q682" i="16"/>
  <c r="V682" i="16"/>
  <c r="G684" i="16"/>
  <c r="M684" i="16" s="1"/>
  <c r="I684" i="16"/>
  <c r="K684" i="16"/>
  <c r="O684" i="16"/>
  <c r="Q684" i="16"/>
  <c r="V684" i="16"/>
  <c r="G686" i="16"/>
  <c r="M686" i="16" s="1"/>
  <c r="I686" i="16"/>
  <c r="K686" i="16"/>
  <c r="O686" i="16"/>
  <c r="Q686" i="16"/>
  <c r="V686" i="16"/>
  <c r="G688" i="16"/>
  <c r="M688" i="16" s="1"/>
  <c r="I688" i="16"/>
  <c r="K688" i="16"/>
  <c r="O688" i="16"/>
  <c r="Q688" i="16"/>
  <c r="V688" i="16"/>
  <c r="G690" i="16"/>
  <c r="I690" i="16"/>
  <c r="K690" i="16"/>
  <c r="M690" i="16"/>
  <c r="O690" i="16"/>
  <c r="Q690" i="16"/>
  <c r="V690" i="16"/>
  <c r="G692" i="16"/>
  <c r="I692" i="16"/>
  <c r="K692" i="16"/>
  <c r="M692" i="16"/>
  <c r="O692" i="16"/>
  <c r="Q692" i="16"/>
  <c r="V692" i="16"/>
  <c r="G694" i="16"/>
  <c r="I694" i="16"/>
  <c r="K694" i="16"/>
  <c r="O694" i="16"/>
  <c r="Q694" i="16"/>
  <c r="V694" i="16"/>
  <c r="G696" i="16"/>
  <c r="M696" i="16" s="1"/>
  <c r="I696" i="16"/>
  <c r="K696" i="16"/>
  <c r="O696" i="16"/>
  <c r="Q696" i="16"/>
  <c r="V696" i="16"/>
  <c r="G698" i="16"/>
  <c r="I698" i="16"/>
  <c r="K698" i="16"/>
  <c r="M698" i="16"/>
  <c r="O698" i="16"/>
  <c r="Q698" i="16"/>
  <c r="V698" i="16"/>
  <c r="G700" i="16"/>
  <c r="M700" i="16" s="1"/>
  <c r="I700" i="16"/>
  <c r="K700" i="16"/>
  <c r="O700" i="16"/>
  <c r="Q700" i="16"/>
  <c r="V700" i="16"/>
  <c r="G702" i="16"/>
  <c r="M702" i="16" s="1"/>
  <c r="I702" i="16"/>
  <c r="K702" i="16"/>
  <c r="O702" i="16"/>
  <c r="Q702" i="16"/>
  <c r="V702" i="16"/>
  <c r="G704" i="16"/>
  <c r="M704" i="16" s="1"/>
  <c r="I704" i="16"/>
  <c r="K704" i="16"/>
  <c r="O704" i="16"/>
  <c r="Q704" i="16"/>
  <c r="V704" i="16"/>
  <c r="G706" i="16"/>
  <c r="I706" i="16"/>
  <c r="K706" i="16"/>
  <c r="M706" i="16"/>
  <c r="O706" i="16"/>
  <c r="Q706" i="16"/>
  <c r="V706" i="16"/>
  <c r="G707" i="16"/>
  <c r="I707" i="16"/>
  <c r="K707" i="16"/>
  <c r="M707" i="16"/>
  <c r="O707" i="16"/>
  <c r="Q707" i="16"/>
  <c r="V707" i="16"/>
  <c r="G709" i="16"/>
  <c r="M709" i="16" s="1"/>
  <c r="I709" i="16"/>
  <c r="K709" i="16"/>
  <c r="O709" i="16"/>
  <c r="Q709" i="16"/>
  <c r="V709" i="16"/>
  <c r="G711" i="16"/>
  <c r="M711" i="16" s="1"/>
  <c r="I711" i="16"/>
  <c r="K711" i="16"/>
  <c r="O711" i="16"/>
  <c r="Q711" i="16"/>
  <c r="V711" i="16"/>
  <c r="G713" i="16"/>
  <c r="I713" i="16"/>
  <c r="K713" i="16"/>
  <c r="M713" i="16"/>
  <c r="O713" i="16"/>
  <c r="Q713" i="16"/>
  <c r="V713" i="16"/>
  <c r="G715" i="16"/>
  <c r="M715" i="16" s="1"/>
  <c r="I715" i="16"/>
  <c r="K715" i="16"/>
  <c r="O715" i="16"/>
  <c r="Q715" i="16"/>
  <c r="V715" i="16"/>
  <c r="G717" i="16"/>
  <c r="M717" i="16" s="1"/>
  <c r="I717" i="16"/>
  <c r="K717" i="16"/>
  <c r="O717" i="16"/>
  <c r="Q717" i="16"/>
  <c r="V717" i="16"/>
  <c r="G719" i="16"/>
  <c r="M719" i="16" s="1"/>
  <c r="I719" i="16"/>
  <c r="K719" i="16"/>
  <c r="O719" i="16"/>
  <c r="Q719" i="16"/>
  <c r="V719" i="16"/>
  <c r="V720" i="16"/>
  <c r="G721" i="16"/>
  <c r="I721" i="16"/>
  <c r="K721" i="16"/>
  <c r="K720" i="16" s="1"/>
  <c r="M721" i="16"/>
  <c r="O721" i="16"/>
  <c r="O720" i="16" s="1"/>
  <c r="Q721" i="16"/>
  <c r="V721" i="16"/>
  <c r="G723" i="16"/>
  <c r="M723" i="16" s="1"/>
  <c r="I723" i="16"/>
  <c r="K723" i="16"/>
  <c r="O723" i="16"/>
  <c r="Q723" i="16"/>
  <c r="V723" i="16"/>
  <c r="G725" i="16"/>
  <c r="I725" i="16"/>
  <c r="K725" i="16"/>
  <c r="O725" i="16"/>
  <c r="O724" i="16" s="1"/>
  <c r="Q725" i="16"/>
  <c r="V725" i="16"/>
  <c r="G727" i="16"/>
  <c r="I727" i="16"/>
  <c r="K727" i="16"/>
  <c r="M727" i="16"/>
  <c r="O727" i="16"/>
  <c r="Q727" i="16"/>
  <c r="V727" i="16"/>
  <c r="G729" i="16"/>
  <c r="M729" i="16" s="1"/>
  <c r="I729" i="16"/>
  <c r="K729" i="16"/>
  <c r="O729" i="16"/>
  <c r="Q729" i="16"/>
  <c r="V729" i="16"/>
  <c r="G731" i="16"/>
  <c r="M731" i="16" s="1"/>
  <c r="I731" i="16"/>
  <c r="K731" i="16"/>
  <c r="O731" i="16"/>
  <c r="Q731" i="16"/>
  <c r="V731" i="16"/>
  <c r="G733" i="16"/>
  <c r="I733" i="16"/>
  <c r="K733" i="16"/>
  <c r="M733" i="16"/>
  <c r="O733" i="16"/>
  <c r="Q733" i="16"/>
  <c r="V733" i="16"/>
  <c r="G743" i="16"/>
  <c r="M743" i="16" s="1"/>
  <c r="I743" i="16"/>
  <c r="K743" i="16"/>
  <c r="O743" i="16"/>
  <c r="Q743" i="16"/>
  <c r="V743" i="16"/>
  <c r="G745" i="16"/>
  <c r="M745" i="16" s="1"/>
  <c r="I745" i="16"/>
  <c r="K745" i="16"/>
  <c r="O745" i="16"/>
  <c r="Q745" i="16"/>
  <c r="V745" i="16"/>
  <c r="G750" i="16"/>
  <c r="I750" i="16"/>
  <c r="K750" i="16"/>
  <c r="M750" i="16"/>
  <c r="O750" i="16"/>
  <c r="Q750" i="16"/>
  <c r="V750" i="16"/>
  <c r="G758" i="16"/>
  <c r="I758" i="16"/>
  <c r="K758" i="16"/>
  <c r="M758" i="16"/>
  <c r="O758" i="16"/>
  <c r="Q758" i="16"/>
  <c r="V758" i="16"/>
  <c r="G760" i="16"/>
  <c r="M760" i="16" s="1"/>
  <c r="I760" i="16"/>
  <c r="K760" i="16"/>
  <c r="O760" i="16"/>
  <c r="Q760" i="16"/>
  <c r="V760" i="16"/>
  <c r="G762" i="16"/>
  <c r="M762" i="16" s="1"/>
  <c r="I762" i="16"/>
  <c r="K762" i="16"/>
  <c r="O762" i="16"/>
  <c r="Q762" i="16"/>
  <c r="V762" i="16"/>
  <c r="G764" i="16"/>
  <c r="M764" i="16" s="1"/>
  <c r="I764" i="16"/>
  <c r="K764" i="16"/>
  <c r="O764" i="16"/>
  <c r="Q764" i="16"/>
  <c r="V764" i="16"/>
  <c r="G766" i="16"/>
  <c r="I766" i="16"/>
  <c r="K766" i="16"/>
  <c r="M766" i="16"/>
  <c r="O766" i="16"/>
  <c r="Q766" i="16"/>
  <c r="V766" i="16"/>
  <c r="G768" i="16"/>
  <c r="M768" i="16" s="1"/>
  <c r="I768" i="16"/>
  <c r="K768" i="16"/>
  <c r="O768" i="16"/>
  <c r="Q768" i="16"/>
  <c r="V768" i="16"/>
  <c r="G770" i="16"/>
  <c r="M770" i="16" s="1"/>
  <c r="I770" i="16"/>
  <c r="K770" i="16"/>
  <c r="O770" i="16"/>
  <c r="Q770" i="16"/>
  <c r="V770" i="16"/>
  <c r="G772" i="16"/>
  <c r="I772" i="16"/>
  <c r="K772" i="16"/>
  <c r="M772" i="16"/>
  <c r="O772" i="16"/>
  <c r="Q772" i="16"/>
  <c r="V772" i="16"/>
  <c r="G774" i="16"/>
  <c r="I774" i="16"/>
  <c r="K774" i="16"/>
  <c r="M774" i="16"/>
  <c r="O774" i="16"/>
  <c r="Q774" i="16"/>
  <c r="V774" i="16"/>
  <c r="G776" i="16"/>
  <c r="M776" i="16" s="1"/>
  <c r="I776" i="16"/>
  <c r="K776" i="16"/>
  <c r="O776" i="16"/>
  <c r="Q776" i="16"/>
  <c r="V776" i="16"/>
  <c r="G778" i="16"/>
  <c r="M778" i="16" s="1"/>
  <c r="I778" i="16"/>
  <c r="K778" i="16"/>
  <c r="O778" i="16"/>
  <c r="Q778" i="16"/>
  <c r="V778" i="16"/>
  <c r="G780" i="16"/>
  <c r="M780" i="16" s="1"/>
  <c r="I780" i="16"/>
  <c r="K780" i="16"/>
  <c r="O780" i="16"/>
  <c r="Q780" i="16"/>
  <c r="V780" i="16"/>
  <c r="G782" i="16"/>
  <c r="I782" i="16"/>
  <c r="K782" i="16"/>
  <c r="M782" i="16"/>
  <c r="O782" i="16"/>
  <c r="Q782" i="16"/>
  <c r="V782" i="16"/>
  <c r="G784" i="16"/>
  <c r="M784" i="16" s="1"/>
  <c r="I784" i="16"/>
  <c r="K784" i="16"/>
  <c r="O784" i="16"/>
  <c r="Q784" i="16"/>
  <c r="V784" i="16"/>
  <c r="G786" i="16"/>
  <c r="M786" i="16" s="1"/>
  <c r="I786" i="16"/>
  <c r="K786" i="16"/>
  <c r="O786" i="16"/>
  <c r="Q786" i="16"/>
  <c r="V786" i="16"/>
  <c r="G788" i="16"/>
  <c r="I788" i="16"/>
  <c r="K788" i="16"/>
  <c r="M788" i="16"/>
  <c r="O788" i="16"/>
  <c r="Q788" i="16"/>
  <c r="V788" i="16"/>
  <c r="G790" i="16"/>
  <c r="I790" i="16"/>
  <c r="K790" i="16"/>
  <c r="M790" i="16"/>
  <c r="O790" i="16"/>
  <c r="Q790" i="16"/>
  <c r="V790" i="16"/>
  <c r="G792" i="16"/>
  <c r="M792" i="16" s="1"/>
  <c r="I792" i="16"/>
  <c r="K792" i="16"/>
  <c r="O792" i="16"/>
  <c r="Q792" i="16"/>
  <c r="V792" i="16"/>
  <c r="G794" i="16"/>
  <c r="M794" i="16" s="1"/>
  <c r="I794" i="16"/>
  <c r="K794" i="16"/>
  <c r="O794" i="16"/>
  <c r="Q794" i="16"/>
  <c r="V794" i="16"/>
  <c r="G796" i="16"/>
  <c r="M796" i="16" s="1"/>
  <c r="I796" i="16"/>
  <c r="K796" i="16"/>
  <c r="O796" i="16"/>
  <c r="Q796" i="16"/>
  <c r="V796" i="16"/>
  <c r="G798" i="16"/>
  <c r="I798" i="16"/>
  <c r="K798" i="16"/>
  <c r="M798" i="16"/>
  <c r="O798" i="16"/>
  <c r="Q798" i="16"/>
  <c r="V798" i="16"/>
  <c r="G800" i="16"/>
  <c r="M800" i="16" s="1"/>
  <c r="I800" i="16"/>
  <c r="K800" i="16"/>
  <c r="O800" i="16"/>
  <c r="Q800" i="16"/>
  <c r="V800" i="16"/>
  <c r="G802" i="16"/>
  <c r="M802" i="16" s="1"/>
  <c r="I802" i="16"/>
  <c r="K802" i="16"/>
  <c r="O802" i="16"/>
  <c r="Q802" i="16"/>
  <c r="V802" i="16"/>
  <c r="G804" i="16"/>
  <c r="I804" i="16"/>
  <c r="K804" i="16"/>
  <c r="M804" i="16"/>
  <c r="O804" i="16"/>
  <c r="Q804" i="16"/>
  <c r="V804" i="16"/>
  <c r="G806" i="16"/>
  <c r="I806" i="16"/>
  <c r="K806" i="16"/>
  <c r="M806" i="16"/>
  <c r="O806" i="16"/>
  <c r="Q806" i="16"/>
  <c r="V806" i="16"/>
  <c r="G808" i="16"/>
  <c r="M808" i="16" s="1"/>
  <c r="I808" i="16"/>
  <c r="K808" i="16"/>
  <c r="O808" i="16"/>
  <c r="Q808" i="16"/>
  <c r="V808" i="16"/>
  <c r="G810" i="16"/>
  <c r="I810" i="16"/>
  <c r="K810" i="16"/>
  <c r="M810" i="16"/>
  <c r="O810" i="16"/>
  <c r="Q810" i="16"/>
  <c r="V810" i="16"/>
  <c r="G812" i="16"/>
  <c r="I812" i="16"/>
  <c r="K812" i="16"/>
  <c r="M812" i="16"/>
  <c r="O812" i="16"/>
  <c r="Q812" i="16"/>
  <c r="V812" i="16"/>
  <c r="G814" i="16"/>
  <c r="M814" i="16" s="1"/>
  <c r="I814" i="16"/>
  <c r="K814" i="16"/>
  <c r="O814" i="16"/>
  <c r="Q814" i="16"/>
  <c r="V814" i="16"/>
  <c r="G816" i="16"/>
  <c r="M816" i="16" s="1"/>
  <c r="I816" i="16"/>
  <c r="K816" i="16"/>
  <c r="O816" i="16"/>
  <c r="Q816" i="16"/>
  <c r="V816" i="16"/>
  <c r="G818" i="16"/>
  <c r="M818" i="16" s="1"/>
  <c r="I818" i="16"/>
  <c r="K818" i="16"/>
  <c r="O818" i="16"/>
  <c r="Q818" i="16"/>
  <c r="V818" i="16"/>
  <c r="G827" i="16"/>
  <c r="I827" i="16"/>
  <c r="K827" i="16"/>
  <c r="M827" i="16"/>
  <c r="O827" i="16"/>
  <c r="Q827" i="16"/>
  <c r="V827" i="16"/>
  <c r="G829" i="16"/>
  <c r="M829" i="16" s="1"/>
  <c r="I829" i="16"/>
  <c r="K829" i="16"/>
  <c r="O829" i="16"/>
  <c r="Q829" i="16"/>
  <c r="V829" i="16"/>
  <c r="G834" i="16"/>
  <c r="M834" i="16" s="1"/>
  <c r="I834" i="16"/>
  <c r="K834" i="16"/>
  <c r="O834" i="16"/>
  <c r="Q834" i="16"/>
  <c r="V834" i="16"/>
  <c r="G836" i="16"/>
  <c r="I836" i="16"/>
  <c r="K836" i="16"/>
  <c r="M836" i="16"/>
  <c r="O836" i="16"/>
  <c r="Q836" i="16"/>
  <c r="V836" i="16"/>
  <c r="G838" i="16"/>
  <c r="I838" i="16"/>
  <c r="K838" i="16"/>
  <c r="M838" i="16"/>
  <c r="O838" i="16"/>
  <c r="Q838" i="16"/>
  <c r="V838" i="16"/>
  <c r="G840" i="16"/>
  <c r="M840" i="16" s="1"/>
  <c r="I840" i="16"/>
  <c r="K840" i="16"/>
  <c r="O840" i="16"/>
  <c r="Q840" i="16"/>
  <c r="V840" i="16"/>
  <c r="G842" i="16"/>
  <c r="M842" i="16" s="1"/>
  <c r="I842" i="16"/>
  <c r="K842" i="16"/>
  <c r="O842" i="16"/>
  <c r="Q842" i="16"/>
  <c r="V842" i="16"/>
  <c r="G844" i="16"/>
  <c r="M844" i="16" s="1"/>
  <c r="I844" i="16"/>
  <c r="K844" i="16"/>
  <c r="O844" i="16"/>
  <c r="Q844" i="16"/>
  <c r="V844" i="16"/>
  <c r="G846" i="16"/>
  <c r="M846" i="16" s="1"/>
  <c r="I846" i="16"/>
  <c r="K846" i="16"/>
  <c r="O846" i="16"/>
  <c r="Q846" i="16"/>
  <c r="V846" i="16"/>
  <c r="G848" i="16"/>
  <c r="I848" i="16"/>
  <c r="K848" i="16"/>
  <c r="M848" i="16"/>
  <c r="O848" i="16"/>
  <c r="Q848" i="16"/>
  <c r="V848" i="16"/>
  <c r="G850" i="16"/>
  <c r="M850" i="16" s="1"/>
  <c r="I850" i="16"/>
  <c r="K850" i="16"/>
  <c r="O850" i="16"/>
  <c r="Q850" i="16"/>
  <c r="V850" i="16"/>
  <c r="G852" i="16"/>
  <c r="M852" i="16" s="1"/>
  <c r="I852" i="16"/>
  <c r="K852" i="16"/>
  <c r="O852" i="16"/>
  <c r="Q852" i="16"/>
  <c r="V852" i="16"/>
  <c r="G854" i="16"/>
  <c r="M854" i="16" s="1"/>
  <c r="I854" i="16"/>
  <c r="K854" i="16"/>
  <c r="O854" i="16"/>
  <c r="Q854" i="16"/>
  <c r="V854" i="16"/>
  <c r="G856" i="16"/>
  <c r="I856" i="16"/>
  <c r="K856" i="16"/>
  <c r="M856" i="16"/>
  <c r="O856" i="16"/>
  <c r="Q856" i="16"/>
  <c r="V856" i="16"/>
  <c r="G858" i="16"/>
  <c r="M858" i="16" s="1"/>
  <c r="I858" i="16"/>
  <c r="K858" i="16"/>
  <c r="O858" i="16"/>
  <c r="Q858" i="16"/>
  <c r="V858" i="16"/>
  <c r="G860" i="16"/>
  <c r="M860" i="16" s="1"/>
  <c r="I860" i="16"/>
  <c r="K860" i="16"/>
  <c r="O860" i="16"/>
  <c r="Q860" i="16"/>
  <c r="V860" i="16"/>
  <c r="G862" i="16"/>
  <c r="I862" i="16"/>
  <c r="K862" i="16"/>
  <c r="M862" i="16"/>
  <c r="O862" i="16"/>
  <c r="Q862" i="16"/>
  <c r="V862" i="16"/>
  <c r="G864" i="16"/>
  <c r="I864" i="16"/>
  <c r="K864" i="16"/>
  <c r="M864" i="16"/>
  <c r="O864" i="16"/>
  <c r="Q864" i="16"/>
  <c r="V864" i="16"/>
  <c r="G866" i="16"/>
  <c r="M866" i="16" s="1"/>
  <c r="I866" i="16"/>
  <c r="K866" i="16"/>
  <c r="O866" i="16"/>
  <c r="Q866" i="16"/>
  <c r="V866" i="16"/>
  <c r="G868" i="16"/>
  <c r="M868" i="16" s="1"/>
  <c r="I868" i="16"/>
  <c r="K868" i="16"/>
  <c r="O868" i="16"/>
  <c r="Q868" i="16"/>
  <c r="V868" i="16"/>
  <c r="I869" i="16"/>
  <c r="K869" i="16"/>
  <c r="G870" i="16"/>
  <c r="I870" i="16"/>
  <c r="K870" i="16"/>
  <c r="O870" i="16"/>
  <c r="O869" i="16" s="1"/>
  <c r="Q870" i="16"/>
  <c r="Q869" i="16" s="1"/>
  <c r="V870" i="16"/>
  <c r="V869" i="16" s="1"/>
  <c r="G875" i="16"/>
  <c r="I875" i="16"/>
  <c r="K875" i="16"/>
  <c r="O875" i="16"/>
  <c r="Q875" i="16"/>
  <c r="V875" i="16"/>
  <c r="G878" i="16"/>
  <c r="I878" i="16"/>
  <c r="K878" i="16"/>
  <c r="M878" i="16"/>
  <c r="O878" i="16"/>
  <c r="Q878" i="16"/>
  <c r="V878" i="16"/>
  <c r="G881" i="16"/>
  <c r="I881" i="16"/>
  <c r="K881" i="16"/>
  <c r="M881" i="16"/>
  <c r="O881" i="16"/>
  <c r="Q881" i="16"/>
  <c r="V881" i="16"/>
  <c r="G884" i="16"/>
  <c r="M884" i="16" s="1"/>
  <c r="I884" i="16"/>
  <c r="K884" i="16"/>
  <c r="O884" i="16"/>
  <c r="Q884" i="16"/>
  <c r="V884" i="16"/>
  <c r="G887" i="16"/>
  <c r="M887" i="16" s="1"/>
  <c r="I887" i="16"/>
  <c r="K887" i="16"/>
  <c r="O887" i="16"/>
  <c r="Q887" i="16"/>
  <c r="V887" i="16"/>
  <c r="K888" i="16"/>
  <c r="G889" i="16"/>
  <c r="I889" i="16"/>
  <c r="I888" i="16" s="1"/>
  <c r="K889" i="16"/>
  <c r="O889" i="16"/>
  <c r="O888" i="16" s="1"/>
  <c r="Q889" i="16"/>
  <c r="Q888" i="16" s="1"/>
  <c r="V889" i="16"/>
  <c r="V888" i="16" s="1"/>
  <c r="G904" i="16"/>
  <c r="I904" i="16"/>
  <c r="K904" i="16"/>
  <c r="O904" i="16"/>
  <c r="O903" i="16" s="1"/>
  <c r="Q904" i="16"/>
  <c r="V904" i="16"/>
  <c r="G906" i="16"/>
  <c r="I906" i="16"/>
  <c r="K906" i="16"/>
  <c r="M906" i="16"/>
  <c r="O906" i="16"/>
  <c r="Q906" i="16"/>
  <c r="V906" i="16"/>
  <c r="G908" i="16"/>
  <c r="I908" i="16"/>
  <c r="K908" i="16"/>
  <c r="M908" i="16"/>
  <c r="O908" i="16"/>
  <c r="Q908" i="16"/>
  <c r="V908" i="16"/>
  <c r="G911" i="16"/>
  <c r="M911" i="16" s="1"/>
  <c r="I911" i="16"/>
  <c r="K911" i="16"/>
  <c r="O911" i="16"/>
  <c r="Q911" i="16"/>
  <c r="V911" i="16"/>
  <c r="G920" i="16"/>
  <c r="M920" i="16" s="1"/>
  <c r="I920" i="16"/>
  <c r="K920" i="16"/>
  <c r="O920" i="16"/>
  <c r="Q920" i="16"/>
  <c r="V920" i="16"/>
  <c r="G929" i="16"/>
  <c r="I929" i="16"/>
  <c r="K929" i="16"/>
  <c r="M929" i="16"/>
  <c r="O929" i="16"/>
  <c r="Q929" i="16"/>
  <c r="V929" i="16"/>
  <c r="G930" i="16"/>
  <c r="M930" i="16" s="1"/>
  <c r="I930" i="16"/>
  <c r="K930" i="16"/>
  <c r="O930" i="16"/>
  <c r="Q930" i="16"/>
  <c r="V930" i="16"/>
  <c r="G931" i="16"/>
  <c r="M931" i="16" s="1"/>
  <c r="I931" i="16"/>
  <c r="K931" i="16"/>
  <c r="O931" i="16"/>
  <c r="Q931" i="16"/>
  <c r="V931" i="16"/>
  <c r="G932" i="16"/>
  <c r="I932" i="16"/>
  <c r="K932" i="16"/>
  <c r="M932" i="16"/>
  <c r="O932" i="16"/>
  <c r="Q932" i="16"/>
  <c r="V932" i="16"/>
  <c r="G933" i="16"/>
  <c r="I933" i="16"/>
  <c r="K933" i="16"/>
  <c r="M933" i="16"/>
  <c r="O933" i="16"/>
  <c r="Q933" i="16"/>
  <c r="V933" i="16"/>
  <c r="G934" i="16"/>
  <c r="M934" i="16" s="1"/>
  <c r="I934" i="16"/>
  <c r="K934" i="16"/>
  <c r="O934" i="16"/>
  <c r="Q934" i="16"/>
  <c r="V934" i="16"/>
  <c r="G935" i="16"/>
  <c r="M935" i="16" s="1"/>
  <c r="I935" i="16"/>
  <c r="K935" i="16"/>
  <c r="O935" i="16"/>
  <c r="Q935" i="16"/>
  <c r="V935" i="16"/>
  <c r="AE937" i="16"/>
  <c r="F46" i="1" s="1"/>
  <c r="BA291" i="15"/>
  <c r="G9" i="15"/>
  <c r="M9" i="15" s="1"/>
  <c r="I9" i="15"/>
  <c r="K9" i="15"/>
  <c r="O9" i="15"/>
  <c r="Q9" i="15"/>
  <c r="V9" i="15"/>
  <c r="G16" i="15"/>
  <c r="M16" i="15" s="1"/>
  <c r="I16" i="15"/>
  <c r="K16" i="15"/>
  <c r="O16" i="15"/>
  <c r="Q16" i="15"/>
  <c r="V16" i="15"/>
  <c r="G23" i="15"/>
  <c r="I23" i="15"/>
  <c r="K23" i="15"/>
  <c r="M23" i="15"/>
  <c r="O23" i="15"/>
  <c r="Q23" i="15"/>
  <c r="V23" i="15"/>
  <c r="G28" i="15"/>
  <c r="M28" i="15" s="1"/>
  <c r="I28" i="15"/>
  <c r="K28" i="15"/>
  <c r="O28" i="15"/>
  <c r="Q28" i="15"/>
  <c r="V28" i="15"/>
  <c r="G39" i="15"/>
  <c r="I39" i="15"/>
  <c r="K39" i="15"/>
  <c r="O39" i="15"/>
  <c r="Q39" i="15"/>
  <c r="V39" i="15"/>
  <c r="G44" i="15"/>
  <c r="I44" i="15"/>
  <c r="K44" i="15"/>
  <c r="M44" i="15"/>
  <c r="O44" i="15"/>
  <c r="Q44" i="15"/>
  <c r="V44" i="15"/>
  <c r="G47" i="15"/>
  <c r="I47" i="15"/>
  <c r="K47" i="15"/>
  <c r="M47" i="15"/>
  <c r="O47" i="15"/>
  <c r="Q47" i="15"/>
  <c r="V47" i="15"/>
  <c r="G54" i="15"/>
  <c r="M54" i="15" s="1"/>
  <c r="I54" i="15"/>
  <c r="K54" i="15"/>
  <c r="O54" i="15"/>
  <c r="Q54" i="15"/>
  <c r="V54" i="15"/>
  <c r="G59" i="15"/>
  <c r="I59" i="15"/>
  <c r="K59" i="15"/>
  <c r="M59" i="15"/>
  <c r="O59" i="15"/>
  <c r="Q59" i="15"/>
  <c r="V59" i="15"/>
  <c r="G61" i="15"/>
  <c r="I61" i="15"/>
  <c r="K61" i="15"/>
  <c r="M61" i="15"/>
  <c r="O61" i="15"/>
  <c r="Q61" i="15"/>
  <c r="V61" i="15"/>
  <c r="G73" i="15"/>
  <c r="M73" i="15" s="1"/>
  <c r="I73" i="15"/>
  <c r="K73" i="15"/>
  <c r="O73" i="15"/>
  <c r="Q73" i="15"/>
  <c r="V73" i="15"/>
  <c r="G78" i="15"/>
  <c r="M78" i="15" s="1"/>
  <c r="I78" i="15"/>
  <c r="K78" i="15"/>
  <c r="O78" i="15"/>
  <c r="Q78" i="15"/>
  <c r="V78" i="15"/>
  <c r="G80" i="15"/>
  <c r="M80" i="15" s="1"/>
  <c r="I80" i="15"/>
  <c r="K80" i="15"/>
  <c r="O80" i="15"/>
  <c r="Q80" i="15"/>
  <c r="V80" i="15"/>
  <c r="G86" i="15"/>
  <c r="I86" i="15"/>
  <c r="I85" i="15" s="1"/>
  <c r="K86" i="15"/>
  <c r="M86" i="15"/>
  <c r="O86" i="15"/>
  <c r="Q86" i="15"/>
  <c r="Q85" i="15" s="1"/>
  <c r="V86" i="15"/>
  <c r="G92" i="15"/>
  <c r="M92" i="15" s="1"/>
  <c r="I92" i="15"/>
  <c r="K92" i="15"/>
  <c r="O92" i="15"/>
  <c r="Q92" i="15"/>
  <c r="V92" i="15"/>
  <c r="G98" i="15"/>
  <c r="M98" i="15" s="1"/>
  <c r="I98" i="15"/>
  <c r="K98" i="15"/>
  <c r="O98" i="15"/>
  <c r="Q98" i="15"/>
  <c r="V98" i="15"/>
  <c r="G104" i="15"/>
  <c r="M104" i="15" s="1"/>
  <c r="I104" i="15"/>
  <c r="K104" i="15"/>
  <c r="O104" i="15"/>
  <c r="Q104" i="15"/>
  <c r="V104" i="15"/>
  <c r="V85" i="15" s="1"/>
  <c r="G110" i="15"/>
  <c r="I110" i="15"/>
  <c r="K110" i="15"/>
  <c r="M110" i="15"/>
  <c r="O110" i="15"/>
  <c r="Q110" i="15"/>
  <c r="V110" i="15"/>
  <c r="G121" i="15"/>
  <c r="M121" i="15" s="1"/>
  <c r="I121" i="15"/>
  <c r="K121" i="15"/>
  <c r="O121" i="15"/>
  <c r="Q121" i="15"/>
  <c r="V121" i="15"/>
  <c r="G124" i="15"/>
  <c r="M124" i="15" s="1"/>
  <c r="I124" i="15"/>
  <c r="K124" i="15"/>
  <c r="O124" i="15"/>
  <c r="Q124" i="15"/>
  <c r="V124" i="15"/>
  <c r="G133" i="15"/>
  <c r="I133" i="15"/>
  <c r="K133" i="15"/>
  <c r="M133" i="15"/>
  <c r="O133" i="15"/>
  <c r="Q133" i="15"/>
  <c r="V133" i="15"/>
  <c r="G137" i="15"/>
  <c r="M137" i="15" s="1"/>
  <c r="I137" i="15"/>
  <c r="K137" i="15"/>
  <c r="O137" i="15"/>
  <c r="Q137" i="15"/>
  <c r="V137" i="15"/>
  <c r="G139" i="15"/>
  <c r="I139" i="15"/>
  <c r="K139" i="15"/>
  <c r="M139" i="15"/>
  <c r="O139" i="15"/>
  <c r="Q139" i="15"/>
  <c r="V139" i="15"/>
  <c r="G142" i="15"/>
  <c r="M142" i="15" s="1"/>
  <c r="I142" i="15"/>
  <c r="K142" i="15"/>
  <c r="O142" i="15"/>
  <c r="Q142" i="15"/>
  <c r="V142" i="15"/>
  <c r="G147" i="15"/>
  <c r="M147" i="15" s="1"/>
  <c r="I147" i="15"/>
  <c r="K147" i="15"/>
  <c r="O147" i="15"/>
  <c r="Q147" i="15"/>
  <c r="V147" i="15"/>
  <c r="G152" i="15"/>
  <c r="I152" i="15"/>
  <c r="K152" i="15"/>
  <c r="M152" i="15"/>
  <c r="O152" i="15"/>
  <c r="Q152" i="15"/>
  <c r="V152" i="15"/>
  <c r="G157" i="15"/>
  <c r="M157" i="15" s="1"/>
  <c r="I157" i="15"/>
  <c r="K157" i="15"/>
  <c r="O157" i="15"/>
  <c r="Q157" i="15"/>
  <c r="V157" i="15"/>
  <c r="G159" i="15"/>
  <c r="I159" i="15"/>
  <c r="K159" i="15"/>
  <c r="M159" i="15"/>
  <c r="O159" i="15"/>
  <c r="Q159" i="15"/>
  <c r="V159" i="15"/>
  <c r="G169" i="15"/>
  <c r="I169" i="15"/>
  <c r="K169" i="15"/>
  <c r="M169" i="15"/>
  <c r="O169" i="15"/>
  <c r="Q169" i="15"/>
  <c r="V169" i="15"/>
  <c r="G172" i="15"/>
  <c r="M172" i="15" s="1"/>
  <c r="I172" i="15"/>
  <c r="K172" i="15"/>
  <c r="O172" i="15"/>
  <c r="Q172" i="15"/>
  <c r="V172" i="15"/>
  <c r="G175" i="15"/>
  <c r="I175" i="15"/>
  <c r="K175" i="15"/>
  <c r="M175" i="15"/>
  <c r="O175" i="15"/>
  <c r="Q175" i="15"/>
  <c r="V175" i="15"/>
  <c r="G181" i="15"/>
  <c r="M181" i="15" s="1"/>
  <c r="I181" i="15"/>
  <c r="K181" i="15"/>
  <c r="O181" i="15"/>
  <c r="O168" i="15" s="1"/>
  <c r="Q181" i="15"/>
  <c r="V181" i="15"/>
  <c r="G185" i="15"/>
  <c r="I185" i="15"/>
  <c r="K185" i="15"/>
  <c r="M185" i="15"/>
  <c r="O185" i="15"/>
  <c r="Q185" i="15"/>
  <c r="V185" i="15"/>
  <c r="G191" i="15"/>
  <c r="M191" i="15" s="1"/>
  <c r="I191" i="15"/>
  <c r="K191" i="15"/>
  <c r="O191" i="15"/>
  <c r="Q191" i="15"/>
  <c r="V191" i="15"/>
  <c r="G194" i="15"/>
  <c r="M194" i="15" s="1"/>
  <c r="I194" i="15"/>
  <c r="K194" i="15"/>
  <c r="O194" i="15"/>
  <c r="Q194" i="15"/>
  <c r="V194" i="15"/>
  <c r="G197" i="15"/>
  <c r="M197" i="15" s="1"/>
  <c r="I197" i="15"/>
  <c r="K197" i="15"/>
  <c r="O197" i="15"/>
  <c r="Q197" i="15"/>
  <c r="V197" i="15"/>
  <c r="G200" i="15"/>
  <c r="I200" i="15"/>
  <c r="K200" i="15"/>
  <c r="M200" i="15"/>
  <c r="O200" i="15"/>
  <c r="Q200" i="15"/>
  <c r="V200" i="15"/>
  <c r="G203" i="15"/>
  <c r="M203" i="15" s="1"/>
  <c r="I203" i="15"/>
  <c r="K203" i="15"/>
  <c r="O203" i="15"/>
  <c r="Q203" i="15"/>
  <c r="V203" i="15"/>
  <c r="G209" i="15"/>
  <c r="I209" i="15"/>
  <c r="K209" i="15"/>
  <c r="M209" i="15"/>
  <c r="O209" i="15"/>
  <c r="Q209" i="15"/>
  <c r="V209" i="15"/>
  <c r="G219" i="15"/>
  <c r="M219" i="15" s="1"/>
  <c r="I219" i="15"/>
  <c r="K219" i="15"/>
  <c r="O219" i="15"/>
  <c r="Q219" i="15"/>
  <c r="V219" i="15"/>
  <c r="G222" i="15"/>
  <c r="I222" i="15"/>
  <c r="K222" i="15"/>
  <c r="M222" i="15"/>
  <c r="O222" i="15"/>
  <c r="Q222" i="15"/>
  <c r="V222" i="15"/>
  <c r="G225" i="15"/>
  <c r="M225" i="15" s="1"/>
  <c r="I225" i="15"/>
  <c r="K225" i="15"/>
  <c r="O225" i="15"/>
  <c r="Q225" i="15"/>
  <c r="V225" i="15"/>
  <c r="G229" i="15"/>
  <c r="M229" i="15" s="1"/>
  <c r="M228" i="15" s="1"/>
  <c r="I229" i="15"/>
  <c r="K229" i="15"/>
  <c r="O229" i="15"/>
  <c r="Q229" i="15"/>
  <c r="V229" i="15"/>
  <c r="G231" i="15"/>
  <c r="I231" i="15"/>
  <c r="K231" i="15"/>
  <c r="M231" i="15"/>
  <c r="O231" i="15"/>
  <c r="Q231" i="15"/>
  <c r="V231" i="15"/>
  <c r="G235" i="15"/>
  <c r="M235" i="15" s="1"/>
  <c r="I235" i="15"/>
  <c r="K235" i="15"/>
  <c r="O235" i="15"/>
  <c r="Q235" i="15"/>
  <c r="V235" i="15"/>
  <c r="G237" i="15"/>
  <c r="I237" i="15"/>
  <c r="K237" i="15"/>
  <c r="M237" i="15"/>
  <c r="O237" i="15"/>
  <c r="Q237" i="15"/>
  <c r="V237" i="15"/>
  <c r="G240" i="15"/>
  <c r="I240" i="15"/>
  <c r="K240" i="15"/>
  <c r="M240" i="15"/>
  <c r="O240" i="15"/>
  <c r="Q240" i="15"/>
  <c r="V240" i="15"/>
  <c r="G245" i="15"/>
  <c r="M245" i="15" s="1"/>
  <c r="I245" i="15"/>
  <c r="K245" i="15"/>
  <c r="O245" i="15"/>
  <c r="Q245" i="15"/>
  <c r="V245" i="15"/>
  <c r="G254" i="15"/>
  <c r="I254" i="15"/>
  <c r="K254" i="15"/>
  <c r="M254" i="15"/>
  <c r="O254" i="15"/>
  <c r="Q254" i="15"/>
  <c r="V254" i="15"/>
  <c r="G259" i="15"/>
  <c r="M259" i="15" s="1"/>
  <c r="I259" i="15"/>
  <c r="K259" i="15"/>
  <c r="O259" i="15"/>
  <c r="Q259" i="15"/>
  <c r="V259" i="15"/>
  <c r="G263" i="15"/>
  <c r="M263" i="15" s="1"/>
  <c r="I263" i="15"/>
  <c r="K263" i="15"/>
  <c r="O263" i="15"/>
  <c r="Q263" i="15"/>
  <c r="V263" i="15"/>
  <c r="G267" i="15"/>
  <c r="M267" i="15" s="1"/>
  <c r="I267" i="15"/>
  <c r="K267" i="15"/>
  <c r="O267" i="15"/>
  <c r="Q267" i="15"/>
  <c r="V267" i="15"/>
  <c r="G271" i="15"/>
  <c r="I271" i="15"/>
  <c r="K271" i="15"/>
  <c r="M271" i="15"/>
  <c r="O271" i="15"/>
  <c r="Q271" i="15"/>
  <c r="V271" i="15"/>
  <c r="G276" i="15"/>
  <c r="M276" i="15" s="1"/>
  <c r="I276" i="15"/>
  <c r="K276" i="15"/>
  <c r="O276" i="15"/>
  <c r="Q276" i="15"/>
  <c r="V276" i="15"/>
  <c r="G285" i="15"/>
  <c r="I285" i="15"/>
  <c r="K285" i="15"/>
  <c r="M285" i="15"/>
  <c r="O285" i="15"/>
  <c r="Q285" i="15"/>
  <c r="V285" i="15"/>
  <c r="G290" i="15"/>
  <c r="I290" i="15"/>
  <c r="K290" i="15"/>
  <c r="M290" i="15"/>
  <c r="O290" i="15"/>
  <c r="Q290" i="15"/>
  <c r="V290" i="15"/>
  <c r="G301" i="15"/>
  <c r="M301" i="15" s="1"/>
  <c r="I301" i="15"/>
  <c r="K301" i="15"/>
  <c r="O301" i="15"/>
  <c r="Q301" i="15"/>
  <c r="V301" i="15"/>
  <c r="G305" i="15"/>
  <c r="I305" i="15"/>
  <c r="K305" i="15"/>
  <c r="M305" i="15"/>
  <c r="O305" i="15"/>
  <c r="Q305" i="15"/>
  <c r="V305" i="15"/>
  <c r="G307" i="15"/>
  <c r="M307" i="15" s="1"/>
  <c r="I307" i="15"/>
  <c r="K307" i="15"/>
  <c r="O307" i="15"/>
  <c r="Q307" i="15"/>
  <c r="V307" i="15"/>
  <c r="G309" i="15"/>
  <c r="M309" i="15" s="1"/>
  <c r="I309" i="15"/>
  <c r="K309" i="15"/>
  <c r="O309" i="15"/>
  <c r="Q309" i="15"/>
  <c r="V309" i="15"/>
  <c r="G312" i="15"/>
  <c r="I312" i="15"/>
  <c r="K312" i="15"/>
  <c r="M312" i="15"/>
  <c r="O312" i="15"/>
  <c r="Q312" i="15"/>
  <c r="V312" i="15"/>
  <c r="G314" i="15"/>
  <c r="M314" i="15" s="1"/>
  <c r="I314" i="15"/>
  <c r="K314" i="15"/>
  <c r="O314" i="15"/>
  <c r="Q314" i="15"/>
  <c r="V314" i="15"/>
  <c r="G324" i="15"/>
  <c r="M324" i="15" s="1"/>
  <c r="I324" i="15"/>
  <c r="K324" i="15"/>
  <c r="O324" i="15"/>
  <c r="Q324" i="15"/>
  <c r="V324" i="15"/>
  <c r="G332" i="15"/>
  <c r="M332" i="15" s="1"/>
  <c r="I332" i="15"/>
  <c r="K332" i="15"/>
  <c r="O332" i="15"/>
  <c r="Q332" i="15"/>
  <c r="V332" i="15"/>
  <c r="G337" i="15"/>
  <c r="M337" i="15" s="1"/>
  <c r="I337" i="15"/>
  <c r="K337" i="15"/>
  <c r="O337" i="15"/>
  <c r="Q337" i="15"/>
  <c r="V337" i="15"/>
  <c r="G341" i="15"/>
  <c r="M341" i="15" s="1"/>
  <c r="I341" i="15"/>
  <c r="K341" i="15"/>
  <c r="O341" i="15"/>
  <c r="Q341" i="15"/>
  <c r="V341" i="15"/>
  <c r="G343" i="15"/>
  <c r="I343" i="15"/>
  <c r="K343" i="15"/>
  <c r="M343" i="15"/>
  <c r="O343" i="15"/>
  <c r="Q343" i="15"/>
  <c r="V343" i="15"/>
  <c r="G349" i="15"/>
  <c r="M349" i="15" s="1"/>
  <c r="I349" i="15"/>
  <c r="K349" i="15"/>
  <c r="O349" i="15"/>
  <c r="Q349" i="15"/>
  <c r="V349" i="15"/>
  <c r="G362" i="15"/>
  <c r="G361" i="15" s="1"/>
  <c r="I362" i="15"/>
  <c r="I361" i="15" s="1"/>
  <c r="K362" i="15"/>
  <c r="O362" i="15"/>
  <c r="Q362" i="15"/>
  <c r="Q361" i="15" s="1"/>
  <c r="V362" i="15"/>
  <c r="G364" i="15"/>
  <c r="I364" i="15"/>
  <c r="K364" i="15"/>
  <c r="M364" i="15"/>
  <c r="O364" i="15"/>
  <c r="Q364" i="15"/>
  <c r="V364" i="15"/>
  <c r="G366" i="15"/>
  <c r="M366" i="15" s="1"/>
  <c r="I366" i="15"/>
  <c r="K366" i="15"/>
  <c r="O366" i="15"/>
  <c r="Q366" i="15"/>
  <c r="V366" i="15"/>
  <c r="Q372" i="15"/>
  <c r="G373" i="15"/>
  <c r="G372" i="15" s="1"/>
  <c r="I373" i="15"/>
  <c r="K373" i="15"/>
  <c r="O373" i="15"/>
  <c r="O372" i="15" s="1"/>
  <c r="Q373" i="15"/>
  <c r="V373" i="15"/>
  <c r="G378" i="15"/>
  <c r="M378" i="15" s="1"/>
  <c r="I378" i="15"/>
  <c r="I372" i="15" s="1"/>
  <c r="K378" i="15"/>
  <c r="O378" i="15"/>
  <c r="Q378" i="15"/>
  <c r="V378" i="15"/>
  <c r="O383" i="15"/>
  <c r="G384" i="15"/>
  <c r="G383" i="15" s="1"/>
  <c r="I384" i="15"/>
  <c r="I383" i="15" s="1"/>
  <c r="K384" i="15"/>
  <c r="K383" i="15" s="1"/>
  <c r="M384" i="15"/>
  <c r="M383" i="15" s="1"/>
  <c r="O384" i="15"/>
  <c r="Q384" i="15"/>
  <c r="Q383" i="15" s="1"/>
  <c r="V384" i="15"/>
  <c r="V383" i="15" s="1"/>
  <c r="G386" i="15"/>
  <c r="I386" i="15"/>
  <c r="K386" i="15"/>
  <c r="M386" i="15"/>
  <c r="O386" i="15"/>
  <c r="Q386" i="15"/>
  <c r="V386" i="15"/>
  <c r="G390" i="15"/>
  <c r="M390" i="15" s="1"/>
  <c r="I390" i="15"/>
  <c r="K390" i="15"/>
  <c r="O390" i="15"/>
  <c r="Q390" i="15"/>
  <c r="V390" i="15"/>
  <c r="G396" i="15"/>
  <c r="I396" i="15"/>
  <c r="K396" i="15"/>
  <c r="M396" i="15"/>
  <c r="O396" i="15"/>
  <c r="Q396" i="15"/>
  <c r="V396" i="15"/>
  <c r="G402" i="15"/>
  <c r="M402" i="15" s="1"/>
  <c r="I402" i="15"/>
  <c r="K402" i="15"/>
  <c r="O402" i="15"/>
  <c r="Q402" i="15"/>
  <c r="V402" i="15"/>
  <c r="G406" i="15"/>
  <c r="M406" i="15" s="1"/>
  <c r="I406" i="15"/>
  <c r="K406" i="15"/>
  <c r="O406" i="15"/>
  <c r="Q406" i="15"/>
  <c r="V406" i="15"/>
  <c r="G412" i="15"/>
  <c r="M412" i="15" s="1"/>
  <c r="I412" i="15"/>
  <c r="K412" i="15"/>
  <c r="O412" i="15"/>
  <c r="Q412" i="15"/>
  <c r="V412" i="15"/>
  <c r="G416" i="15"/>
  <c r="M416" i="15" s="1"/>
  <c r="I416" i="15"/>
  <c r="K416" i="15"/>
  <c r="O416" i="15"/>
  <c r="Q416" i="15"/>
  <c r="V416" i="15"/>
  <c r="G422" i="15"/>
  <c r="M422" i="15" s="1"/>
  <c r="I422" i="15"/>
  <c r="K422" i="15"/>
  <c r="O422" i="15"/>
  <c r="Q422" i="15"/>
  <c r="V422" i="15"/>
  <c r="G428" i="15"/>
  <c r="I428" i="15"/>
  <c r="K428" i="15"/>
  <c r="M428" i="15"/>
  <c r="O428" i="15"/>
  <c r="Q428" i="15"/>
  <c r="V428" i="15"/>
  <c r="G432" i="15"/>
  <c r="M432" i="15" s="1"/>
  <c r="I432" i="15"/>
  <c r="K432" i="15"/>
  <c r="O432" i="15"/>
  <c r="Q432" i="15"/>
  <c r="V432" i="15"/>
  <c r="G442" i="15"/>
  <c r="I442" i="15"/>
  <c r="K442" i="15"/>
  <c r="M442" i="15"/>
  <c r="O442" i="15"/>
  <c r="Q442" i="15"/>
  <c r="V442" i="15"/>
  <c r="G446" i="15"/>
  <c r="M446" i="15" s="1"/>
  <c r="I446" i="15"/>
  <c r="K446" i="15"/>
  <c r="O446" i="15"/>
  <c r="Q446" i="15"/>
  <c r="V446" i="15"/>
  <c r="G448" i="15"/>
  <c r="M448" i="15" s="1"/>
  <c r="I448" i="15"/>
  <c r="K448" i="15"/>
  <c r="O448" i="15"/>
  <c r="Q448" i="15"/>
  <c r="V448" i="15"/>
  <c r="G455" i="15"/>
  <c r="I455" i="15"/>
  <c r="K455" i="15"/>
  <c r="M455" i="15"/>
  <c r="O455" i="15"/>
  <c r="Q455" i="15"/>
  <c r="V455" i="15"/>
  <c r="G458" i="15"/>
  <c r="M458" i="15" s="1"/>
  <c r="I458" i="15"/>
  <c r="K458" i="15"/>
  <c r="O458" i="15"/>
  <c r="Q458" i="15"/>
  <c r="V458" i="15"/>
  <c r="G461" i="15"/>
  <c r="I461" i="15"/>
  <c r="K461" i="15"/>
  <c r="M461" i="15"/>
  <c r="O461" i="15"/>
  <c r="Q461" i="15"/>
  <c r="V461" i="15"/>
  <c r="G468" i="15"/>
  <c r="M468" i="15" s="1"/>
  <c r="I468" i="15"/>
  <c r="K468" i="15"/>
  <c r="O468" i="15"/>
  <c r="Q468" i="15"/>
  <c r="V468" i="15"/>
  <c r="G475" i="15"/>
  <c r="M475" i="15" s="1"/>
  <c r="I475" i="15"/>
  <c r="K475" i="15"/>
  <c r="O475" i="15"/>
  <c r="Q475" i="15"/>
  <c r="V475" i="15"/>
  <c r="G482" i="15"/>
  <c r="M482" i="15" s="1"/>
  <c r="I482" i="15"/>
  <c r="K482" i="15"/>
  <c r="O482" i="15"/>
  <c r="Q482" i="15"/>
  <c r="V482" i="15"/>
  <c r="G484" i="15"/>
  <c r="M484" i="15" s="1"/>
  <c r="I484" i="15"/>
  <c r="K484" i="15"/>
  <c r="O484" i="15"/>
  <c r="Q484" i="15"/>
  <c r="V484" i="15"/>
  <c r="G486" i="15"/>
  <c r="M486" i="15" s="1"/>
  <c r="I486" i="15"/>
  <c r="K486" i="15"/>
  <c r="O486" i="15"/>
  <c r="Q486" i="15"/>
  <c r="V486" i="15"/>
  <c r="G494" i="15"/>
  <c r="I494" i="15"/>
  <c r="K494" i="15"/>
  <c r="M494" i="15"/>
  <c r="O494" i="15"/>
  <c r="Q494" i="15"/>
  <c r="V494" i="15"/>
  <c r="G496" i="15"/>
  <c r="M496" i="15" s="1"/>
  <c r="I496" i="15"/>
  <c r="K496" i="15"/>
  <c r="O496" i="15"/>
  <c r="Q496" i="15"/>
  <c r="V496" i="15"/>
  <c r="G498" i="15"/>
  <c r="I498" i="15"/>
  <c r="K498" i="15"/>
  <c r="M498" i="15"/>
  <c r="O498" i="15"/>
  <c r="Q498" i="15"/>
  <c r="V498" i="15"/>
  <c r="G505" i="15"/>
  <c r="M505" i="15" s="1"/>
  <c r="I505" i="15"/>
  <c r="K505" i="15"/>
  <c r="O505" i="15"/>
  <c r="Q505" i="15"/>
  <c r="V505" i="15"/>
  <c r="G507" i="15"/>
  <c r="M507" i="15" s="1"/>
  <c r="I507" i="15"/>
  <c r="K507" i="15"/>
  <c r="O507" i="15"/>
  <c r="Q507" i="15"/>
  <c r="V507" i="15"/>
  <c r="G509" i="15"/>
  <c r="M509" i="15" s="1"/>
  <c r="I509" i="15"/>
  <c r="K509" i="15"/>
  <c r="O509" i="15"/>
  <c r="Q509" i="15"/>
  <c r="V509" i="15"/>
  <c r="G512" i="15"/>
  <c r="M512" i="15" s="1"/>
  <c r="I512" i="15"/>
  <c r="K512" i="15"/>
  <c r="O512" i="15"/>
  <c r="Q512" i="15"/>
  <c r="V512" i="15"/>
  <c r="G519" i="15"/>
  <c r="M519" i="15" s="1"/>
  <c r="I519" i="15"/>
  <c r="K519" i="15"/>
  <c r="O519" i="15"/>
  <c r="Q519" i="15"/>
  <c r="V519" i="15"/>
  <c r="G526" i="15"/>
  <c r="I526" i="15"/>
  <c r="K526" i="15"/>
  <c r="M526" i="15"/>
  <c r="O526" i="15"/>
  <c r="Q526" i="15"/>
  <c r="V526" i="15"/>
  <c r="G528" i="15"/>
  <c r="M528" i="15" s="1"/>
  <c r="I528" i="15"/>
  <c r="K528" i="15"/>
  <c r="O528" i="15"/>
  <c r="Q528" i="15"/>
  <c r="V528" i="15"/>
  <c r="G530" i="15"/>
  <c r="I530" i="15"/>
  <c r="K530" i="15"/>
  <c r="M530" i="15"/>
  <c r="O530" i="15"/>
  <c r="Q530" i="15"/>
  <c r="V530" i="15"/>
  <c r="G532" i="15"/>
  <c r="I532" i="15"/>
  <c r="K532" i="15"/>
  <c r="M532" i="15"/>
  <c r="O532" i="15"/>
  <c r="Q532" i="15"/>
  <c r="V532" i="15"/>
  <c r="G535" i="15"/>
  <c r="M535" i="15" s="1"/>
  <c r="I535" i="15"/>
  <c r="K535" i="15"/>
  <c r="O535" i="15"/>
  <c r="Q535" i="15"/>
  <c r="V535" i="15"/>
  <c r="G537" i="15"/>
  <c r="I537" i="15"/>
  <c r="K537" i="15"/>
  <c r="M537" i="15"/>
  <c r="O537" i="15"/>
  <c r="Q537" i="15"/>
  <c r="V537" i="15"/>
  <c r="G541" i="15"/>
  <c r="M541" i="15" s="1"/>
  <c r="I541" i="15"/>
  <c r="K541" i="15"/>
  <c r="O541" i="15"/>
  <c r="Q541" i="15"/>
  <c r="V541" i="15"/>
  <c r="G543" i="15"/>
  <c r="M543" i="15" s="1"/>
  <c r="I543" i="15"/>
  <c r="K543" i="15"/>
  <c r="O543" i="15"/>
  <c r="Q543" i="15"/>
  <c r="V543" i="15"/>
  <c r="G547" i="15"/>
  <c r="M547" i="15" s="1"/>
  <c r="I547" i="15"/>
  <c r="K547" i="15"/>
  <c r="O547" i="15"/>
  <c r="Q547" i="15"/>
  <c r="V547" i="15"/>
  <c r="G549" i="15"/>
  <c r="M549" i="15" s="1"/>
  <c r="I549" i="15"/>
  <c r="K549" i="15"/>
  <c r="O549" i="15"/>
  <c r="Q549" i="15"/>
  <c r="V549" i="15"/>
  <c r="G551" i="15"/>
  <c r="M551" i="15" s="1"/>
  <c r="I551" i="15"/>
  <c r="K551" i="15"/>
  <c r="O551" i="15"/>
  <c r="Q551" i="15"/>
  <c r="V551" i="15"/>
  <c r="G553" i="15"/>
  <c r="I553" i="15"/>
  <c r="K553" i="15"/>
  <c r="M553" i="15"/>
  <c r="O553" i="15"/>
  <c r="Q553" i="15"/>
  <c r="V553" i="15"/>
  <c r="G555" i="15"/>
  <c r="M555" i="15" s="1"/>
  <c r="I555" i="15"/>
  <c r="K555" i="15"/>
  <c r="O555" i="15"/>
  <c r="Q555" i="15"/>
  <c r="V555" i="15"/>
  <c r="G557" i="15"/>
  <c r="M557" i="15" s="1"/>
  <c r="I557" i="15"/>
  <c r="K557" i="15"/>
  <c r="K556" i="15" s="1"/>
  <c r="O557" i="15"/>
  <c r="Q557" i="15"/>
  <c r="V557" i="15"/>
  <c r="G559" i="15"/>
  <c r="M559" i="15" s="1"/>
  <c r="I559" i="15"/>
  <c r="K559" i="15"/>
  <c r="O559" i="15"/>
  <c r="Q559" i="15"/>
  <c r="V559" i="15"/>
  <c r="G561" i="15"/>
  <c r="M561" i="15" s="1"/>
  <c r="I561" i="15"/>
  <c r="K561" i="15"/>
  <c r="O561" i="15"/>
  <c r="Q561" i="15"/>
  <c r="V561" i="15"/>
  <c r="G563" i="15"/>
  <c r="I563" i="15"/>
  <c r="K563" i="15"/>
  <c r="M563" i="15"/>
  <c r="O563" i="15"/>
  <c r="Q563" i="15"/>
  <c r="V563" i="15"/>
  <c r="G565" i="15"/>
  <c r="M565" i="15" s="1"/>
  <c r="I565" i="15"/>
  <c r="K565" i="15"/>
  <c r="O565" i="15"/>
  <c r="Q565" i="15"/>
  <c r="V565" i="15"/>
  <c r="G567" i="15"/>
  <c r="M567" i="15" s="1"/>
  <c r="I567" i="15"/>
  <c r="K567" i="15"/>
  <c r="O567" i="15"/>
  <c r="Q567" i="15"/>
  <c r="V567" i="15"/>
  <c r="G569" i="15"/>
  <c r="I569" i="15"/>
  <c r="K569" i="15"/>
  <c r="M569" i="15"/>
  <c r="O569" i="15"/>
  <c r="Q569" i="15"/>
  <c r="V569" i="15"/>
  <c r="G571" i="15"/>
  <c r="M571" i="15" s="1"/>
  <c r="I571" i="15"/>
  <c r="K571" i="15"/>
  <c r="O571" i="15"/>
  <c r="Q571" i="15"/>
  <c r="V571" i="15"/>
  <c r="G573" i="15"/>
  <c r="I573" i="15"/>
  <c r="K573" i="15"/>
  <c r="M573" i="15"/>
  <c r="O573" i="15"/>
  <c r="Q573" i="15"/>
  <c r="V573" i="15"/>
  <c r="G575" i="15"/>
  <c r="M575" i="15" s="1"/>
  <c r="I575" i="15"/>
  <c r="K575" i="15"/>
  <c r="O575" i="15"/>
  <c r="Q575" i="15"/>
  <c r="V575" i="15"/>
  <c r="G577" i="15"/>
  <c r="M577" i="15" s="1"/>
  <c r="I577" i="15"/>
  <c r="K577" i="15"/>
  <c r="O577" i="15"/>
  <c r="Q577" i="15"/>
  <c r="V577" i="15"/>
  <c r="G579" i="15"/>
  <c r="M579" i="15" s="1"/>
  <c r="I579" i="15"/>
  <c r="K579" i="15"/>
  <c r="O579" i="15"/>
  <c r="Q579" i="15"/>
  <c r="V579" i="15"/>
  <c r="G581" i="15"/>
  <c r="M581" i="15" s="1"/>
  <c r="I581" i="15"/>
  <c r="K581" i="15"/>
  <c r="O581" i="15"/>
  <c r="Q581" i="15"/>
  <c r="V581" i="15"/>
  <c r="G583" i="15"/>
  <c r="M583" i="15" s="1"/>
  <c r="I583" i="15"/>
  <c r="K583" i="15"/>
  <c r="O583" i="15"/>
  <c r="Q583" i="15"/>
  <c r="V583" i="15"/>
  <c r="G584" i="15"/>
  <c r="I584" i="15"/>
  <c r="K584" i="15"/>
  <c r="M584" i="15"/>
  <c r="O584" i="15"/>
  <c r="Q584" i="15"/>
  <c r="V584" i="15"/>
  <c r="G586" i="15"/>
  <c r="M586" i="15" s="1"/>
  <c r="I586" i="15"/>
  <c r="K586" i="15"/>
  <c r="O586" i="15"/>
  <c r="Q586" i="15"/>
  <c r="V586" i="15"/>
  <c r="G588" i="15"/>
  <c r="I588" i="15"/>
  <c r="K588" i="15"/>
  <c r="M588" i="15"/>
  <c r="O588" i="15"/>
  <c r="Q588" i="15"/>
  <c r="V588" i="15"/>
  <c r="G590" i="15"/>
  <c r="M590" i="15" s="1"/>
  <c r="I590" i="15"/>
  <c r="K590" i="15"/>
  <c r="O590" i="15"/>
  <c r="Q590" i="15"/>
  <c r="V590" i="15"/>
  <c r="G592" i="15"/>
  <c r="M592" i="15" s="1"/>
  <c r="I592" i="15"/>
  <c r="K592" i="15"/>
  <c r="O592" i="15"/>
  <c r="Q592" i="15"/>
  <c r="V592" i="15"/>
  <c r="G594" i="15"/>
  <c r="M594" i="15" s="1"/>
  <c r="I594" i="15"/>
  <c r="K594" i="15"/>
  <c r="O594" i="15"/>
  <c r="Q594" i="15"/>
  <c r="V594" i="15"/>
  <c r="G596" i="15"/>
  <c r="M596" i="15" s="1"/>
  <c r="I596" i="15"/>
  <c r="K596" i="15"/>
  <c r="O596" i="15"/>
  <c r="Q596" i="15"/>
  <c r="V596" i="15"/>
  <c r="G597" i="15"/>
  <c r="M597" i="15" s="1"/>
  <c r="I597" i="15"/>
  <c r="K597" i="15"/>
  <c r="O597" i="15"/>
  <c r="Q597" i="15"/>
  <c r="V597" i="15"/>
  <c r="G599" i="15"/>
  <c r="I599" i="15"/>
  <c r="K599" i="15"/>
  <c r="O599" i="15"/>
  <c r="O598" i="15" s="1"/>
  <c r="Q599" i="15"/>
  <c r="V599" i="15"/>
  <c r="G601" i="15"/>
  <c r="M601" i="15" s="1"/>
  <c r="I601" i="15"/>
  <c r="I598" i="15" s="1"/>
  <c r="K601" i="15"/>
  <c r="O601" i="15"/>
  <c r="Q601" i="15"/>
  <c r="Q598" i="15" s="1"/>
  <c r="V601" i="15"/>
  <c r="G603" i="15"/>
  <c r="M603" i="15" s="1"/>
  <c r="I603" i="15"/>
  <c r="K603" i="15"/>
  <c r="K602" i="15" s="1"/>
  <c r="O603" i="15"/>
  <c r="Q603" i="15"/>
  <c r="V603" i="15"/>
  <c r="G605" i="15"/>
  <c r="I605" i="15"/>
  <c r="K605" i="15"/>
  <c r="O605" i="15"/>
  <c r="Q605" i="15"/>
  <c r="V605" i="15"/>
  <c r="V602" i="15" s="1"/>
  <c r="G607" i="15"/>
  <c r="I607" i="15"/>
  <c r="K607" i="15"/>
  <c r="M607" i="15"/>
  <c r="O607" i="15"/>
  <c r="Q607" i="15"/>
  <c r="V607" i="15"/>
  <c r="G609" i="15"/>
  <c r="M609" i="15" s="1"/>
  <c r="I609" i="15"/>
  <c r="K609" i="15"/>
  <c r="O609" i="15"/>
  <c r="Q609" i="15"/>
  <c r="V609" i="15"/>
  <c r="G611" i="15"/>
  <c r="I611" i="15"/>
  <c r="K611" i="15"/>
  <c r="O611" i="15"/>
  <c r="Q611" i="15"/>
  <c r="V611" i="15"/>
  <c r="G623" i="15"/>
  <c r="I623" i="15"/>
  <c r="K623" i="15"/>
  <c r="M623" i="15"/>
  <c r="O623" i="15"/>
  <c r="Q623" i="15"/>
  <c r="V623" i="15"/>
  <c r="G625" i="15"/>
  <c r="M625" i="15" s="1"/>
  <c r="I625" i="15"/>
  <c r="K625" i="15"/>
  <c r="O625" i="15"/>
  <c r="Q625" i="15"/>
  <c r="V625" i="15"/>
  <c r="G630" i="15"/>
  <c r="I630" i="15"/>
  <c r="K630" i="15"/>
  <c r="M630" i="15"/>
  <c r="O630" i="15"/>
  <c r="Q630" i="15"/>
  <c r="V630" i="15"/>
  <c r="G637" i="15"/>
  <c r="M637" i="15" s="1"/>
  <c r="I637" i="15"/>
  <c r="K637" i="15"/>
  <c r="O637" i="15"/>
  <c r="Q637" i="15"/>
  <c r="V637" i="15"/>
  <c r="G639" i="15"/>
  <c r="M639" i="15" s="1"/>
  <c r="I639" i="15"/>
  <c r="K639" i="15"/>
  <c r="O639" i="15"/>
  <c r="Q639" i="15"/>
  <c r="V639" i="15"/>
  <c r="G641" i="15"/>
  <c r="M641" i="15" s="1"/>
  <c r="I641" i="15"/>
  <c r="K641" i="15"/>
  <c r="O641" i="15"/>
  <c r="Q641" i="15"/>
  <c r="V641" i="15"/>
  <c r="G643" i="15"/>
  <c r="M643" i="15" s="1"/>
  <c r="I643" i="15"/>
  <c r="K643" i="15"/>
  <c r="O643" i="15"/>
  <c r="Q643" i="15"/>
  <c r="V643" i="15"/>
  <c r="G645" i="15"/>
  <c r="M645" i="15" s="1"/>
  <c r="I645" i="15"/>
  <c r="K645" i="15"/>
  <c r="O645" i="15"/>
  <c r="Q645" i="15"/>
  <c r="V645" i="15"/>
  <c r="G647" i="15"/>
  <c r="I647" i="15"/>
  <c r="K647" i="15"/>
  <c r="M647" i="15"/>
  <c r="O647" i="15"/>
  <c r="Q647" i="15"/>
  <c r="V647" i="15"/>
  <c r="G649" i="15"/>
  <c r="M649" i="15" s="1"/>
  <c r="I649" i="15"/>
  <c r="K649" i="15"/>
  <c r="O649" i="15"/>
  <c r="Q649" i="15"/>
  <c r="V649" i="15"/>
  <c r="G651" i="15"/>
  <c r="I651" i="15"/>
  <c r="K651" i="15"/>
  <c r="M651" i="15"/>
  <c r="O651" i="15"/>
  <c r="Q651" i="15"/>
  <c r="V651" i="15"/>
  <c r="G653" i="15"/>
  <c r="M653" i="15" s="1"/>
  <c r="I653" i="15"/>
  <c r="K653" i="15"/>
  <c r="O653" i="15"/>
  <c r="Q653" i="15"/>
  <c r="V653" i="15"/>
  <c r="G655" i="15"/>
  <c r="M655" i="15" s="1"/>
  <c r="I655" i="15"/>
  <c r="K655" i="15"/>
  <c r="O655" i="15"/>
  <c r="Q655" i="15"/>
  <c r="V655" i="15"/>
  <c r="G657" i="15"/>
  <c r="M657" i="15" s="1"/>
  <c r="I657" i="15"/>
  <c r="K657" i="15"/>
  <c r="O657" i="15"/>
  <c r="Q657" i="15"/>
  <c r="V657" i="15"/>
  <c r="G659" i="15"/>
  <c r="M659" i="15" s="1"/>
  <c r="I659" i="15"/>
  <c r="K659" i="15"/>
  <c r="O659" i="15"/>
  <c r="Q659" i="15"/>
  <c r="V659" i="15"/>
  <c r="G661" i="15"/>
  <c r="M661" i="15" s="1"/>
  <c r="I661" i="15"/>
  <c r="K661" i="15"/>
  <c r="O661" i="15"/>
  <c r="Q661" i="15"/>
  <c r="V661" i="15"/>
  <c r="G663" i="15"/>
  <c r="I663" i="15"/>
  <c r="K663" i="15"/>
  <c r="M663" i="15"/>
  <c r="O663" i="15"/>
  <c r="Q663" i="15"/>
  <c r="V663" i="15"/>
  <c r="G665" i="15"/>
  <c r="M665" i="15" s="1"/>
  <c r="I665" i="15"/>
  <c r="K665" i="15"/>
  <c r="O665" i="15"/>
  <c r="Q665" i="15"/>
  <c r="V665" i="15"/>
  <c r="G667" i="15"/>
  <c r="I667" i="15"/>
  <c r="K667" i="15"/>
  <c r="M667" i="15"/>
  <c r="O667" i="15"/>
  <c r="Q667" i="15"/>
  <c r="V667" i="15"/>
  <c r="G669" i="15"/>
  <c r="M669" i="15" s="1"/>
  <c r="I669" i="15"/>
  <c r="K669" i="15"/>
  <c r="O669" i="15"/>
  <c r="Q669" i="15"/>
  <c r="V669" i="15"/>
  <c r="G671" i="15"/>
  <c r="M671" i="15" s="1"/>
  <c r="I671" i="15"/>
  <c r="K671" i="15"/>
  <c r="O671" i="15"/>
  <c r="Q671" i="15"/>
  <c r="V671" i="15"/>
  <c r="G673" i="15"/>
  <c r="M673" i="15" s="1"/>
  <c r="I673" i="15"/>
  <c r="K673" i="15"/>
  <c r="O673" i="15"/>
  <c r="Q673" i="15"/>
  <c r="V673" i="15"/>
  <c r="G675" i="15"/>
  <c r="M675" i="15" s="1"/>
  <c r="I675" i="15"/>
  <c r="K675" i="15"/>
  <c r="O675" i="15"/>
  <c r="Q675" i="15"/>
  <c r="V675" i="15"/>
  <c r="G677" i="15"/>
  <c r="M677" i="15" s="1"/>
  <c r="I677" i="15"/>
  <c r="K677" i="15"/>
  <c r="O677" i="15"/>
  <c r="Q677" i="15"/>
  <c r="V677" i="15"/>
  <c r="G679" i="15"/>
  <c r="I679" i="15"/>
  <c r="K679" i="15"/>
  <c r="M679" i="15"/>
  <c r="O679" i="15"/>
  <c r="Q679" i="15"/>
  <c r="V679" i="15"/>
  <c r="G681" i="15"/>
  <c r="M681" i="15" s="1"/>
  <c r="I681" i="15"/>
  <c r="K681" i="15"/>
  <c r="O681" i="15"/>
  <c r="Q681" i="15"/>
  <c r="V681" i="15"/>
  <c r="G683" i="15"/>
  <c r="I683" i="15"/>
  <c r="K683" i="15"/>
  <c r="M683" i="15"/>
  <c r="O683" i="15"/>
  <c r="Q683" i="15"/>
  <c r="V683" i="15"/>
  <c r="G685" i="15"/>
  <c r="I685" i="15"/>
  <c r="K685" i="15"/>
  <c r="M685" i="15"/>
  <c r="O685" i="15"/>
  <c r="Q685" i="15"/>
  <c r="V685" i="15"/>
  <c r="G687" i="15"/>
  <c r="M687" i="15" s="1"/>
  <c r="I687" i="15"/>
  <c r="K687" i="15"/>
  <c r="O687" i="15"/>
  <c r="Q687" i="15"/>
  <c r="V687" i="15"/>
  <c r="G696" i="15"/>
  <c r="I696" i="15"/>
  <c r="K696" i="15"/>
  <c r="M696" i="15"/>
  <c r="O696" i="15"/>
  <c r="Q696" i="15"/>
  <c r="V696" i="15"/>
  <c r="G700" i="15"/>
  <c r="M700" i="15" s="1"/>
  <c r="I700" i="15"/>
  <c r="K700" i="15"/>
  <c r="O700" i="15"/>
  <c r="Q700" i="15"/>
  <c r="V700" i="15"/>
  <c r="G702" i="15"/>
  <c r="M702" i="15" s="1"/>
  <c r="I702" i="15"/>
  <c r="K702" i="15"/>
  <c r="O702" i="15"/>
  <c r="Q702" i="15"/>
  <c r="V702" i="15"/>
  <c r="G704" i="15"/>
  <c r="M704" i="15" s="1"/>
  <c r="I704" i="15"/>
  <c r="K704" i="15"/>
  <c r="O704" i="15"/>
  <c r="Q704" i="15"/>
  <c r="V704" i="15"/>
  <c r="G706" i="15"/>
  <c r="M706" i="15" s="1"/>
  <c r="I706" i="15"/>
  <c r="K706" i="15"/>
  <c r="O706" i="15"/>
  <c r="Q706" i="15"/>
  <c r="V706" i="15"/>
  <c r="G708" i="15"/>
  <c r="M708" i="15" s="1"/>
  <c r="I708" i="15"/>
  <c r="K708" i="15"/>
  <c r="O708" i="15"/>
  <c r="Q708" i="15"/>
  <c r="V708" i="15"/>
  <c r="G710" i="15"/>
  <c r="I710" i="15"/>
  <c r="K710" i="15"/>
  <c r="M710" i="15"/>
  <c r="O710" i="15"/>
  <c r="Q710" i="15"/>
  <c r="V710" i="15"/>
  <c r="G712" i="15"/>
  <c r="M712" i="15" s="1"/>
  <c r="I712" i="15"/>
  <c r="K712" i="15"/>
  <c r="O712" i="15"/>
  <c r="Q712" i="15"/>
  <c r="V712" i="15"/>
  <c r="G714" i="15"/>
  <c r="I714" i="15"/>
  <c r="K714" i="15"/>
  <c r="M714" i="15"/>
  <c r="O714" i="15"/>
  <c r="Q714" i="15"/>
  <c r="V714" i="15"/>
  <c r="G716" i="15"/>
  <c r="M716" i="15" s="1"/>
  <c r="I716" i="15"/>
  <c r="K716" i="15"/>
  <c r="O716" i="15"/>
  <c r="Q716" i="15"/>
  <c r="V716" i="15"/>
  <c r="G718" i="15"/>
  <c r="M718" i="15" s="1"/>
  <c r="I718" i="15"/>
  <c r="K718" i="15"/>
  <c r="O718" i="15"/>
  <c r="Q718" i="15"/>
  <c r="V718" i="15"/>
  <c r="G720" i="15"/>
  <c r="M720" i="15" s="1"/>
  <c r="I720" i="15"/>
  <c r="K720" i="15"/>
  <c r="O720" i="15"/>
  <c r="Q720" i="15"/>
  <c r="V720" i="15"/>
  <c r="G722" i="15"/>
  <c r="M722" i="15" s="1"/>
  <c r="I722" i="15"/>
  <c r="K722" i="15"/>
  <c r="O722" i="15"/>
  <c r="Q722" i="15"/>
  <c r="V722" i="15"/>
  <c r="G724" i="15"/>
  <c r="M724" i="15" s="1"/>
  <c r="I724" i="15"/>
  <c r="K724" i="15"/>
  <c r="O724" i="15"/>
  <c r="Q724" i="15"/>
  <c r="V724" i="15"/>
  <c r="G726" i="15"/>
  <c r="I726" i="15"/>
  <c r="K726" i="15"/>
  <c r="M726" i="15"/>
  <c r="O726" i="15"/>
  <c r="Q726" i="15"/>
  <c r="V726" i="15"/>
  <c r="K727" i="15"/>
  <c r="V727" i="15"/>
  <c r="G728" i="15"/>
  <c r="M728" i="15" s="1"/>
  <c r="M727" i="15" s="1"/>
  <c r="I728" i="15"/>
  <c r="I727" i="15" s="1"/>
  <c r="K728" i="15"/>
  <c r="O728" i="15"/>
  <c r="O727" i="15" s="1"/>
  <c r="Q728" i="15"/>
  <c r="Q727" i="15" s="1"/>
  <c r="V728" i="15"/>
  <c r="K732" i="15"/>
  <c r="G733" i="15"/>
  <c r="M733" i="15" s="1"/>
  <c r="M732" i="15" s="1"/>
  <c r="I733" i="15"/>
  <c r="I732" i="15" s="1"/>
  <c r="K733" i="15"/>
  <c r="O733" i="15"/>
  <c r="O732" i="15" s="1"/>
  <c r="Q733" i="15"/>
  <c r="Q732" i="15" s="1"/>
  <c r="V733" i="15"/>
  <c r="V732" i="15" s="1"/>
  <c r="G747" i="15"/>
  <c r="M747" i="15" s="1"/>
  <c r="I747" i="15"/>
  <c r="I746" i="15" s="1"/>
  <c r="K747" i="15"/>
  <c r="O747" i="15"/>
  <c r="Q747" i="15"/>
  <c r="Q746" i="15" s="1"/>
  <c r="V747" i="15"/>
  <c r="V746" i="15" s="1"/>
  <c r="G749" i="15"/>
  <c r="M749" i="15" s="1"/>
  <c r="I749" i="15"/>
  <c r="K749" i="15"/>
  <c r="K746" i="15" s="1"/>
  <c r="O749" i="15"/>
  <c r="Q749" i="15"/>
  <c r="V749" i="15"/>
  <c r="G752" i="15"/>
  <c r="I752" i="15"/>
  <c r="K752" i="15"/>
  <c r="O752" i="15"/>
  <c r="Q752" i="15"/>
  <c r="V752" i="15"/>
  <c r="G761" i="15"/>
  <c r="I761" i="15"/>
  <c r="K761" i="15"/>
  <c r="M761" i="15"/>
  <c r="O761" i="15"/>
  <c r="Q761" i="15"/>
  <c r="V761" i="15"/>
  <c r="G770" i="15"/>
  <c r="M770" i="15" s="1"/>
  <c r="I770" i="15"/>
  <c r="K770" i="15"/>
  <c r="O770" i="15"/>
  <c r="Q770" i="15"/>
  <c r="V770" i="15"/>
  <c r="G771" i="15"/>
  <c r="M771" i="15" s="1"/>
  <c r="I771" i="15"/>
  <c r="K771" i="15"/>
  <c r="O771" i="15"/>
  <c r="Q771" i="15"/>
  <c r="V771" i="15"/>
  <c r="G772" i="15"/>
  <c r="M772" i="15" s="1"/>
  <c r="I772" i="15"/>
  <c r="K772" i="15"/>
  <c r="O772" i="15"/>
  <c r="Q772" i="15"/>
  <c r="V772" i="15"/>
  <c r="G773" i="15"/>
  <c r="M773" i="15" s="1"/>
  <c r="I773" i="15"/>
  <c r="K773" i="15"/>
  <c r="O773" i="15"/>
  <c r="Q773" i="15"/>
  <c r="V773" i="15"/>
  <c r="G774" i="15"/>
  <c r="M774" i="15" s="1"/>
  <c r="I774" i="15"/>
  <c r="K774" i="15"/>
  <c r="O774" i="15"/>
  <c r="Q774" i="15"/>
  <c r="V774" i="15"/>
  <c r="G775" i="15"/>
  <c r="I775" i="15"/>
  <c r="K775" i="15"/>
  <c r="M775" i="15"/>
  <c r="O775" i="15"/>
  <c r="Q775" i="15"/>
  <c r="V775" i="15"/>
  <c r="G776" i="15"/>
  <c r="M776" i="15" s="1"/>
  <c r="I776" i="15"/>
  <c r="K776" i="15"/>
  <c r="O776" i="15"/>
  <c r="Q776" i="15"/>
  <c r="V776" i="15"/>
  <c r="AE778" i="15"/>
  <c r="F45" i="1" s="1"/>
  <c r="BA357" i="14"/>
  <c r="G9" i="14"/>
  <c r="M9" i="14" s="1"/>
  <c r="I9" i="14"/>
  <c r="K9" i="14"/>
  <c r="O9" i="14"/>
  <c r="Q9" i="14"/>
  <c r="V9" i="14"/>
  <c r="G16" i="14"/>
  <c r="M16" i="14" s="1"/>
  <c r="I16" i="14"/>
  <c r="K16" i="14"/>
  <c r="O16" i="14"/>
  <c r="Q16" i="14"/>
  <c r="V16" i="14"/>
  <c r="G18" i="14"/>
  <c r="M18" i="14" s="1"/>
  <c r="I18" i="14"/>
  <c r="K18" i="14"/>
  <c r="O18" i="14"/>
  <c r="Q18" i="14"/>
  <c r="V18" i="14"/>
  <c r="G24" i="14"/>
  <c r="M24" i="14" s="1"/>
  <c r="I24" i="14"/>
  <c r="K24" i="14"/>
  <c r="O24" i="14"/>
  <c r="Q24" i="14"/>
  <c r="V24" i="14"/>
  <c r="G26" i="14"/>
  <c r="M26" i="14" s="1"/>
  <c r="I26" i="14"/>
  <c r="K26" i="14"/>
  <c r="O26" i="14"/>
  <c r="Q26" i="14"/>
  <c r="V26" i="14"/>
  <c r="G31" i="14"/>
  <c r="M31" i="14" s="1"/>
  <c r="I31" i="14"/>
  <c r="K31" i="14"/>
  <c r="O31" i="14"/>
  <c r="Q31" i="14"/>
  <c r="V31" i="14"/>
  <c r="G37" i="14"/>
  <c r="M37" i="14" s="1"/>
  <c r="I37" i="14"/>
  <c r="K37" i="14"/>
  <c r="O37" i="14"/>
  <c r="Q37" i="14"/>
  <c r="V37" i="14"/>
  <c r="G42" i="14"/>
  <c r="M42" i="14" s="1"/>
  <c r="I42" i="14"/>
  <c r="K42" i="14"/>
  <c r="O42" i="14"/>
  <c r="Q42" i="14"/>
  <c r="V42" i="14"/>
  <c r="G55" i="14"/>
  <c r="M55" i="14" s="1"/>
  <c r="I55" i="14"/>
  <c r="K55" i="14"/>
  <c r="O55" i="14"/>
  <c r="Q55" i="14"/>
  <c r="V55" i="14"/>
  <c r="G72" i="14"/>
  <c r="I72" i="14"/>
  <c r="K72" i="14"/>
  <c r="M72" i="14"/>
  <c r="O72" i="14"/>
  <c r="Q72" i="14"/>
  <c r="V72" i="14"/>
  <c r="G77" i="14"/>
  <c r="M77" i="14" s="1"/>
  <c r="I77" i="14"/>
  <c r="K77" i="14"/>
  <c r="O77" i="14"/>
  <c r="Q77" i="14"/>
  <c r="V77" i="14"/>
  <c r="G79" i="14"/>
  <c r="M79" i="14" s="1"/>
  <c r="I79" i="14"/>
  <c r="K79" i="14"/>
  <c r="O79" i="14"/>
  <c r="Q79" i="14"/>
  <c r="V79" i="14"/>
  <c r="G86" i="14"/>
  <c r="I86" i="14"/>
  <c r="K86" i="14"/>
  <c r="M86" i="14"/>
  <c r="O86" i="14"/>
  <c r="Q86" i="14"/>
  <c r="V86" i="14"/>
  <c r="G91" i="14"/>
  <c r="M91" i="14" s="1"/>
  <c r="I91" i="14"/>
  <c r="K91" i="14"/>
  <c r="O91" i="14"/>
  <c r="Q91" i="14"/>
  <c r="V91" i="14"/>
  <c r="G93" i="14"/>
  <c r="M93" i="14" s="1"/>
  <c r="I93" i="14"/>
  <c r="K93" i="14"/>
  <c r="O93" i="14"/>
  <c r="Q93" i="14"/>
  <c r="V93" i="14"/>
  <c r="G99" i="14"/>
  <c r="I99" i="14"/>
  <c r="K99" i="14"/>
  <c r="M99" i="14"/>
  <c r="O99" i="14"/>
  <c r="Q99" i="14"/>
  <c r="V99" i="14"/>
  <c r="G105" i="14"/>
  <c r="M105" i="14" s="1"/>
  <c r="I105" i="14"/>
  <c r="K105" i="14"/>
  <c r="O105" i="14"/>
  <c r="Q105" i="14"/>
  <c r="V105" i="14"/>
  <c r="G111" i="14"/>
  <c r="M111" i="14" s="1"/>
  <c r="I111" i="14"/>
  <c r="K111" i="14"/>
  <c r="O111" i="14"/>
  <c r="Q111" i="14"/>
  <c r="V111" i="14"/>
  <c r="G117" i="14"/>
  <c r="M117" i="14" s="1"/>
  <c r="I117" i="14"/>
  <c r="K117" i="14"/>
  <c r="O117" i="14"/>
  <c r="O98" i="14" s="1"/>
  <c r="Q117" i="14"/>
  <c r="V117" i="14"/>
  <c r="G123" i="14"/>
  <c r="M123" i="14" s="1"/>
  <c r="I123" i="14"/>
  <c r="K123" i="14"/>
  <c r="O123" i="14"/>
  <c r="Q123" i="14"/>
  <c r="V123" i="14"/>
  <c r="G125" i="14"/>
  <c r="M125" i="14" s="1"/>
  <c r="I125" i="14"/>
  <c r="K125" i="14"/>
  <c r="O125" i="14"/>
  <c r="Q125" i="14"/>
  <c r="V125" i="14"/>
  <c r="G135" i="14"/>
  <c r="M135" i="14" s="1"/>
  <c r="I135" i="14"/>
  <c r="K135" i="14"/>
  <c r="O135" i="14"/>
  <c r="Q135" i="14"/>
  <c r="Q134" i="14" s="1"/>
  <c r="V135" i="14"/>
  <c r="G138" i="14"/>
  <c r="I138" i="14"/>
  <c r="K138" i="14"/>
  <c r="M138" i="14"/>
  <c r="O138" i="14"/>
  <c r="Q138" i="14"/>
  <c r="V138" i="14"/>
  <c r="G146" i="14"/>
  <c r="I146" i="14"/>
  <c r="K146" i="14"/>
  <c r="M146" i="14"/>
  <c r="O146" i="14"/>
  <c r="Q146" i="14"/>
  <c r="V146" i="14"/>
  <c r="G151" i="14"/>
  <c r="M151" i="14" s="1"/>
  <c r="I151" i="14"/>
  <c r="K151" i="14"/>
  <c r="O151" i="14"/>
  <c r="Q151" i="14"/>
  <c r="V151" i="14"/>
  <c r="G160" i="14"/>
  <c r="M160" i="14" s="1"/>
  <c r="I160" i="14"/>
  <c r="K160" i="14"/>
  <c r="O160" i="14"/>
  <c r="Q160" i="14"/>
  <c r="V160" i="14"/>
  <c r="G173" i="14"/>
  <c r="M173" i="14" s="1"/>
  <c r="I173" i="14"/>
  <c r="I172" i="14" s="1"/>
  <c r="K173" i="14"/>
  <c r="O173" i="14"/>
  <c r="Q173" i="14"/>
  <c r="Q172" i="14" s="1"/>
  <c r="V173" i="14"/>
  <c r="G175" i="14"/>
  <c r="I175" i="14"/>
  <c r="K175" i="14"/>
  <c r="M175" i="14"/>
  <c r="O175" i="14"/>
  <c r="Q175" i="14"/>
  <c r="V175" i="14"/>
  <c r="G177" i="14"/>
  <c r="M177" i="14" s="1"/>
  <c r="I177" i="14"/>
  <c r="K177" i="14"/>
  <c r="O177" i="14"/>
  <c r="Q177" i="14"/>
  <c r="V177" i="14"/>
  <c r="G180" i="14"/>
  <c r="M180" i="14" s="1"/>
  <c r="I180" i="14"/>
  <c r="K180" i="14"/>
  <c r="O180" i="14"/>
  <c r="Q180" i="14"/>
  <c r="V180" i="14"/>
  <c r="G186" i="14"/>
  <c r="M186" i="14" s="1"/>
  <c r="I186" i="14"/>
  <c r="K186" i="14"/>
  <c r="O186" i="14"/>
  <c r="Q186" i="14"/>
  <c r="V186" i="14"/>
  <c r="G192" i="14"/>
  <c r="I192" i="14"/>
  <c r="K192" i="14"/>
  <c r="O192" i="14"/>
  <c r="O179" i="14" s="1"/>
  <c r="Q192" i="14"/>
  <c r="V192" i="14"/>
  <c r="G194" i="14"/>
  <c r="M194" i="14" s="1"/>
  <c r="I194" i="14"/>
  <c r="I179" i="14" s="1"/>
  <c r="K194" i="14"/>
  <c r="O194" i="14"/>
  <c r="Q194" i="14"/>
  <c r="V194" i="14"/>
  <c r="G196" i="14"/>
  <c r="I196" i="14"/>
  <c r="K196" i="14"/>
  <c r="M196" i="14"/>
  <c r="O196" i="14"/>
  <c r="Q196" i="14"/>
  <c r="V196" i="14"/>
  <c r="G198" i="14"/>
  <c r="M198" i="14" s="1"/>
  <c r="I198" i="14"/>
  <c r="K198" i="14"/>
  <c r="O198" i="14"/>
  <c r="Q198" i="14"/>
  <c r="V198" i="14"/>
  <c r="G200" i="14"/>
  <c r="M200" i="14" s="1"/>
  <c r="I200" i="14"/>
  <c r="K200" i="14"/>
  <c r="O200" i="14"/>
  <c r="Q200" i="14"/>
  <c r="V200" i="14"/>
  <c r="G202" i="14"/>
  <c r="M202" i="14" s="1"/>
  <c r="I202" i="14"/>
  <c r="K202" i="14"/>
  <c r="O202" i="14"/>
  <c r="Q202" i="14"/>
  <c r="V202" i="14"/>
  <c r="G208" i="14"/>
  <c r="M208" i="14" s="1"/>
  <c r="I208" i="14"/>
  <c r="K208" i="14"/>
  <c r="O208" i="14"/>
  <c r="Q208" i="14"/>
  <c r="V208" i="14"/>
  <c r="G210" i="14"/>
  <c r="I210" i="14"/>
  <c r="K210" i="14"/>
  <c r="M210" i="14"/>
  <c r="O210" i="14"/>
  <c r="Q210" i="14"/>
  <c r="V210" i="14"/>
  <c r="G221" i="14"/>
  <c r="M221" i="14" s="1"/>
  <c r="I221" i="14"/>
  <c r="I220" i="14" s="1"/>
  <c r="K221" i="14"/>
  <c r="O221" i="14"/>
  <c r="O220" i="14" s="1"/>
  <c r="Q221" i="14"/>
  <c r="Q220" i="14" s="1"/>
  <c r="V221" i="14"/>
  <c r="V220" i="14" s="1"/>
  <c r="G223" i="14"/>
  <c r="I223" i="14"/>
  <c r="K223" i="14"/>
  <c r="M223" i="14"/>
  <c r="O223" i="14"/>
  <c r="Q223" i="14"/>
  <c r="V223" i="14"/>
  <c r="G226" i="14"/>
  <c r="M226" i="14" s="1"/>
  <c r="I226" i="14"/>
  <c r="K226" i="14"/>
  <c r="O226" i="14"/>
  <c r="Q226" i="14"/>
  <c r="V226" i="14"/>
  <c r="G229" i="14"/>
  <c r="M229" i="14" s="1"/>
  <c r="I229" i="14"/>
  <c r="K229" i="14"/>
  <c r="O229" i="14"/>
  <c r="Q229" i="14"/>
  <c r="V229" i="14"/>
  <c r="G232" i="14"/>
  <c r="M232" i="14" s="1"/>
  <c r="I232" i="14"/>
  <c r="K232" i="14"/>
  <c r="O232" i="14"/>
  <c r="Q232" i="14"/>
  <c r="V232" i="14"/>
  <c r="G238" i="14"/>
  <c r="M238" i="14" s="1"/>
  <c r="I238" i="14"/>
  <c r="K238" i="14"/>
  <c r="O238" i="14"/>
  <c r="Q238" i="14"/>
  <c r="V238" i="14"/>
  <c r="G242" i="14"/>
  <c r="M242" i="14" s="1"/>
  <c r="I242" i="14"/>
  <c r="K242" i="14"/>
  <c r="O242" i="14"/>
  <c r="Q242" i="14"/>
  <c r="V242" i="14"/>
  <c r="G248" i="14"/>
  <c r="M248" i="14" s="1"/>
  <c r="I248" i="14"/>
  <c r="K248" i="14"/>
  <c r="O248" i="14"/>
  <c r="Q248" i="14"/>
  <c r="V248" i="14"/>
  <c r="G251" i="14"/>
  <c r="I251" i="14"/>
  <c r="K251" i="14"/>
  <c r="M251" i="14"/>
  <c r="O251" i="14"/>
  <c r="Q251" i="14"/>
  <c r="V251" i="14"/>
  <c r="G254" i="14"/>
  <c r="I254" i="14"/>
  <c r="K254" i="14"/>
  <c r="M254" i="14"/>
  <c r="O254" i="14"/>
  <c r="Q254" i="14"/>
  <c r="V254" i="14"/>
  <c r="G257" i="14"/>
  <c r="M257" i="14" s="1"/>
  <c r="I257" i="14"/>
  <c r="K257" i="14"/>
  <c r="O257" i="14"/>
  <c r="Q257" i="14"/>
  <c r="V257" i="14"/>
  <c r="G260" i="14"/>
  <c r="M260" i="14" s="1"/>
  <c r="I260" i="14"/>
  <c r="K260" i="14"/>
  <c r="O260" i="14"/>
  <c r="Q260" i="14"/>
  <c r="V260" i="14"/>
  <c r="G266" i="14"/>
  <c r="M266" i="14" s="1"/>
  <c r="I266" i="14"/>
  <c r="K266" i="14"/>
  <c r="O266" i="14"/>
  <c r="Q266" i="14"/>
  <c r="V266" i="14"/>
  <c r="G276" i="14"/>
  <c r="M276" i="14" s="1"/>
  <c r="I276" i="14"/>
  <c r="K276" i="14"/>
  <c r="O276" i="14"/>
  <c r="Q276" i="14"/>
  <c r="V276" i="14"/>
  <c r="G279" i="14"/>
  <c r="M279" i="14" s="1"/>
  <c r="I279" i="14"/>
  <c r="K279" i="14"/>
  <c r="O279" i="14"/>
  <c r="Q279" i="14"/>
  <c r="V279" i="14"/>
  <c r="G282" i="14"/>
  <c r="M282" i="14" s="1"/>
  <c r="I282" i="14"/>
  <c r="K282" i="14"/>
  <c r="O282" i="14"/>
  <c r="Q282" i="14"/>
  <c r="V282" i="14"/>
  <c r="G286" i="14"/>
  <c r="I286" i="14"/>
  <c r="K286" i="14"/>
  <c r="M286" i="14"/>
  <c r="O286" i="14"/>
  <c r="Q286" i="14"/>
  <c r="V286" i="14"/>
  <c r="G288" i="14"/>
  <c r="M288" i="14" s="1"/>
  <c r="I288" i="14"/>
  <c r="K288" i="14"/>
  <c r="O288" i="14"/>
  <c r="Q288" i="14"/>
  <c r="V288" i="14"/>
  <c r="G292" i="14"/>
  <c r="M292" i="14" s="1"/>
  <c r="I292" i="14"/>
  <c r="K292" i="14"/>
  <c r="O292" i="14"/>
  <c r="Q292" i="14"/>
  <c r="V292" i="14"/>
  <c r="G294" i="14"/>
  <c r="I294" i="14"/>
  <c r="K294" i="14"/>
  <c r="M294" i="14"/>
  <c r="O294" i="14"/>
  <c r="Q294" i="14"/>
  <c r="V294" i="14"/>
  <c r="G297" i="14"/>
  <c r="M297" i="14" s="1"/>
  <c r="I297" i="14"/>
  <c r="K297" i="14"/>
  <c r="O297" i="14"/>
  <c r="Q297" i="14"/>
  <c r="Q296" i="14" s="1"/>
  <c r="V297" i="14"/>
  <c r="G299" i="14"/>
  <c r="M299" i="14" s="1"/>
  <c r="I299" i="14"/>
  <c r="K299" i="14"/>
  <c r="K296" i="14" s="1"/>
  <c r="O299" i="14"/>
  <c r="Q299" i="14"/>
  <c r="V299" i="14"/>
  <c r="V296" i="14" s="1"/>
  <c r="G301" i="14"/>
  <c r="M301" i="14" s="1"/>
  <c r="I301" i="14"/>
  <c r="K301" i="14"/>
  <c r="O301" i="14"/>
  <c r="Q301" i="14"/>
  <c r="V301" i="14"/>
  <c r="G304" i="14"/>
  <c r="M304" i="14" s="1"/>
  <c r="I304" i="14"/>
  <c r="K304" i="14"/>
  <c r="O304" i="14"/>
  <c r="Q304" i="14"/>
  <c r="V304" i="14"/>
  <c r="G309" i="14"/>
  <c r="M309" i="14" s="1"/>
  <c r="I309" i="14"/>
  <c r="K309" i="14"/>
  <c r="O309" i="14"/>
  <c r="Q309" i="14"/>
  <c r="V309" i="14"/>
  <c r="G318" i="14"/>
  <c r="M318" i="14" s="1"/>
  <c r="I318" i="14"/>
  <c r="K318" i="14"/>
  <c r="O318" i="14"/>
  <c r="Q318" i="14"/>
  <c r="V318" i="14"/>
  <c r="G323" i="14"/>
  <c r="M323" i="14" s="1"/>
  <c r="I323" i="14"/>
  <c r="K323" i="14"/>
  <c r="O323" i="14"/>
  <c r="Q323" i="14"/>
  <c r="V323" i="14"/>
  <c r="G325" i="14"/>
  <c r="M325" i="14" s="1"/>
  <c r="I325" i="14"/>
  <c r="K325" i="14"/>
  <c r="O325" i="14"/>
  <c r="Q325" i="14"/>
  <c r="V325" i="14"/>
  <c r="G329" i="14"/>
  <c r="M329" i="14" s="1"/>
  <c r="I329" i="14"/>
  <c r="K329" i="14"/>
  <c r="O329" i="14"/>
  <c r="Q329" i="14"/>
  <c r="V329" i="14"/>
  <c r="G333" i="14"/>
  <c r="I333" i="14"/>
  <c r="K333" i="14"/>
  <c r="M333" i="14"/>
  <c r="O333" i="14"/>
  <c r="Q333" i="14"/>
  <c r="V333" i="14"/>
  <c r="G337" i="14"/>
  <c r="M337" i="14" s="1"/>
  <c r="I337" i="14"/>
  <c r="K337" i="14"/>
  <c r="O337" i="14"/>
  <c r="Q337" i="14"/>
  <c r="V337" i="14"/>
  <c r="G342" i="14"/>
  <c r="M342" i="14" s="1"/>
  <c r="I342" i="14"/>
  <c r="K342" i="14"/>
  <c r="O342" i="14"/>
  <c r="Q342" i="14"/>
  <c r="V342" i="14"/>
  <c r="G351" i="14"/>
  <c r="M351" i="14" s="1"/>
  <c r="I351" i="14"/>
  <c r="K351" i="14"/>
  <c r="O351" i="14"/>
  <c r="Q351" i="14"/>
  <c r="V351" i="14"/>
  <c r="G356" i="14"/>
  <c r="I356" i="14"/>
  <c r="I355" i="14" s="1"/>
  <c r="K356" i="14"/>
  <c r="O356" i="14"/>
  <c r="O355" i="14" s="1"/>
  <c r="Q356" i="14"/>
  <c r="V356" i="14"/>
  <c r="G368" i="14"/>
  <c r="M368" i="14" s="1"/>
  <c r="I368" i="14"/>
  <c r="K368" i="14"/>
  <c r="O368" i="14"/>
  <c r="Q368" i="14"/>
  <c r="V368" i="14"/>
  <c r="G372" i="14"/>
  <c r="I372" i="14"/>
  <c r="K372" i="14"/>
  <c r="M372" i="14"/>
  <c r="O372" i="14"/>
  <c r="Q372" i="14"/>
  <c r="V372" i="14"/>
  <c r="G374" i="14"/>
  <c r="M374" i="14" s="1"/>
  <c r="I374" i="14"/>
  <c r="K374" i="14"/>
  <c r="O374" i="14"/>
  <c r="Q374" i="14"/>
  <c r="V374" i="14"/>
  <c r="G376" i="14"/>
  <c r="I376" i="14"/>
  <c r="K376" i="14"/>
  <c r="M376" i="14"/>
  <c r="O376" i="14"/>
  <c r="Q376" i="14"/>
  <c r="V376" i="14"/>
  <c r="G379" i="14"/>
  <c r="I379" i="14"/>
  <c r="K379" i="14"/>
  <c r="M379" i="14"/>
  <c r="O379" i="14"/>
  <c r="Q379" i="14"/>
  <c r="V379" i="14"/>
  <c r="G382" i="14"/>
  <c r="M382" i="14" s="1"/>
  <c r="I382" i="14"/>
  <c r="K382" i="14"/>
  <c r="O382" i="14"/>
  <c r="Q382" i="14"/>
  <c r="V382" i="14"/>
  <c r="G392" i="14"/>
  <c r="M392" i="14" s="1"/>
  <c r="I392" i="14"/>
  <c r="K392" i="14"/>
  <c r="O392" i="14"/>
  <c r="Q392" i="14"/>
  <c r="V392" i="14"/>
  <c r="G400" i="14"/>
  <c r="M400" i="14" s="1"/>
  <c r="I400" i="14"/>
  <c r="K400" i="14"/>
  <c r="O400" i="14"/>
  <c r="Q400" i="14"/>
  <c r="V400" i="14"/>
  <c r="G405" i="14"/>
  <c r="I405" i="14"/>
  <c r="K405" i="14"/>
  <c r="M405" i="14"/>
  <c r="O405" i="14"/>
  <c r="Q405" i="14"/>
  <c r="V405" i="14"/>
  <c r="G409" i="14"/>
  <c r="M409" i="14" s="1"/>
  <c r="I409" i="14"/>
  <c r="K409" i="14"/>
  <c r="O409" i="14"/>
  <c r="Q409" i="14"/>
  <c r="V409" i="14"/>
  <c r="G411" i="14"/>
  <c r="I411" i="14"/>
  <c r="K411" i="14"/>
  <c r="M411" i="14"/>
  <c r="O411" i="14"/>
  <c r="Q411" i="14"/>
  <c r="V411" i="14"/>
  <c r="G417" i="14"/>
  <c r="M417" i="14" s="1"/>
  <c r="I417" i="14"/>
  <c r="K417" i="14"/>
  <c r="O417" i="14"/>
  <c r="Q417" i="14"/>
  <c r="V417" i="14"/>
  <c r="G430" i="14"/>
  <c r="M430" i="14" s="1"/>
  <c r="I430" i="14"/>
  <c r="K430" i="14"/>
  <c r="O430" i="14"/>
  <c r="Q430" i="14"/>
  <c r="V430" i="14"/>
  <c r="G432" i="14"/>
  <c r="I432" i="14"/>
  <c r="K432" i="14"/>
  <c r="M432" i="14"/>
  <c r="O432" i="14"/>
  <c r="Q432" i="14"/>
  <c r="V432" i="14"/>
  <c r="G434" i="14"/>
  <c r="M434" i="14" s="1"/>
  <c r="I434" i="14"/>
  <c r="K434" i="14"/>
  <c r="O434" i="14"/>
  <c r="Q434" i="14"/>
  <c r="V434" i="14"/>
  <c r="G436" i="14"/>
  <c r="M436" i="14" s="1"/>
  <c r="I436" i="14"/>
  <c r="K436" i="14"/>
  <c r="O436" i="14"/>
  <c r="Q436" i="14"/>
  <c r="Q429" i="14" s="1"/>
  <c r="V436" i="14"/>
  <c r="G443" i="14"/>
  <c r="M443" i="14" s="1"/>
  <c r="I443" i="14"/>
  <c r="K443" i="14"/>
  <c r="O443" i="14"/>
  <c r="Q443" i="14"/>
  <c r="Q442" i="14" s="1"/>
  <c r="V443" i="14"/>
  <c r="G448" i="14"/>
  <c r="M448" i="14" s="1"/>
  <c r="I448" i="14"/>
  <c r="K448" i="14"/>
  <c r="O448" i="14"/>
  <c r="Q448" i="14"/>
  <c r="V448" i="14"/>
  <c r="V442" i="14" s="1"/>
  <c r="I453" i="14"/>
  <c r="G454" i="14"/>
  <c r="G453" i="14" s="1"/>
  <c r="I454" i="14"/>
  <c r="K454" i="14"/>
  <c r="K453" i="14" s="1"/>
  <c r="O454" i="14"/>
  <c r="O453" i="14" s="1"/>
  <c r="Q454" i="14"/>
  <c r="Q453" i="14" s="1"/>
  <c r="V454" i="14"/>
  <c r="V453" i="14" s="1"/>
  <c r="G456" i="14"/>
  <c r="M456" i="14" s="1"/>
  <c r="I456" i="14"/>
  <c r="K456" i="14"/>
  <c r="O456" i="14"/>
  <c r="Q456" i="14"/>
  <c r="V456" i="14"/>
  <c r="G460" i="14"/>
  <c r="M460" i="14" s="1"/>
  <c r="I460" i="14"/>
  <c r="K460" i="14"/>
  <c r="O460" i="14"/>
  <c r="Q460" i="14"/>
  <c r="V460" i="14"/>
  <c r="G466" i="14"/>
  <c r="M466" i="14" s="1"/>
  <c r="I466" i="14"/>
  <c r="K466" i="14"/>
  <c r="O466" i="14"/>
  <c r="Q466" i="14"/>
  <c r="V466" i="14"/>
  <c r="G472" i="14"/>
  <c r="M472" i="14" s="1"/>
  <c r="I472" i="14"/>
  <c r="K472" i="14"/>
  <c r="O472" i="14"/>
  <c r="Q472" i="14"/>
  <c r="V472" i="14"/>
  <c r="G476" i="14"/>
  <c r="M476" i="14" s="1"/>
  <c r="I476" i="14"/>
  <c r="K476" i="14"/>
  <c r="O476" i="14"/>
  <c r="Q476" i="14"/>
  <c r="V476" i="14"/>
  <c r="G482" i="14"/>
  <c r="I482" i="14"/>
  <c r="K482" i="14"/>
  <c r="M482" i="14"/>
  <c r="O482" i="14"/>
  <c r="Q482" i="14"/>
  <c r="V482" i="14"/>
  <c r="G486" i="14"/>
  <c r="M486" i="14" s="1"/>
  <c r="I486" i="14"/>
  <c r="K486" i="14"/>
  <c r="O486" i="14"/>
  <c r="Q486" i="14"/>
  <c r="V486" i="14"/>
  <c r="G492" i="14"/>
  <c r="I492" i="14"/>
  <c r="K492" i="14"/>
  <c r="M492" i="14"/>
  <c r="O492" i="14"/>
  <c r="Q492" i="14"/>
  <c r="V492" i="14"/>
  <c r="G498" i="14"/>
  <c r="M498" i="14" s="1"/>
  <c r="I498" i="14"/>
  <c r="K498" i="14"/>
  <c r="O498" i="14"/>
  <c r="Q498" i="14"/>
  <c r="V498" i="14"/>
  <c r="G502" i="14"/>
  <c r="M502" i="14" s="1"/>
  <c r="I502" i="14"/>
  <c r="K502" i="14"/>
  <c r="O502" i="14"/>
  <c r="Q502" i="14"/>
  <c r="V502" i="14"/>
  <c r="G512" i="14"/>
  <c r="M512" i="14" s="1"/>
  <c r="I512" i="14"/>
  <c r="K512" i="14"/>
  <c r="O512" i="14"/>
  <c r="Q512" i="14"/>
  <c r="V512" i="14"/>
  <c r="G516" i="14"/>
  <c r="M516" i="14" s="1"/>
  <c r="I516" i="14"/>
  <c r="K516" i="14"/>
  <c r="O516" i="14"/>
  <c r="Q516" i="14"/>
  <c r="V516" i="14"/>
  <c r="G518" i="14"/>
  <c r="M518" i="14" s="1"/>
  <c r="I518" i="14"/>
  <c r="K518" i="14"/>
  <c r="O518" i="14"/>
  <c r="Q518" i="14"/>
  <c r="V518" i="14"/>
  <c r="G525" i="14"/>
  <c r="M525" i="14" s="1"/>
  <c r="I525" i="14"/>
  <c r="K525" i="14"/>
  <c r="O525" i="14"/>
  <c r="Q525" i="14"/>
  <c r="V525" i="14"/>
  <c r="G528" i="14"/>
  <c r="M528" i="14" s="1"/>
  <c r="I528" i="14"/>
  <c r="K528" i="14"/>
  <c r="O528" i="14"/>
  <c r="Q528" i="14"/>
  <c r="V528" i="14"/>
  <c r="G531" i="14"/>
  <c r="M531" i="14" s="1"/>
  <c r="I531" i="14"/>
  <c r="K531" i="14"/>
  <c r="O531" i="14"/>
  <c r="Q531" i="14"/>
  <c r="V531" i="14"/>
  <c r="G538" i="14"/>
  <c r="I538" i="14"/>
  <c r="K538" i="14"/>
  <c r="M538" i="14"/>
  <c r="O538" i="14"/>
  <c r="Q538" i="14"/>
  <c r="V538" i="14"/>
  <c r="G545" i="14"/>
  <c r="M545" i="14" s="1"/>
  <c r="I545" i="14"/>
  <c r="K545" i="14"/>
  <c r="O545" i="14"/>
  <c r="Q545" i="14"/>
  <c r="V545" i="14"/>
  <c r="G552" i="14"/>
  <c r="I552" i="14"/>
  <c r="K552" i="14"/>
  <c r="M552" i="14"/>
  <c r="O552" i="14"/>
  <c r="Q552" i="14"/>
  <c r="V552" i="14"/>
  <c r="G554" i="14"/>
  <c r="M554" i="14" s="1"/>
  <c r="I554" i="14"/>
  <c r="K554" i="14"/>
  <c r="O554" i="14"/>
  <c r="Q554" i="14"/>
  <c r="V554" i="14"/>
  <c r="G556" i="14"/>
  <c r="M556" i="14" s="1"/>
  <c r="I556" i="14"/>
  <c r="K556" i="14"/>
  <c r="O556" i="14"/>
  <c r="Q556" i="14"/>
  <c r="V556" i="14"/>
  <c r="G558" i="14"/>
  <c r="M558" i="14" s="1"/>
  <c r="I558" i="14"/>
  <c r="K558" i="14"/>
  <c r="O558" i="14"/>
  <c r="Q558" i="14"/>
  <c r="V558" i="14"/>
  <c r="G566" i="14"/>
  <c r="M566" i="14" s="1"/>
  <c r="I566" i="14"/>
  <c r="K566" i="14"/>
  <c r="O566" i="14"/>
  <c r="Q566" i="14"/>
  <c r="V566" i="14"/>
  <c r="G568" i="14"/>
  <c r="M568" i="14" s="1"/>
  <c r="I568" i="14"/>
  <c r="K568" i="14"/>
  <c r="O568" i="14"/>
  <c r="Q568" i="14"/>
  <c r="V568" i="14"/>
  <c r="G575" i="14"/>
  <c r="I575" i="14"/>
  <c r="K575" i="14"/>
  <c r="M575" i="14"/>
  <c r="O575" i="14"/>
  <c r="Q575" i="14"/>
  <c r="V575" i="14"/>
  <c r="G577" i="14"/>
  <c r="M577" i="14" s="1"/>
  <c r="I577" i="14"/>
  <c r="K577" i="14"/>
  <c r="O577" i="14"/>
  <c r="Q577" i="14"/>
  <c r="V577" i="14"/>
  <c r="G579" i="14"/>
  <c r="I579" i="14"/>
  <c r="K579" i="14"/>
  <c r="M579" i="14"/>
  <c r="O579" i="14"/>
  <c r="Q579" i="14"/>
  <c r="V579" i="14"/>
  <c r="G582" i="14"/>
  <c r="M582" i="14" s="1"/>
  <c r="I582" i="14"/>
  <c r="K582" i="14"/>
  <c r="O582" i="14"/>
  <c r="Q582" i="14"/>
  <c r="V582" i="14"/>
  <c r="G589" i="14"/>
  <c r="M589" i="14" s="1"/>
  <c r="I589" i="14"/>
  <c r="K589" i="14"/>
  <c r="O589" i="14"/>
  <c r="Q589" i="14"/>
  <c r="V589" i="14"/>
  <c r="G596" i="14"/>
  <c r="M596" i="14" s="1"/>
  <c r="I596" i="14"/>
  <c r="K596" i="14"/>
  <c r="O596" i="14"/>
  <c r="Q596" i="14"/>
  <c r="V596" i="14"/>
  <c r="G598" i="14"/>
  <c r="M598" i="14" s="1"/>
  <c r="I598" i="14"/>
  <c r="K598" i="14"/>
  <c r="O598" i="14"/>
  <c r="Q598" i="14"/>
  <c r="V598" i="14"/>
  <c r="G600" i="14"/>
  <c r="M600" i="14" s="1"/>
  <c r="I600" i="14"/>
  <c r="K600" i="14"/>
  <c r="O600" i="14"/>
  <c r="Q600" i="14"/>
  <c r="V600" i="14"/>
  <c r="G602" i="14"/>
  <c r="I602" i="14"/>
  <c r="K602" i="14"/>
  <c r="O602" i="14"/>
  <c r="Q602" i="14"/>
  <c r="V602" i="14"/>
  <c r="G605" i="14"/>
  <c r="M605" i="14" s="1"/>
  <c r="I605" i="14"/>
  <c r="K605" i="14"/>
  <c r="O605" i="14"/>
  <c r="Q605" i="14"/>
  <c r="V605" i="14"/>
  <c r="G607" i="14"/>
  <c r="M607" i="14" s="1"/>
  <c r="I607" i="14"/>
  <c r="K607" i="14"/>
  <c r="O607" i="14"/>
  <c r="Q607" i="14"/>
  <c r="V607" i="14"/>
  <c r="G611" i="14"/>
  <c r="M611" i="14" s="1"/>
  <c r="I611" i="14"/>
  <c r="I601" i="14" s="1"/>
  <c r="K611" i="14"/>
  <c r="O611" i="14"/>
  <c r="Q611" i="14"/>
  <c r="V611" i="14"/>
  <c r="G613" i="14"/>
  <c r="M613" i="14" s="1"/>
  <c r="I613" i="14"/>
  <c r="K613" i="14"/>
  <c r="O613" i="14"/>
  <c r="Q613" i="14"/>
  <c r="V613" i="14"/>
  <c r="G617" i="14"/>
  <c r="I617" i="14"/>
  <c r="K617" i="14"/>
  <c r="M617" i="14"/>
  <c r="O617" i="14"/>
  <c r="Q617" i="14"/>
  <c r="V617" i="14"/>
  <c r="G619" i="14"/>
  <c r="M619" i="14" s="1"/>
  <c r="I619" i="14"/>
  <c r="K619" i="14"/>
  <c r="O619" i="14"/>
  <c r="Q619" i="14"/>
  <c r="V619" i="14"/>
  <c r="G621" i="14"/>
  <c r="I621" i="14"/>
  <c r="K621" i="14"/>
  <c r="M621" i="14"/>
  <c r="O621" i="14"/>
  <c r="Q621" i="14"/>
  <c r="V621" i="14"/>
  <c r="G623" i="14"/>
  <c r="M623" i="14" s="1"/>
  <c r="I623" i="14"/>
  <c r="K623" i="14"/>
  <c r="O623" i="14"/>
  <c r="Q623" i="14"/>
  <c r="V623" i="14"/>
  <c r="G625" i="14"/>
  <c r="M625" i="14" s="1"/>
  <c r="I625" i="14"/>
  <c r="K625" i="14"/>
  <c r="O625" i="14"/>
  <c r="Q625" i="14"/>
  <c r="V625" i="14"/>
  <c r="G627" i="14"/>
  <c r="I627" i="14"/>
  <c r="K627" i="14"/>
  <c r="M627" i="14"/>
  <c r="O627" i="14"/>
  <c r="Q627" i="14"/>
  <c r="Q626" i="14" s="1"/>
  <c r="V627" i="14"/>
  <c r="G629" i="14"/>
  <c r="M629" i="14" s="1"/>
  <c r="I629" i="14"/>
  <c r="K629" i="14"/>
  <c r="K626" i="14" s="1"/>
  <c r="O629" i="14"/>
  <c r="Q629" i="14"/>
  <c r="V629" i="14"/>
  <c r="G631" i="14"/>
  <c r="M631" i="14" s="1"/>
  <c r="I631" i="14"/>
  <c r="K631" i="14"/>
  <c r="O631" i="14"/>
  <c r="Q631" i="14"/>
  <c r="V631" i="14"/>
  <c r="G633" i="14"/>
  <c r="M633" i="14" s="1"/>
  <c r="I633" i="14"/>
  <c r="K633" i="14"/>
  <c r="O633" i="14"/>
  <c r="Q633" i="14"/>
  <c r="V633" i="14"/>
  <c r="G635" i="14"/>
  <c r="M635" i="14" s="1"/>
  <c r="I635" i="14"/>
  <c r="K635" i="14"/>
  <c r="O635" i="14"/>
  <c r="Q635" i="14"/>
  <c r="V635" i="14"/>
  <c r="G637" i="14"/>
  <c r="I637" i="14"/>
  <c r="K637" i="14"/>
  <c r="M637" i="14"/>
  <c r="O637" i="14"/>
  <c r="Q637" i="14"/>
  <c r="V637" i="14"/>
  <c r="G639" i="14"/>
  <c r="I639" i="14"/>
  <c r="K639" i="14"/>
  <c r="O639" i="14"/>
  <c r="Q639" i="14"/>
  <c r="V639" i="14"/>
  <c r="G641" i="14"/>
  <c r="M641" i="14" s="1"/>
  <c r="I641" i="14"/>
  <c r="K641" i="14"/>
  <c r="O641" i="14"/>
  <c r="Q641" i="14"/>
  <c r="V641" i="14"/>
  <c r="G643" i="14"/>
  <c r="M643" i="14" s="1"/>
  <c r="I643" i="14"/>
  <c r="K643" i="14"/>
  <c r="O643" i="14"/>
  <c r="Q643" i="14"/>
  <c r="V643" i="14"/>
  <c r="G645" i="14"/>
  <c r="M645" i="14" s="1"/>
  <c r="I645" i="14"/>
  <c r="K645" i="14"/>
  <c r="O645" i="14"/>
  <c r="Q645" i="14"/>
  <c r="V645" i="14"/>
  <c r="G647" i="14"/>
  <c r="M647" i="14" s="1"/>
  <c r="I647" i="14"/>
  <c r="K647" i="14"/>
  <c r="O647" i="14"/>
  <c r="Q647" i="14"/>
  <c r="V647" i="14"/>
  <c r="G649" i="14"/>
  <c r="M649" i="14" s="1"/>
  <c r="I649" i="14"/>
  <c r="K649" i="14"/>
  <c r="O649" i="14"/>
  <c r="Q649" i="14"/>
  <c r="V649" i="14"/>
  <c r="G651" i="14"/>
  <c r="M651" i="14" s="1"/>
  <c r="I651" i="14"/>
  <c r="K651" i="14"/>
  <c r="O651" i="14"/>
  <c r="Q651" i="14"/>
  <c r="V651" i="14"/>
  <c r="G653" i="14"/>
  <c r="I653" i="14"/>
  <c r="K653" i="14"/>
  <c r="M653" i="14"/>
  <c r="O653" i="14"/>
  <c r="Q653" i="14"/>
  <c r="V653" i="14"/>
  <c r="G654" i="14"/>
  <c r="M654" i="14" s="1"/>
  <c r="I654" i="14"/>
  <c r="K654" i="14"/>
  <c r="O654" i="14"/>
  <c r="Q654" i="14"/>
  <c r="V654" i="14"/>
  <c r="G656" i="14"/>
  <c r="M656" i="14" s="1"/>
  <c r="I656" i="14"/>
  <c r="K656" i="14"/>
  <c r="O656" i="14"/>
  <c r="Q656" i="14"/>
  <c r="V656" i="14"/>
  <c r="G658" i="14"/>
  <c r="M658" i="14" s="1"/>
  <c r="I658" i="14"/>
  <c r="K658" i="14"/>
  <c r="O658" i="14"/>
  <c r="Q658" i="14"/>
  <c r="V658" i="14"/>
  <c r="G660" i="14"/>
  <c r="M660" i="14" s="1"/>
  <c r="I660" i="14"/>
  <c r="K660" i="14"/>
  <c r="O660" i="14"/>
  <c r="Q660" i="14"/>
  <c r="V660" i="14"/>
  <c r="G662" i="14"/>
  <c r="M662" i="14" s="1"/>
  <c r="I662" i="14"/>
  <c r="K662" i="14"/>
  <c r="O662" i="14"/>
  <c r="Q662" i="14"/>
  <c r="V662" i="14"/>
  <c r="G664" i="14"/>
  <c r="M664" i="14" s="1"/>
  <c r="I664" i="14"/>
  <c r="K664" i="14"/>
  <c r="O664" i="14"/>
  <c r="Q664" i="14"/>
  <c r="V664" i="14"/>
  <c r="G666" i="14"/>
  <c r="M666" i="14" s="1"/>
  <c r="I666" i="14"/>
  <c r="K666" i="14"/>
  <c r="O666" i="14"/>
  <c r="Q666" i="14"/>
  <c r="V666" i="14"/>
  <c r="G667" i="14"/>
  <c r="I667" i="14"/>
  <c r="K667" i="14"/>
  <c r="M667" i="14"/>
  <c r="O667" i="14"/>
  <c r="Q667" i="14"/>
  <c r="V667" i="14"/>
  <c r="G669" i="14"/>
  <c r="M669" i="14" s="1"/>
  <c r="I669" i="14"/>
  <c r="K669" i="14"/>
  <c r="O669" i="14"/>
  <c r="O668" i="14" s="1"/>
  <c r="Q669" i="14"/>
  <c r="Q668" i="14" s="1"/>
  <c r="V669" i="14"/>
  <c r="G671" i="14"/>
  <c r="M671" i="14" s="1"/>
  <c r="I671" i="14"/>
  <c r="K671" i="14"/>
  <c r="K668" i="14" s="1"/>
  <c r="O671" i="14"/>
  <c r="Q671" i="14"/>
  <c r="V671" i="14"/>
  <c r="V668" i="14" s="1"/>
  <c r="G673" i="14"/>
  <c r="I673" i="14"/>
  <c r="K673" i="14"/>
  <c r="O673" i="14"/>
  <c r="Q673" i="14"/>
  <c r="V673" i="14"/>
  <c r="G675" i="14"/>
  <c r="M675" i="14" s="1"/>
  <c r="I675" i="14"/>
  <c r="K675" i="14"/>
  <c r="O675" i="14"/>
  <c r="Q675" i="14"/>
  <c r="V675" i="14"/>
  <c r="G677" i="14"/>
  <c r="M677" i="14" s="1"/>
  <c r="I677" i="14"/>
  <c r="K677" i="14"/>
  <c r="O677" i="14"/>
  <c r="Q677" i="14"/>
  <c r="V677" i="14"/>
  <c r="G679" i="14"/>
  <c r="I679" i="14"/>
  <c r="K679" i="14"/>
  <c r="O679" i="14"/>
  <c r="Q679" i="14"/>
  <c r="V679" i="14"/>
  <c r="G681" i="14"/>
  <c r="M681" i="14" s="1"/>
  <c r="I681" i="14"/>
  <c r="K681" i="14"/>
  <c r="O681" i="14"/>
  <c r="Q681" i="14"/>
  <c r="V681" i="14"/>
  <c r="G697" i="14"/>
  <c r="I697" i="14"/>
  <c r="K697" i="14"/>
  <c r="M697" i="14"/>
  <c r="O697" i="14"/>
  <c r="Q697" i="14"/>
  <c r="V697" i="14"/>
  <c r="G699" i="14"/>
  <c r="M699" i="14" s="1"/>
  <c r="I699" i="14"/>
  <c r="K699" i="14"/>
  <c r="O699" i="14"/>
  <c r="Q699" i="14"/>
  <c r="V699" i="14"/>
  <c r="G704" i="14"/>
  <c r="M704" i="14" s="1"/>
  <c r="I704" i="14"/>
  <c r="K704" i="14"/>
  <c r="O704" i="14"/>
  <c r="Q704" i="14"/>
  <c r="V704" i="14"/>
  <c r="G711" i="14"/>
  <c r="M711" i="14" s="1"/>
  <c r="I711" i="14"/>
  <c r="K711" i="14"/>
  <c r="O711" i="14"/>
  <c r="Q711" i="14"/>
  <c r="V711" i="14"/>
  <c r="G713" i="14"/>
  <c r="I713" i="14"/>
  <c r="K713" i="14"/>
  <c r="M713" i="14"/>
  <c r="O713" i="14"/>
  <c r="Q713" i="14"/>
  <c r="V713" i="14"/>
  <c r="G715" i="14"/>
  <c r="M715" i="14" s="1"/>
  <c r="I715" i="14"/>
  <c r="K715" i="14"/>
  <c r="O715" i="14"/>
  <c r="Q715" i="14"/>
  <c r="V715" i="14"/>
  <c r="G717" i="14"/>
  <c r="M717" i="14" s="1"/>
  <c r="I717" i="14"/>
  <c r="K717" i="14"/>
  <c r="O717" i="14"/>
  <c r="Q717" i="14"/>
  <c r="V717" i="14"/>
  <c r="G719" i="14"/>
  <c r="M719" i="14" s="1"/>
  <c r="I719" i="14"/>
  <c r="K719" i="14"/>
  <c r="O719" i="14"/>
  <c r="Q719" i="14"/>
  <c r="V719" i="14"/>
  <c r="G721" i="14"/>
  <c r="I721" i="14"/>
  <c r="K721" i="14"/>
  <c r="M721" i="14"/>
  <c r="O721" i="14"/>
  <c r="Q721" i="14"/>
  <c r="V721" i="14"/>
  <c r="G723" i="14"/>
  <c r="M723" i="14" s="1"/>
  <c r="I723" i="14"/>
  <c r="K723" i="14"/>
  <c r="O723" i="14"/>
  <c r="Q723" i="14"/>
  <c r="V723" i="14"/>
  <c r="G725" i="14"/>
  <c r="M725" i="14" s="1"/>
  <c r="I725" i="14"/>
  <c r="K725" i="14"/>
  <c r="O725" i="14"/>
  <c r="Q725" i="14"/>
  <c r="V725" i="14"/>
  <c r="G727" i="14"/>
  <c r="M727" i="14" s="1"/>
  <c r="I727" i="14"/>
  <c r="K727" i="14"/>
  <c r="O727" i="14"/>
  <c r="Q727" i="14"/>
  <c r="V727" i="14"/>
  <c r="G729" i="14"/>
  <c r="I729" i="14"/>
  <c r="K729" i="14"/>
  <c r="M729" i="14"/>
  <c r="O729" i="14"/>
  <c r="Q729" i="14"/>
  <c r="V729" i="14"/>
  <c r="G731" i="14"/>
  <c r="M731" i="14" s="1"/>
  <c r="I731" i="14"/>
  <c r="K731" i="14"/>
  <c r="O731" i="14"/>
  <c r="Q731" i="14"/>
  <c r="V731" i="14"/>
  <c r="G733" i="14"/>
  <c r="M733" i="14" s="1"/>
  <c r="I733" i="14"/>
  <c r="K733" i="14"/>
  <c r="O733" i="14"/>
  <c r="Q733" i="14"/>
  <c r="V733" i="14"/>
  <c r="G735" i="14"/>
  <c r="M735" i="14" s="1"/>
  <c r="I735" i="14"/>
  <c r="K735" i="14"/>
  <c r="O735" i="14"/>
  <c r="Q735" i="14"/>
  <c r="V735" i="14"/>
  <c r="G737" i="14"/>
  <c r="I737" i="14"/>
  <c r="K737" i="14"/>
  <c r="M737" i="14"/>
  <c r="O737" i="14"/>
  <c r="Q737" i="14"/>
  <c r="V737" i="14"/>
  <c r="G739" i="14"/>
  <c r="M739" i="14" s="1"/>
  <c r="I739" i="14"/>
  <c r="K739" i="14"/>
  <c r="O739" i="14"/>
  <c r="Q739" i="14"/>
  <c r="V739" i="14"/>
  <c r="G741" i="14"/>
  <c r="M741" i="14" s="1"/>
  <c r="I741" i="14"/>
  <c r="K741" i="14"/>
  <c r="O741" i="14"/>
  <c r="Q741" i="14"/>
  <c r="V741" i="14"/>
  <c r="G743" i="14"/>
  <c r="M743" i="14" s="1"/>
  <c r="I743" i="14"/>
  <c r="K743" i="14"/>
  <c r="O743" i="14"/>
  <c r="Q743" i="14"/>
  <c r="V743" i="14"/>
  <c r="G745" i="14"/>
  <c r="I745" i="14"/>
  <c r="K745" i="14"/>
  <c r="M745" i="14"/>
  <c r="O745" i="14"/>
  <c r="Q745" i="14"/>
  <c r="V745" i="14"/>
  <c r="G747" i="14"/>
  <c r="M747" i="14" s="1"/>
  <c r="I747" i="14"/>
  <c r="K747" i="14"/>
  <c r="O747" i="14"/>
  <c r="Q747" i="14"/>
  <c r="V747" i="14"/>
  <c r="G749" i="14"/>
  <c r="M749" i="14" s="1"/>
  <c r="I749" i="14"/>
  <c r="K749" i="14"/>
  <c r="O749" i="14"/>
  <c r="Q749" i="14"/>
  <c r="V749" i="14"/>
  <c r="G751" i="14"/>
  <c r="M751" i="14" s="1"/>
  <c r="I751" i="14"/>
  <c r="K751" i="14"/>
  <c r="O751" i="14"/>
  <c r="Q751" i="14"/>
  <c r="V751" i="14"/>
  <c r="G753" i="14"/>
  <c r="M753" i="14" s="1"/>
  <c r="I753" i="14"/>
  <c r="K753" i="14"/>
  <c r="O753" i="14"/>
  <c r="Q753" i="14"/>
  <c r="V753" i="14"/>
  <c r="G755" i="14"/>
  <c r="M755" i="14" s="1"/>
  <c r="I755" i="14"/>
  <c r="K755" i="14"/>
  <c r="O755" i="14"/>
  <c r="Q755" i="14"/>
  <c r="V755" i="14"/>
  <c r="G757" i="14"/>
  <c r="I757" i="14"/>
  <c r="K757" i="14"/>
  <c r="M757" i="14"/>
  <c r="O757" i="14"/>
  <c r="Q757" i="14"/>
  <c r="V757" i="14"/>
  <c r="G759" i="14"/>
  <c r="M759" i="14" s="1"/>
  <c r="I759" i="14"/>
  <c r="K759" i="14"/>
  <c r="O759" i="14"/>
  <c r="Q759" i="14"/>
  <c r="V759" i="14"/>
  <c r="G768" i="14"/>
  <c r="M768" i="14" s="1"/>
  <c r="I768" i="14"/>
  <c r="K768" i="14"/>
  <c r="O768" i="14"/>
  <c r="Q768" i="14"/>
  <c r="V768" i="14"/>
  <c r="G773" i="14"/>
  <c r="I773" i="14"/>
  <c r="K773" i="14"/>
  <c r="M773" i="14"/>
  <c r="O773" i="14"/>
  <c r="Q773" i="14"/>
  <c r="V773" i="14"/>
  <c r="G775" i="14"/>
  <c r="M775" i="14" s="1"/>
  <c r="I775" i="14"/>
  <c r="K775" i="14"/>
  <c r="O775" i="14"/>
  <c r="Q775" i="14"/>
  <c r="V775" i="14"/>
  <c r="G777" i="14"/>
  <c r="M777" i="14" s="1"/>
  <c r="I777" i="14"/>
  <c r="K777" i="14"/>
  <c r="O777" i="14"/>
  <c r="Q777" i="14"/>
  <c r="V777" i="14"/>
  <c r="G779" i="14"/>
  <c r="M779" i="14" s="1"/>
  <c r="I779" i="14"/>
  <c r="K779" i="14"/>
  <c r="O779" i="14"/>
  <c r="Q779" i="14"/>
  <c r="V779" i="14"/>
  <c r="G781" i="14"/>
  <c r="M781" i="14" s="1"/>
  <c r="I781" i="14"/>
  <c r="K781" i="14"/>
  <c r="O781" i="14"/>
  <c r="Q781" i="14"/>
  <c r="V781" i="14"/>
  <c r="G783" i="14"/>
  <c r="M783" i="14" s="1"/>
  <c r="I783" i="14"/>
  <c r="K783" i="14"/>
  <c r="O783" i="14"/>
  <c r="Q783" i="14"/>
  <c r="V783" i="14"/>
  <c r="G785" i="14"/>
  <c r="I785" i="14"/>
  <c r="K785" i="14"/>
  <c r="M785" i="14"/>
  <c r="O785" i="14"/>
  <c r="Q785" i="14"/>
  <c r="V785" i="14"/>
  <c r="G787" i="14"/>
  <c r="M787" i="14" s="1"/>
  <c r="I787" i="14"/>
  <c r="K787" i="14"/>
  <c r="O787" i="14"/>
  <c r="Q787" i="14"/>
  <c r="V787" i="14"/>
  <c r="G789" i="14"/>
  <c r="M789" i="14" s="1"/>
  <c r="I789" i="14"/>
  <c r="K789" i="14"/>
  <c r="O789" i="14"/>
  <c r="Q789" i="14"/>
  <c r="V789" i="14"/>
  <c r="G791" i="14"/>
  <c r="M791" i="14" s="1"/>
  <c r="I791" i="14"/>
  <c r="K791" i="14"/>
  <c r="O791" i="14"/>
  <c r="Q791" i="14"/>
  <c r="V791" i="14"/>
  <c r="G793" i="14"/>
  <c r="I793" i="14"/>
  <c r="K793" i="14"/>
  <c r="M793" i="14"/>
  <c r="O793" i="14"/>
  <c r="Q793" i="14"/>
  <c r="V793" i="14"/>
  <c r="G795" i="14"/>
  <c r="M795" i="14" s="1"/>
  <c r="I795" i="14"/>
  <c r="K795" i="14"/>
  <c r="O795" i="14"/>
  <c r="Q795" i="14"/>
  <c r="V795" i="14"/>
  <c r="G797" i="14"/>
  <c r="M797" i="14" s="1"/>
  <c r="I797" i="14"/>
  <c r="K797" i="14"/>
  <c r="O797" i="14"/>
  <c r="Q797" i="14"/>
  <c r="V797" i="14"/>
  <c r="G799" i="14"/>
  <c r="M799" i="14" s="1"/>
  <c r="I799" i="14"/>
  <c r="K799" i="14"/>
  <c r="O799" i="14"/>
  <c r="Q799" i="14"/>
  <c r="V799" i="14"/>
  <c r="G801" i="14"/>
  <c r="I801" i="14"/>
  <c r="K801" i="14"/>
  <c r="M801" i="14"/>
  <c r="O801" i="14"/>
  <c r="Q801" i="14"/>
  <c r="V801" i="14"/>
  <c r="G803" i="14"/>
  <c r="M803" i="14" s="1"/>
  <c r="I803" i="14"/>
  <c r="K803" i="14"/>
  <c r="O803" i="14"/>
  <c r="Q803" i="14"/>
  <c r="V803" i="14"/>
  <c r="I804" i="14"/>
  <c r="G805" i="14"/>
  <c r="G804" i="14" s="1"/>
  <c r="I805" i="14"/>
  <c r="K805" i="14"/>
  <c r="K804" i="14" s="1"/>
  <c r="O805" i="14"/>
  <c r="O804" i="14" s="1"/>
  <c r="Q805" i="14"/>
  <c r="Q804" i="14" s="1"/>
  <c r="V805" i="14"/>
  <c r="V804" i="14" s="1"/>
  <c r="I809" i="14"/>
  <c r="G810" i="14"/>
  <c r="M810" i="14" s="1"/>
  <c r="M809" i="14" s="1"/>
  <c r="I810" i="14"/>
  <c r="K810" i="14"/>
  <c r="K809" i="14" s="1"/>
  <c r="O810" i="14"/>
  <c r="O809" i="14" s="1"/>
  <c r="Q810" i="14"/>
  <c r="Q809" i="14" s="1"/>
  <c r="V810" i="14"/>
  <c r="V809" i="14" s="1"/>
  <c r="G824" i="14"/>
  <c r="I824" i="14"/>
  <c r="I823" i="14" s="1"/>
  <c r="K824" i="14"/>
  <c r="K823" i="14" s="1"/>
  <c r="O824" i="14"/>
  <c r="Q824" i="14"/>
  <c r="Q823" i="14" s="1"/>
  <c r="V824" i="14"/>
  <c r="G826" i="14"/>
  <c r="M826" i="14" s="1"/>
  <c r="I826" i="14"/>
  <c r="K826" i="14"/>
  <c r="O826" i="14"/>
  <c r="Q826" i="14"/>
  <c r="V826" i="14"/>
  <c r="V828" i="14"/>
  <c r="G829" i="14"/>
  <c r="I829" i="14"/>
  <c r="I828" i="14" s="1"/>
  <c r="K829" i="14"/>
  <c r="K828" i="14" s="1"/>
  <c r="M829" i="14"/>
  <c r="O829" i="14"/>
  <c r="Q829" i="14"/>
  <c r="V829" i="14"/>
  <c r="G831" i="14"/>
  <c r="G828" i="14" s="1"/>
  <c r="I831" i="14"/>
  <c r="K831" i="14"/>
  <c r="O831" i="14"/>
  <c r="O828" i="14" s="1"/>
  <c r="Q831" i="14"/>
  <c r="V831" i="14"/>
  <c r="G834" i="14"/>
  <c r="M834" i="14" s="1"/>
  <c r="I834" i="14"/>
  <c r="K834" i="14"/>
  <c r="O834" i="14"/>
  <c r="Q834" i="14"/>
  <c r="V834" i="14"/>
  <c r="G836" i="14"/>
  <c r="M836" i="14" s="1"/>
  <c r="I836" i="14"/>
  <c r="K836" i="14"/>
  <c r="O836" i="14"/>
  <c r="Q836" i="14"/>
  <c r="V836" i="14"/>
  <c r="G838" i="14"/>
  <c r="M838" i="14" s="1"/>
  <c r="I838" i="14"/>
  <c r="K838" i="14"/>
  <c r="O838" i="14"/>
  <c r="Q838" i="14"/>
  <c r="V838" i="14"/>
  <c r="G839" i="14"/>
  <c r="I839" i="14"/>
  <c r="K839" i="14"/>
  <c r="M839" i="14"/>
  <c r="O839" i="14"/>
  <c r="Q839" i="14"/>
  <c r="V839" i="14"/>
  <c r="G840" i="14"/>
  <c r="M840" i="14" s="1"/>
  <c r="I840" i="14"/>
  <c r="K840" i="14"/>
  <c r="O840" i="14"/>
  <c r="Q840" i="14"/>
  <c r="V840" i="14"/>
  <c r="G841" i="14"/>
  <c r="M841" i="14" s="1"/>
  <c r="I841" i="14"/>
  <c r="K841" i="14"/>
  <c r="O841" i="14"/>
  <c r="Q841" i="14"/>
  <c r="V841" i="14"/>
  <c r="G842" i="14"/>
  <c r="M842" i="14" s="1"/>
  <c r="I842" i="14"/>
  <c r="K842" i="14"/>
  <c r="O842" i="14"/>
  <c r="Q842" i="14"/>
  <c r="V842" i="14"/>
  <c r="G843" i="14"/>
  <c r="I843" i="14"/>
  <c r="K843" i="14"/>
  <c r="M843" i="14"/>
  <c r="O843" i="14"/>
  <c r="Q843" i="14"/>
  <c r="V843" i="14"/>
  <c r="G844" i="14"/>
  <c r="M844" i="14" s="1"/>
  <c r="I844" i="14"/>
  <c r="K844" i="14"/>
  <c r="O844" i="14"/>
  <c r="Q844" i="14"/>
  <c r="V844" i="14"/>
  <c r="AE846" i="14"/>
  <c r="G9" i="13"/>
  <c r="M9" i="13" s="1"/>
  <c r="I9" i="13"/>
  <c r="K9" i="13"/>
  <c r="O9" i="13"/>
  <c r="Q9" i="13"/>
  <c r="V9" i="13"/>
  <c r="G15" i="13"/>
  <c r="M15" i="13" s="1"/>
  <c r="I15" i="13"/>
  <c r="K15" i="13"/>
  <c r="O15" i="13"/>
  <c r="Q15" i="13"/>
  <c r="V15" i="13"/>
  <c r="G20" i="13"/>
  <c r="I20" i="13"/>
  <c r="K20" i="13"/>
  <c r="M20" i="13"/>
  <c r="O20" i="13"/>
  <c r="Q20" i="13"/>
  <c r="V20" i="13"/>
  <c r="G22" i="13"/>
  <c r="I22" i="13"/>
  <c r="K22" i="13"/>
  <c r="O22" i="13"/>
  <c r="Q22" i="13"/>
  <c r="V22" i="13"/>
  <c r="G24" i="13"/>
  <c r="M24" i="13" s="1"/>
  <c r="I24" i="13"/>
  <c r="K24" i="13"/>
  <c r="O24" i="13"/>
  <c r="Q24" i="13"/>
  <c r="V24" i="13"/>
  <c r="G26" i="13"/>
  <c r="I26" i="13"/>
  <c r="K26" i="13"/>
  <c r="M26" i="13"/>
  <c r="O26" i="13"/>
  <c r="Q26" i="13"/>
  <c r="V26" i="13"/>
  <c r="G28" i="13"/>
  <c r="M28" i="13" s="1"/>
  <c r="I28" i="13"/>
  <c r="K28" i="13"/>
  <c r="O28" i="13"/>
  <c r="Q28" i="13"/>
  <c r="V28" i="13"/>
  <c r="G31" i="13"/>
  <c r="M31" i="13" s="1"/>
  <c r="I31" i="13"/>
  <c r="K31" i="13"/>
  <c r="O31" i="13"/>
  <c r="Q31" i="13"/>
  <c r="V31" i="13"/>
  <c r="G33" i="13"/>
  <c r="I33" i="13"/>
  <c r="K33" i="13"/>
  <c r="M33" i="13"/>
  <c r="O33" i="13"/>
  <c r="Q33" i="13"/>
  <c r="V33" i="13"/>
  <c r="G35" i="13"/>
  <c r="M35" i="13" s="1"/>
  <c r="I35" i="13"/>
  <c r="K35" i="13"/>
  <c r="O35" i="13"/>
  <c r="Q35" i="13"/>
  <c r="V35" i="13"/>
  <c r="G37" i="13"/>
  <c r="I37" i="13"/>
  <c r="K37" i="13"/>
  <c r="O37" i="13"/>
  <c r="Q37" i="13"/>
  <c r="V37" i="13"/>
  <c r="O39" i="13"/>
  <c r="Q39" i="13"/>
  <c r="G40" i="13"/>
  <c r="G39" i="13" s="1"/>
  <c r="I40" i="13"/>
  <c r="I39" i="13" s="1"/>
  <c r="K40" i="13"/>
  <c r="K39" i="13" s="1"/>
  <c r="M40" i="13"/>
  <c r="M39" i="13" s="1"/>
  <c r="O40" i="13"/>
  <c r="Q40" i="13"/>
  <c r="V40" i="13"/>
  <c r="V39" i="13" s="1"/>
  <c r="G42" i="13"/>
  <c r="G41" i="13" s="1"/>
  <c r="I42" i="13"/>
  <c r="K42" i="13"/>
  <c r="O42" i="13"/>
  <c r="Q42" i="13"/>
  <c r="Q41" i="13" s="1"/>
  <c r="V42" i="13"/>
  <c r="G43" i="13"/>
  <c r="M43" i="13" s="1"/>
  <c r="I43" i="13"/>
  <c r="K43" i="13"/>
  <c r="K41" i="13" s="1"/>
  <c r="O43" i="13"/>
  <c r="Q43" i="13"/>
  <c r="V43" i="13"/>
  <c r="G44" i="13"/>
  <c r="M44" i="13" s="1"/>
  <c r="I44" i="13"/>
  <c r="K44" i="13"/>
  <c r="O44" i="13"/>
  <c r="Q44" i="13"/>
  <c r="V44" i="13"/>
  <c r="AE46" i="13"/>
  <c r="F42" i="1" s="1"/>
  <c r="G8" i="12"/>
  <c r="I102" i="1" s="1"/>
  <c r="G9" i="12"/>
  <c r="M9" i="12" s="1"/>
  <c r="M8" i="12" s="1"/>
  <c r="I9" i="12"/>
  <c r="I8" i="12" s="1"/>
  <c r="K9" i="12"/>
  <c r="K8" i="12" s="1"/>
  <c r="O9" i="12"/>
  <c r="O8" i="12" s="1"/>
  <c r="Q9" i="12"/>
  <c r="Q8" i="12" s="1"/>
  <c r="V9" i="12"/>
  <c r="V8" i="12" s="1"/>
  <c r="G11" i="12"/>
  <c r="M11" i="12" s="1"/>
  <c r="I11" i="12"/>
  <c r="K11" i="12"/>
  <c r="K10" i="12" s="1"/>
  <c r="O11" i="12"/>
  <c r="Q11" i="12"/>
  <c r="V11" i="12"/>
  <c r="V10" i="12" s="1"/>
  <c r="G12" i="12"/>
  <c r="I12" i="12"/>
  <c r="K12" i="12"/>
  <c r="O12" i="12"/>
  <c r="O10" i="12" s="1"/>
  <c r="Q12" i="12"/>
  <c r="V12" i="12"/>
  <c r="G13" i="12"/>
  <c r="M13" i="12" s="1"/>
  <c r="I13" i="12"/>
  <c r="K13" i="12"/>
  <c r="O13" i="12"/>
  <c r="Q13" i="12"/>
  <c r="V13" i="12"/>
  <c r="AE15" i="12"/>
  <c r="I18" i="1"/>
  <c r="H56" i="1"/>
  <c r="I56" i="1" s="1"/>
  <c r="H51" i="1"/>
  <c r="I51" i="1" s="1"/>
  <c r="V30" i="13" l="1"/>
  <c r="O601" i="14"/>
  <c r="I10" i="12"/>
  <c r="V41" i="13"/>
  <c r="O41" i="13"/>
  <c r="G30" i="13"/>
  <c r="Q30" i="13"/>
  <c r="O8" i="13"/>
  <c r="K8" i="13"/>
  <c r="V833" i="14"/>
  <c r="V823" i="14"/>
  <c r="K758" i="14"/>
  <c r="Q758" i="14"/>
  <c r="O672" i="14"/>
  <c r="V626" i="14"/>
  <c r="Q601" i="14"/>
  <c r="I429" i="14"/>
  <c r="Q355" i="14"/>
  <c r="G355" i="14"/>
  <c r="M356" i="14"/>
  <c r="I303" i="14"/>
  <c r="G751" i="15"/>
  <c r="G727" i="15"/>
  <c r="M39" i="15"/>
  <c r="AF778" i="15"/>
  <c r="G45" i="1" s="1"/>
  <c r="H45" i="1" s="1"/>
  <c r="I45" i="1" s="1"/>
  <c r="K833" i="14"/>
  <c r="Q225" i="14"/>
  <c r="V120" i="15"/>
  <c r="O30" i="13"/>
  <c r="V8" i="13"/>
  <c r="I8" i="13"/>
  <c r="Q833" i="14"/>
  <c r="I833" i="14"/>
  <c r="Q828" i="14"/>
  <c r="G823" i="14"/>
  <c r="V758" i="14"/>
  <c r="G758" i="14"/>
  <c r="G668" i="14"/>
  <c r="G634" i="14"/>
  <c r="O626" i="14"/>
  <c r="I517" i="14"/>
  <c r="I455" i="14"/>
  <c r="O455" i="14"/>
  <c r="K442" i="14"/>
  <c r="O531" i="15"/>
  <c r="V447" i="15"/>
  <c r="G869" i="16"/>
  <c r="M870" i="16"/>
  <c r="M869" i="16" s="1"/>
  <c r="Q730" i="16"/>
  <c r="G679" i="16"/>
  <c r="O654" i="16"/>
  <c r="I30" i="13"/>
  <c r="I758" i="14"/>
  <c r="I626" i="14"/>
  <c r="Q10" i="12"/>
  <c r="I41" i="13"/>
  <c r="K30" i="13"/>
  <c r="Q8" i="13"/>
  <c r="O833" i="14"/>
  <c r="O823" i="14"/>
  <c r="O758" i="14"/>
  <c r="I672" i="14"/>
  <c r="I668" i="14"/>
  <c r="G601" i="14"/>
  <c r="K517" i="14"/>
  <c r="Q517" i="14"/>
  <c r="Q455" i="14"/>
  <c r="I442" i="14"/>
  <c r="V378" i="14"/>
  <c r="K378" i="14"/>
  <c r="G888" i="16"/>
  <c r="M889" i="16"/>
  <c r="M888" i="16" s="1"/>
  <c r="O771" i="17"/>
  <c r="M753" i="17"/>
  <c r="M752" i="17" s="1"/>
  <c r="G752" i="17"/>
  <c r="V467" i="17"/>
  <c r="O467" i="17"/>
  <c r="I238" i="17"/>
  <c r="K139" i="17"/>
  <c r="Q139" i="17"/>
  <c r="K544" i="18"/>
  <c r="M499" i="18"/>
  <c r="G496" i="18"/>
  <c r="M294" i="18"/>
  <c r="G291" i="18"/>
  <c r="K303" i="14"/>
  <c r="Q303" i="14"/>
  <c r="O296" i="14"/>
  <c r="V285" i="14"/>
  <c r="K285" i="14"/>
  <c r="O225" i="14"/>
  <c r="M220" i="14"/>
  <c r="Q179" i="14"/>
  <c r="O134" i="14"/>
  <c r="V98" i="14"/>
  <c r="K98" i="14"/>
  <c r="K8" i="14"/>
  <c r="Q751" i="15"/>
  <c r="I751" i="15"/>
  <c r="O751" i="15"/>
  <c r="G732" i="15"/>
  <c r="O684" i="15"/>
  <c r="V608" i="15"/>
  <c r="K598" i="15"/>
  <c r="V556" i="15"/>
  <c r="K385" i="15"/>
  <c r="O385" i="15"/>
  <c r="K372" i="15"/>
  <c r="O361" i="15"/>
  <c r="K311" i="15"/>
  <c r="Q311" i="15"/>
  <c r="I311" i="15"/>
  <c r="K289" i="15"/>
  <c r="O289" i="15"/>
  <c r="K239" i="15"/>
  <c r="Q239" i="15"/>
  <c r="I239" i="15"/>
  <c r="Q228" i="15"/>
  <c r="I228" i="15"/>
  <c r="O228" i="15"/>
  <c r="O120" i="15"/>
  <c r="Q8" i="15"/>
  <c r="G910" i="16"/>
  <c r="Q903" i="16"/>
  <c r="M904" i="16"/>
  <c r="M903" i="16" s="1"/>
  <c r="G903" i="16"/>
  <c r="I724" i="16"/>
  <c r="O687" i="16"/>
  <c r="V494" i="16"/>
  <c r="Q167" i="16"/>
  <c r="I167" i="16"/>
  <c r="V551" i="17"/>
  <c r="I551" i="17"/>
  <c r="V8" i="17"/>
  <c r="I8" i="17"/>
  <c r="O299" i="18"/>
  <c r="K601" i="14"/>
  <c r="V517" i="14"/>
  <c r="K455" i="14"/>
  <c r="O429" i="14"/>
  <c r="G429" i="14"/>
  <c r="Q378" i="14"/>
  <c r="I378" i="14"/>
  <c r="V303" i="14"/>
  <c r="O303" i="14"/>
  <c r="I285" i="14"/>
  <c r="O285" i="14"/>
  <c r="G285" i="14"/>
  <c r="V225" i="14"/>
  <c r="K225" i="14"/>
  <c r="O172" i="14"/>
  <c r="G172" i="14"/>
  <c r="K134" i="14"/>
  <c r="Q98" i="14"/>
  <c r="I98" i="14"/>
  <c r="O8" i="14"/>
  <c r="V8" i="14"/>
  <c r="I8" i="14"/>
  <c r="K684" i="15"/>
  <c r="K608" i="15"/>
  <c r="O602" i="15"/>
  <c r="V598" i="15"/>
  <c r="M556" i="15"/>
  <c r="K531" i="15"/>
  <c r="Q531" i="15"/>
  <c r="I531" i="15"/>
  <c r="Q447" i="15"/>
  <c r="I447" i="15"/>
  <c r="O447" i="15"/>
  <c r="V385" i="15"/>
  <c r="Q385" i="15"/>
  <c r="I385" i="15"/>
  <c r="V372" i="15"/>
  <c r="K361" i="15"/>
  <c r="V311" i="15"/>
  <c r="V289" i="15"/>
  <c r="Q289" i="15"/>
  <c r="I289" i="15"/>
  <c r="V239" i="15"/>
  <c r="K228" i="15"/>
  <c r="K168" i="15"/>
  <c r="Q168" i="15"/>
  <c r="I168" i="15"/>
  <c r="K141" i="15"/>
  <c r="O141" i="15"/>
  <c r="I141" i="15"/>
  <c r="O910" i="16"/>
  <c r="K910" i="16"/>
  <c r="Q874" i="16"/>
  <c r="M875" i="16"/>
  <c r="G874" i="16"/>
  <c r="I94" i="1" s="1"/>
  <c r="Q724" i="16"/>
  <c r="G724" i="16"/>
  <c r="M725" i="16"/>
  <c r="M724" i="16" s="1"/>
  <c r="I572" i="16"/>
  <c r="O572" i="16"/>
  <c r="V507" i="16"/>
  <c r="K337" i="16"/>
  <c r="Q337" i="16"/>
  <c r="I337" i="16"/>
  <c r="Q192" i="16"/>
  <c r="Q128" i="16"/>
  <c r="M128" i="16"/>
  <c r="K618" i="17"/>
  <c r="G405" i="17"/>
  <c r="V405" i="17"/>
  <c r="K405" i="17"/>
  <c r="Q305" i="17"/>
  <c r="I181" i="17"/>
  <c r="V344" i="18"/>
  <c r="I344" i="18"/>
  <c r="M235" i="19"/>
  <c r="V601" i="14"/>
  <c r="O517" i="14"/>
  <c r="V455" i="14"/>
  <c r="O442" i="14"/>
  <c r="V429" i="14"/>
  <c r="K429" i="14"/>
  <c r="O378" i="14"/>
  <c r="V355" i="14"/>
  <c r="K355" i="14"/>
  <c r="I296" i="14"/>
  <c r="Q285" i="14"/>
  <c r="I225" i="14"/>
  <c r="K220" i="14"/>
  <c r="G220" i="14"/>
  <c r="G179" i="14"/>
  <c r="V179" i="14"/>
  <c r="K179" i="14"/>
  <c r="V172" i="14"/>
  <c r="K172" i="14"/>
  <c r="V134" i="14"/>
  <c r="I134" i="14"/>
  <c r="Q8" i="14"/>
  <c r="O746" i="15"/>
  <c r="V684" i="15"/>
  <c r="Q602" i="15"/>
  <c r="I602" i="15"/>
  <c r="Q556" i="15"/>
  <c r="I556" i="15"/>
  <c r="O556" i="15"/>
  <c r="V531" i="15"/>
  <c r="K447" i="15"/>
  <c r="V361" i="15"/>
  <c r="O311" i="15"/>
  <c r="O239" i="15"/>
  <c r="V228" i="15"/>
  <c r="V168" i="15"/>
  <c r="V141" i="15"/>
  <c r="Q141" i="15"/>
  <c r="K120" i="15"/>
  <c r="Q120" i="15"/>
  <c r="I120" i="15"/>
  <c r="K85" i="15"/>
  <c r="O85" i="15"/>
  <c r="O8" i="15"/>
  <c r="K8" i="15"/>
  <c r="G654" i="16"/>
  <c r="M660" i="16"/>
  <c r="M654" i="16" s="1"/>
  <c r="V654" i="16"/>
  <c r="I654" i="16"/>
  <c r="I416" i="16"/>
  <c r="O416" i="16"/>
  <c r="Q393" i="16"/>
  <c r="V238" i="16"/>
  <c r="Q584" i="17"/>
  <c r="G467" i="17"/>
  <c r="M468" i="17"/>
  <c r="V149" i="18"/>
  <c r="I429" i="19"/>
  <c r="V874" i="16"/>
  <c r="I874" i="16"/>
  <c r="I730" i="16"/>
  <c r="G720" i="16"/>
  <c r="G687" i="16"/>
  <c r="Q687" i="16"/>
  <c r="I679" i="16"/>
  <c r="K654" i="16"/>
  <c r="G572" i="16"/>
  <c r="V572" i="16"/>
  <c r="K507" i="16"/>
  <c r="Q507" i="16"/>
  <c r="G505" i="16"/>
  <c r="I82" i="1" s="1"/>
  <c r="I494" i="16"/>
  <c r="I481" i="16"/>
  <c r="O481" i="16"/>
  <c r="G416" i="16"/>
  <c r="V416" i="16"/>
  <c r="V393" i="16"/>
  <c r="I393" i="16"/>
  <c r="O332" i="16"/>
  <c r="O321" i="16"/>
  <c r="K238" i="16"/>
  <c r="V192" i="16"/>
  <c r="K192" i="16"/>
  <c r="V167" i="16"/>
  <c r="K167" i="16"/>
  <c r="V128" i="16"/>
  <c r="I128" i="16"/>
  <c r="Q88" i="16"/>
  <c r="O8" i="16"/>
  <c r="O781" i="17"/>
  <c r="G781" i="17"/>
  <c r="V752" i="17"/>
  <c r="V701" i="17"/>
  <c r="K701" i="17"/>
  <c r="G628" i="17"/>
  <c r="O622" i="17"/>
  <c r="V584" i="17"/>
  <c r="I584" i="17"/>
  <c r="K551" i="17"/>
  <c r="K467" i="17"/>
  <c r="Q467" i="17"/>
  <c r="V379" i="17"/>
  <c r="O379" i="17"/>
  <c r="K328" i="17"/>
  <c r="Q328" i="17"/>
  <c r="V305" i="17"/>
  <c r="I305" i="17"/>
  <c r="I249" i="17"/>
  <c r="O249" i="17"/>
  <c r="V238" i="17"/>
  <c r="V181" i="17"/>
  <c r="K181" i="17"/>
  <c r="I139" i="17"/>
  <c r="V119" i="17"/>
  <c r="K119" i="17"/>
  <c r="O84" i="17"/>
  <c r="K8" i="17"/>
  <c r="Q567" i="18"/>
  <c r="O567" i="18"/>
  <c r="O554" i="18"/>
  <c r="O544" i="18"/>
  <c r="O496" i="18"/>
  <c r="O443" i="18"/>
  <c r="K415" i="18"/>
  <c r="V369" i="18"/>
  <c r="I369" i="18"/>
  <c r="O344" i="18"/>
  <c r="K256" i="18"/>
  <c r="V192" i="18"/>
  <c r="I192" i="18"/>
  <c r="K149" i="18"/>
  <c r="Q80" i="18"/>
  <c r="O479" i="19"/>
  <c r="V338" i="19"/>
  <c r="O338" i="19"/>
  <c r="G235" i="19"/>
  <c r="K198" i="19"/>
  <c r="V148" i="19"/>
  <c r="Q127" i="19"/>
  <c r="V555" i="20"/>
  <c r="G330" i="20"/>
  <c r="M331" i="20"/>
  <c r="M330" i="20" s="1"/>
  <c r="I537" i="22"/>
  <c r="O537" i="22"/>
  <c r="I455" i="22"/>
  <c r="V299" i="22"/>
  <c r="Q8" i="19"/>
  <c r="K451" i="20"/>
  <c r="G79" i="20"/>
  <c r="I692" i="22"/>
  <c r="V8" i="15"/>
  <c r="I8" i="15"/>
  <c r="V910" i="16"/>
  <c r="I910" i="16"/>
  <c r="K903" i="16"/>
  <c r="O874" i="16"/>
  <c r="O730" i="16"/>
  <c r="G730" i="16"/>
  <c r="K687" i="16"/>
  <c r="V679" i="16"/>
  <c r="O679" i="16"/>
  <c r="Q654" i="16"/>
  <c r="Q572" i="16"/>
  <c r="K481" i="16"/>
  <c r="Q416" i="16"/>
  <c r="O393" i="16"/>
  <c r="V337" i="16"/>
  <c r="V332" i="16"/>
  <c r="K321" i="16"/>
  <c r="Q321" i="16"/>
  <c r="I321" i="16"/>
  <c r="G238" i="16"/>
  <c r="Q233" i="16"/>
  <c r="I233" i="16"/>
  <c r="O192" i="16"/>
  <c r="G192" i="16"/>
  <c r="O167" i="16"/>
  <c r="G167" i="16"/>
  <c r="O128" i="16"/>
  <c r="K88" i="16"/>
  <c r="V8" i="16"/>
  <c r="I8" i="16"/>
  <c r="I781" i="17"/>
  <c r="V771" i="17"/>
  <c r="I771" i="17"/>
  <c r="Q701" i="17"/>
  <c r="G701" i="17"/>
  <c r="V622" i="17"/>
  <c r="O584" i="17"/>
  <c r="V576" i="17"/>
  <c r="Q576" i="17"/>
  <c r="I576" i="17"/>
  <c r="Q551" i="17"/>
  <c r="I405" i="17"/>
  <c r="O405" i="17"/>
  <c r="V392" i="17"/>
  <c r="I392" i="17"/>
  <c r="I379" i="17"/>
  <c r="O305" i="17"/>
  <c r="K249" i="17"/>
  <c r="Q181" i="17"/>
  <c r="O181" i="17"/>
  <c r="G181" i="17"/>
  <c r="Q176" i="17"/>
  <c r="I176" i="17"/>
  <c r="V139" i="17"/>
  <c r="O139" i="17"/>
  <c r="Q119" i="17"/>
  <c r="V84" i="17"/>
  <c r="I84" i="17"/>
  <c r="Q8" i="17"/>
  <c r="V579" i="18"/>
  <c r="V567" i="18"/>
  <c r="V554" i="18"/>
  <c r="O550" i="18"/>
  <c r="I451" i="18"/>
  <c r="I443" i="18"/>
  <c r="Q415" i="18"/>
  <c r="K386" i="18"/>
  <c r="K299" i="18"/>
  <c r="Q249" i="18"/>
  <c r="O222" i="18"/>
  <c r="Q149" i="18"/>
  <c r="I149" i="18"/>
  <c r="G128" i="18"/>
  <c r="M133" i="18"/>
  <c r="V128" i="18"/>
  <c r="I128" i="18"/>
  <c r="G80" i="18"/>
  <c r="V80" i="18"/>
  <c r="O8" i="18"/>
  <c r="M540" i="19"/>
  <c r="M539" i="19" s="1"/>
  <c r="G539" i="19"/>
  <c r="O285" i="19"/>
  <c r="V242" i="19"/>
  <c r="I242" i="19"/>
  <c r="O216" i="19"/>
  <c r="K81" i="19"/>
  <c r="K579" i="20"/>
  <c r="G542" i="20"/>
  <c r="M547" i="20"/>
  <c r="V542" i="20"/>
  <c r="G274" i="20"/>
  <c r="M275" i="20"/>
  <c r="M274" i="20" s="1"/>
  <c r="Q222" i="20"/>
  <c r="G222" i="20"/>
  <c r="M223" i="20"/>
  <c r="M222" i="20" s="1"/>
  <c r="V8" i="20"/>
  <c r="I8" i="20"/>
  <c r="Q910" i="16"/>
  <c r="V903" i="16"/>
  <c r="I903" i="16"/>
  <c r="K874" i="16"/>
  <c r="V730" i="16"/>
  <c r="K730" i="16"/>
  <c r="V724" i="16"/>
  <c r="K724" i="16"/>
  <c r="Q720" i="16"/>
  <c r="I720" i="16"/>
  <c r="V687" i="16"/>
  <c r="I687" i="16"/>
  <c r="K572" i="16"/>
  <c r="I507" i="16"/>
  <c r="O507" i="16"/>
  <c r="O494" i="16"/>
  <c r="G481" i="16"/>
  <c r="V481" i="16"/>
  <c r="K416" i="16"/>
  <c r="K393" i="16"/>
  <c r="O337" i="16"/>
  <c r="G332" i="16"/>
  <c r="V321" i="16"/>
  <c r="Q238" i="16"/>
  <c r="I238" i="16"/>
  <c r="O238" i="16"/>
  <c r="V233" i="16"/>
  <c r="K128" i="16"/>
  <c r="V88" i="16"/>
  <c r="I88" i="16"/>
  <c r="Q8" i="16"/>
  <c r="V781" i="17"/>
  <c r="K781" i="17"/>
  <c r="Q781" i="17"/>
  <c r="I776" i="17"/>
  <c r="Q771" i="17"/>
  <c r="M771" i="17"/>
  <c r="K752" i="17"/>
  <c r="O701" i="17"/>
  <c r="G622" i="17"/>
  <c r="K584" i="17"/>
  <c r="O551" i="17"/>
  <c r="I467" i="17"/>
  <c r="Q405" i="17"/>
  <c r="Q392" i="17"/>
  <c r="M392" i="17"/>
  <c r="K379" i="17"/>
  <c r="Q379" i="17"/>
  <c r="M379" i="17"/>
  <c r="I328" i="17"/>
  <c r="O328" i="17"/>
  <c r="K305" i="17"/>
  <c r="G249" i="17"/>
  <c r="V249" i="17"/>
  <c r="O238" i="17"/>
  <c r="O176" i="17"/>
  <c r="G176" i="17"/>
  <c r="O119" i="17"/>
  <c r="G119" i="17"/>
  <c r="Q84" i="17"/>
  <c r="O8" i="17"/>
  <c r="O579" i="18"/>
  <c r="G579" i="18"/>
  <c r="G567" i="18"/>
  <c r="Q554" i="18"/>
  <c r="I554" i="18"/>
  <c r="M554" i="18"/>
  <c r="Q550" i="18"/>
  <c r="G544" i="18"/>
  <c r="I93" i="1" s="1"/>
  <c r="Q451" i="18"/>
  <c r="M451" i="18"/>
  <c r="G386" i="18"/>
  <c r="O369" i="18"/>
  <c r="G332" i="18"/>
  <c r="K291" i="18"/>
  <c r="Q291" i="18"/>
  <c r="I256" i="18"/>
  <c r="O256" i="18"/>
  <c r="V222" i="18"/>
  <c r="I222" i="18"/>
  <c r="O192" i="18"/>
  <c r="O128" i="18"/>
  <c r="V8" i="18"/>
  <c r="I8" i="18"/>
  <c r="V548" i="19"/>
  <c r="O548" i="19"/>
  <c r="Q527" i="19"/>
  <c r="G527" i="19"/>
  <c r="K277" i="19"/>
  <c r="K148" i="19"/>
  <c r="V579" i="20"/>
  <c r="G368" i="20"/>
  <c r="V330" i="20"/>
  <c r="I277" i="20"/>
  <c r="K229" i="20"/>
  <c r="K122" i="20"/>
  <c r="O183" i="23"/>
  <c r="K443" i="18"/>
  <c r="V415" i="18"/>
  <c r="I415" i="18"/>
  <c r="I386" i="18"/>
  <c r="O386" i="18"/>
  <c r="Q369" i="18"/>
  <c r="Q344" i="18"/>
  <c r="Q332" i="18"/>
  <c r="M332" i="18"/>
  <c r="Q299" i="18"/>
  <c r="G256" i="18"/>
  <c r="V256" i="18"/>
  <c r="K222" i="18"/>
  <c r="K192" i="18"/>
  <c r="Q128" i="18"/>
  <c r="K80" i="18"/>
  <c r="Q8" i="18"/>
  <c r="K548" i="19"/>
  <c r="Q548" i="19"/>
  <c r="G548" i="19"/>
  <c r="V539" i="19"/>
  <c r="I527" i="19"/>
  <c r="V515" i="19"/>
  <c r="V401" i="19"/>
  <c r="I401" i="19"/>
  <c r="I373" i="19"/>
  <c r="Q356" i="19"/>
  <c r="K338" i="19"/>
  <c r="Q338" i="19"/>
  <c r="V326" i="19"/>
  <c r="O326" i="19"/>
  <c r="Q285" i="19"/>
  <c r="M283" i="19"/>
  <c r="M282" i="19" s="1"/>
  <c r="K242" i="19"/>
  <c r="Q216" i="19"/>
  <c r="O198" i="19"/>
  <c r="O127" i="19"/>
  <c r="G127" i="19"/>
  <c r="V127" i="19"/>
  <c r="I127" i="19"/>
  <c r="Q81" i="19"/>
  <c r="V8" i="19"/>
  <c r="I8" i="19"/>
  <c r="V567" i="20"/>
  <c r="K567" i="20"/>
  <c r="M556" i="20"/>
  <c r="M555" i="20" s="1"/>
  <c r="V551" i="20"/>
  <c r="K551" i="20"/>
  <c r="G493" i="20"/>
  <c r="Q451" i="20"/>
  <c r="I451" i="20"/>
  <c r="O451" i="20"/>
  <c r="V443" i="20"/>
  <c r="Q443" i="20"/>
  <c r="I443" i="20"/>
  <c r="G415" i="20"/>
  <c r="O385" i="20"/>
  <c r="V368" i="20"/>
  <c r="V349" i="20"/>
  <c r="Q349" i="20"/>
  <c r="I349" i="20"/>
  <c r="Q330" i="20"/>
  <c r="I330" i="20"/>
  <c r="K277" i="20"/>
  <c r="G269" i="20"/>
  <c r="I75" i="1" s="1"/>
  <c r="O264" i="20"/>
  <c r="O229" i="20"/>
  <c r="O203" i="20"/>
  <c r="O184" i="20"/>
  <c r="O143" i="20"/>
  <c r="G143" i="20"/>
  <c r="O122" i="20"/>
  <c r="K79" i="20"/>
  <c r="K8" i="20"/>
  <c r="Q837" i="22"/>
  <c r="I837" i="22"/>
  <c r="K698" i="22"/>
  <c r="O387" i="22"/>
  <c r="O180" i="22"/>
  <c r="I180" i="22"/>
  <c r="K775" i="23"/>
  <c r="I611" i="23"/>
  <c r="Q443" i="18"/>
  <c r="M443" i="18"/>
  <c r="O415" i="18"/>
  <c r="K369" i="18"/>
  <c r="K344" i="18"/>
  <c r="K332" i="18"/>
  <c r="G299" i="18"/>
  <c r="V299" i="18"/>
  <c r="I291" i="18"/>
  <c r="Q256" i="18"/>
  <c r="Q222" i="18"/>
  <c r="Q192" i="18"/>
  <c r="O149" i="18"/>
  <c r="G149" i="18"/>
  <c r="K128" i="18"/>
  <c r="I80" i="18"/>
  <c r="O80" i="18"/>
  <c r="K8" i="18"/>
  <c r="V527" i="19"/>
  <c r="O527" i="19"/>
  <c r="Q523" i="19"/>
  <c r="M523" i="19"/>
  <c r="K429" i="19"/>
  <c r="Q429" i="19"/>
  <c r="M429" i="19"/>
  <c r="O401" i="19"/>
  <c r="O373" i="19"/>
  <c r="G373" i="19"/>
  <c r="K356" i="19"/>
  <c r="I326" i="19"/>
  <c r="K285" i="19"/>
  <c r="O277" i="19"/>
  <c r="G277" i="19"/>
  <c r="Q242" i="19"/>
  <c r="G242" i="19"/>
  <c r="V235" i="19"/>
  <c r="K235" i="19"/>
  <c r="V216" i="19"/>
  <c r="K216" i="19"/>
  <c r="V198" i="19"/>
  <c r="I198" i="19"/>
  <c r="Q148" i="19"/>
  <c r="I148" i="19"/>
  <c r="G81" i="19"/>
  <c r="V81" i="19"/>
  <c r="O8" i="19"/>
  <c r="Q579" i="20"/>
  <c r="I579" i="20"/>
  <c r="O567" i="20"/>
  <c r="G567" i="20"/>
  <c r="Q555" i="20"/>
  <c r="I555" i="20"/>
  <c r="O551" i="20"/>
  <c r="G551" i="20"/>
  <c r="I95" i="1" s="1"/>
  <c r="Q542" i="20"/>
  <c r="I542" i="20"/>
  <c r="V451" i="20"/>
  <c r="G443" i="20"/>
  <c r="K415" i="20"/>
  <c r="K385" i="20"/>
  <c r="Q385" i="20"/>
  <c r="I385" i="20"/>
  <c r="Q368" i="20"/>
  <c r="I368" i="20"/>
  <c r="O368" i="20"/>
  <c r="G349" i="20"/>
  <c r="Q277" i="20"/>
  <c r="G277" i="20"/>
  <c r="V264" i="20"/>
  <c r="I264" i="20"/>
  <c r="V229" i="20"/>
  <c r="I229" i="20"/>
  <c r="V203" i="20"/>
  <c r="I203" i="20"/>
  <c r="V184" i="20"/>
  <c r="K184" i="20"/>
  <c r="V143" i="20"/>
  <c r="K143" i="20"/>
  <c r="Q8" i="20"/>
  <c r="K773" i="22"/>
  <c r="Q692" i="22"/>
  <c r="Q537" i="22"/>
  <c r="Q455" i="22"/>
  <c r="I215" i="22"/>
  <c r="O8" i="22"/>
  <c r="G601" i="23"/>
  <c r="I548" i="19"/>
  <c r="K539" i="19"/>
  <c r="G515" i="19"/>
  <c r="V437" i="19"/>
  <c r="V429" i="19"/>
  <c r="O429" i="19"/>
  <c r="K401" i="19"/>
  <c r="V373" i="19"/>
  <c r="K373" i="19"/>
  <c r="V356" i="19"/>
  <c r="I356" i="19"/>
  <c r="I338" i="19"/>
  <c r="K326" i="19"/>
  <c r="Q326" i="19"/>
  <c r="M326" i="19"/>
  <c r="V285" i="19"/>
  <c r="I285" i="19"/>
  <c r="O242" i="19"/>
  <c r="I216" i="19"/>
  <c r="Q198" i="19"/>
  <c r="G198" i="19"/>
  <c r="O148" i="19"/>
  <c r="G148" i="19"/>
  <c r="K127" i="19"/>
  <c r="I81" i="19"/>
  <c r="O81" i="19"/>
  <c r="K8" i="19"/>
  <c r="O579" i="20"/>
  <c r="G579" i="20"/>
  <c r="M567" i="20"/>
  <c r="O555" i="20"/>
  <c r="M551" i="20"/>
  <c r="O542" i="20"/>
  <c r="G451" i="20"/>
  <c r="O443" i="20"/>
  <c r="V415" i="20"/>
  <c r="G385" i="20"/>
  <c r="V385" i="20"/>
  <c r="K368" i="20"/>
  <c r="K349" i="20"/>
  <c r="O349" i="20"/>
  <c r="O277" i="20"/>
  <c r="Q269" i="20"/>
  <c r="G264" i="20"/>
  <c r="G229" i="20"/>
  <c r="Q229" i="20"/>
  <c r="Q203" i="20"/>
  <c r="G203" i="20"/>
  <c r="G184" i="20"/>
  <c r="Q184" i="20"/>
  <c r="I184" i="20"/>
  <c r="Q143" i="20"/>
  <c r="I143" i="20"/>
  <c r="G122" i="20"/>
  <c r="V837" i="22"/>
  <c r="V773" i="22"/>
  <c r="O698" i="22"/>
  <c r="V455" i="22"/>
  <c r="O294" i="22"/>
  <c r="K215" i="22"/>
  <c r="Q215" i="22"/>
  <c r="K148" i="22"/>
  <c r="Q148" i="22"/>
  <c r="M109" i="23"/>
  <c r="M108" i="23" s="1"/>
  <c r="G108" i="23"/>
  <c r="F53" i="1"/>
  <c r="F52" i="1"/>
  <c r="K837" i="22"/>
  <c r="K827" i="22"/>
  <c r="Q773" i="22"/>
  <c r="I773" i="22"/>
  <c r="O773" i="22"/>
  <c r="K688" i="22"/>
  <c r="O654" i="22"/>
  <c r="K455" i="22"/>
  <c r="O455" i="22"/>
  <c r="K442" i="22"/>
  <c r="V387" i="22"/>
  <c r="V363" i="22"/>
  <c r="Q363" i="22"/>
  <c r="I363" i="22"/>
  <c r="K299" i="22"/>
  <c r="Q283" i="22"/>
  <c r="I283" i="22"/>
  <c r="O283" i="22"/>
  <c r="O148" i="22"/>
  <c r="Q134" i="22"/>
  <c r="I134" i="22"/>
  <c r="O134" i="22"/>
  <c r="Q8" i="22"/>
  <c r="K768" i="23"/>
  <c r="M745" i="23"/>
  <c r="K607" i="23"/>
  <c r="K416" i="23"/>
  <c r="K269" i="23"/>
  <c r="G183" i="23"/>
  <c r="M189" i="23"/>
  <c r="M183" i="23" s="1"/>
  <c r="G70" i="23"/>
  <c r="M77" i="23"/>
  <c r="M70" i="23" s="1"/>
  <c r="K677" i="24"/>
  <c r="M652" i="24"/>
  <c r="O619" i="24"/>
  <c r="K578" i="24"/>
  <c r="K497" i="24"/>
  <c r="V442" i="24"/>
  <c r="O382" i="24"/>
  <c r="Q646" i="22"/>
  <c r="I646" i="22"/>
  <c r="O646" i="22"/>
  <c r="K537" i="22"/>
  <c r="V425" i="22"/>
  <c r="K294" i="22"/>
  <c r="V283" i="22"/>
  <c r="V215" i="22"/>
  <c r="V180" i="22"/>
  <c r="Q180" i="22"/>
  <c r="I116" i="22"/>
  <c r="G116" i="22"/>
  <c r="K78" i="22"/>
  <c r="O78" i="22"/>
  <c r="V775" i="23"/>
  <c r="Q768" i="23"/>
  <c r="M608" i="23"/>
  <c r="M607" i="23" s="1"/>
  <c r="G607" i="23"/>
  <c r="K208" i="23"/>
  <c r="O259" i="24"/>
  <c r="V147" i="24"/>
  <c r="O8" i="24"/>
  <c r="Q122" i="20"/>
  <c r="I122" i="20"/>
  <c r="O79" i="20"/>
  <c r="Q79" i="20"/>
  <c r="O8" i="20"/>
  <c r="O837" i="22"/>
  <c r="Q827" i="22"/>
  <c r="I827" i="22"/>
  <c r="O827" i="22"/>
  <c r="G773" i="22"/>
  <c r="V698" i="22"/>
  <c r="Q688" i="22"/>
  <c r="I688" i="22"/>
  <c r="O688" i="22"/>
  <c r="K646" i="22"/>
  <c r="V537" i="22"/>
  <c r="O442" i="22"/>
  <c r="O425" i="22"/>
  <c r="K387" i="22"/>
  <c r="Q387" i="22"/>
  <c r="I387" i="22"/>
  <c r="K363" i="22"/>
  <c r="O363" i="22"/>
  <c r="Q299" i="22"/>
  <c r="I299" i="22"/>
  <c r="O299" i="22"/>
  <c r="V294" i="22"/>
  <c r="O215" i="22"/>
  <c r="M134" i="22"/>
  <c r="Q116" i="22"/>
  <c r="O116" i="22"/>
  <c r="V8" i="22"/>
  <c r="I8" i="22"/>
  <c r="Q775" i="23"/>
  <c r="I775" i="23"/>
  <c r="G768" i="23"/>
  <c r="O745" i="23"/>
  <c r="O611" i="23"/>
  <c r="O601" i="23"/>
  <c r="O334" i="23"/>
  <c r="K259" i="24"/>
  <c r="Q259" i="24"/>
  <c r="I259" i="24"/>
  <c r="K212" i="24"/>
  <c r="Q212" i="24"/>
  <c r="I212" i="24"/>
  <c r="K187" i="24"/>
  <c r="Q82" i="24"/>
  <c r="I82" i="24"/>
  <c r="V8" i="24"/>
  <c r="I8" i="24"/>
  <c r="Q601" i="23"/>
  <c r="Q576" i="23"/>
  <c r="Q405" i="23"/>
  <c r="I405" i="23"/>
  <c r="V339" i="23"/>
  <c r="M334" i="23"/>
  <c r="V280" i="23"/>
  <c r="Q269" i="23"/>
  <c r="V183" i="23"/>
  <c r="K183" i="23"/>
  <c r="Q677" i="24"/>
  <c r="M678" i="24"/>
  <c r="G677" i="24"/>
  <c r="G641" i="24"/>
  <c r="M642" i="24"/>
  <c r="K619" i="24"/>
  <c r="K526" i="24"/>
  <c r="Q526" i="24"/>
  <c r="K382" i="24"/>
  <c r="Q382" i="24"/>
  <c r="I382" i="24"/>
  <c r="O126" i="24"/>
  <c r="V82" i="24"/>
  <c r="V148" i="22"/>
  <c r="K134" i="22"/>
  <c r="K116" i="22"/>
  <c r="V78" i="22"/>
  <c r="Q78" i="22"/>
  <c r="I78" i="22"/>
  <c r="K8" i="22"/>
  <c r="O775" i="23"/>
  <c r="I768" i="23"/>
  <c r="O768" i="23"/>
  <c r="O691" i="23"/>
  <c r="K611" i="23"/>
  <c r="Q611" i="23"/>
  <c r="I607" i="23"/>
  <c r="O491" i="23"/>
  <c r="Q429" i="23"/>
  <c r="M428" i="23"/>
  <c r="M427" i="23" s="1"/>
  <c r="G280" i="23"/>
  <c r="V208" i="23"/>
  <c r="I183" i="23"/>
  <c r="I70" i="23"/>
  <c r="O652" i="24"/>
  <c r="G652" i="24"/>
  <c r="V619" i="24"/>
  <c r="G619" i="24"/>
  <c r="I92" i="1" s="1"/>
  <c r="M620" i="24"/>
  <c r="M619" i="24" s="1"/>
  <c r="K468" i="24"/>
  <c r="Q468" i="24"/>
  <c r="I468" i="24"/>
  <c r="Q442" i="24"/>
  <c r="I442" i="24"/>
  <c r="O442" i="24"/>
  <c r="K337" i="24"/>
  <c r="G187" i="24"/>
  <c r="K126" i="24"/>
  <c r="Q126" i="24"/>
  <c r="I126" i="24"/>
  <c r="O108" i="23"/>
  <c r="Q70" i="23"/>
  <c r="O677" i="24"/>
  <c r="V652" i="24"/>
  <c r="K652" i="24"/>
  <c r="Q641" i="24"/>
  <c r="I641" i="24"/>
  <c r="V578" i="24"/>
  <c r="O578" i="24"/>
  <c r="V497" i="24"/>
  <c r="V468" i="24"/>
  <c r="K442" i="24"/>
  <c r="V382" i="24"/>
  <c r="Q337" i="24"/>
  <c r="I337" i="24"/>
  <c r="O337" i="24"/>
  <c r="K313" i="24"/>
  <c r="V299" i="24"/>
  <c r="V259" i="24"/>
  <c r="V231" i="24"/>
  <c r="Q231" i="24"/>
  <c r="I231" i="24"/>
  <c r="V212" i="24"/>
  <c r="O187" i="24"/>
  <c r="O147" i="24"/>
  <c r="K8" i="24"/>
  <c r="V108" i="23"/>
  <c r="V70" i="23"/>
  <c r="K70" i="23"/>
  <c r="V677" i="24"/>
  <c r="I677" i="24"/>
  <c r="Q619" i="24"/>
  <c r="I619" i="24"/>
  <c r="V526" i="24"/>
  <c r="Q497" i="24"/>
  <c r="I497" i="24"/>
  <c r="O497" i="24"/>
  <c r="O468" i="24"/>
  <c r="O370" i="24"/>
  <c r="V337" i="24"/>
  <c r="M313" i="24"/>
  <c r="Q299" i="24"/>
  <c r="I299" i="24"/>
  <c r="O299" i="24"/>
  <c r="V187" i="24"/>
  <c r="K147" i="24"/>
  <c r="Q147" i="24"/>
  <c r="I147" i="24"/>
  <c r="V126" i="24"/>
  <c r="K82" i="24"/>
  <c r="O82" i="24"/>
  <c r="Q8" i="24"/>
  <c r="F40" i="1"/>
  <c r="G8" i="13"/>
  <c r="G46" i="13" s="1"/>
  <c r="F43" i="1"/>
  <c r="F44" i="1"/>
  <c r="G10" i="12"/>
  <c r="I103" i="1" s="1"/>
  <c r="I20" i="1" s="1"/>
  <c r="F39" i="1"/>
  <c r="F57" i="1" s="1"/>
  <c r="A23" i="1" s="1"/>
  <c r="A24" i="1" s="1"/>
  <c r="F41" i="1"/>
  <c r="I19" i="1"/>
  <c r="G15" i="12"/>
  <c r="M641" i="24"/>
  <c r="M677" i="24"/>
  <c r="M534" i="24"/>
  <c r="M147" i="24"/>
  <c r="Q578" i="24"/>
  <c r="I578" i="24"/>
  <c r="O534" i="24"/>
  <c r="M497" i="24"/>
  <c r="M382" i="24"/>
  <c r="M370" i="24"/>
  <c r="M299" i="24"/>
  <c r="M259" i="24"/>
  <c r="M212" i="24"/>
  <c r="M82" i="24"/>
  <c r="I534" i="24"/>
  <c r="G578" i="24"/>
  <c r="K534" i="24"/>
  <c r="M442" i="24"/>
  <c r="M231" i="24"/>
  <c r="M8" i="24"/>
  <c r="Q534" i="24"/>
  <c r="AF686" i="24"/>
  <c r="G55" i="1" s="1"/>
  <c r="H55" i="1" s="1"/>
  <c r="I55" i="1" s="1"/>
  <c r="M578" i="24"/>
  <c r="V534" i="24"/>
  <c r="M526" i="24"/>
  <c r="M337" i="24"/>
  <c r="M126" i="24"/>
  <c r="G526" i="24"/>
  <c r="G382" i="24"/>
  <c r="G370" i="24"/>
  <c r="G231" i="24"/>
  <c r="G126" i="24"/>
  <c r="G82" i="24"/>
  <c r="G534" i="24"/>
  <c r="G497" i="24"/>
  <c r="M475" i="24"/>
  <c r="M468" i="24" s="1"/>
  <c r="G442" i="24"/>
  <c r="G337" i="24"/>
  <c r="G313" i="24"/>
  <c r="I74" i="1" s="1"/>
  <c r="G299" i="24"/>
  <c r="M188" i="24"/>
  <c r="M187" i="24" s="1"/>
  <c r="G259" i="24"/>
  <c r="G212" i="24"/>
  <c r="G147" i="24"/>
  <c r="G8" i="24"/>
  <c r="M775" i="23"/>
  <c r="Q617" i="23"/>
  <c r="Q491" i="23"/>
  <c r="M416" i="23"/>
  <c r="Q208" i="23"/>
  <c r="M208" i="23"/>
  <c r="K8" i="23"/>
  <c r="G775" i="23"/>
  <c r="I745" i="23"/>
  <c r="G745" i="23"/>
  <c r="V617" i="23"/>
  <c r="O617" i="23"/>
  <c r="V611" i="23"/>
  <c r="V607" i="23"/>
  <c r="O576" i="23"/>
  <c r="G576" i="23"/>
  <c r="M576" i="23"/>
  <c r="O429" i="23"/>
  <c r="O405" i="23"/>
  <c r="G405" i="23"/>
  <c r="K108" i="23"/>
  <c r="V8" i="23"/>
  <c r="I8" i="23"/>
  <c r="Q691" i="23"/>
  <c r="K617" i="23"/>
  <c r="G617" i="23"/>
  <c r="M618" i="23"/>
  <c r="M617" i="23" s="1"/>
  <c r="G611" i="23"/>
  <c r="M612" i="23"/>
  <c r="M611" i="23" s="1"/>
  <c r="M601" i="23"/>
  <c r="I491" i="23"/>
  <c r="G429" i="23"/>
  <c r="M430" i="23"/>
  <c r="M429" i="23" s="1"/>
  <c r="O339" i="23"/>
  <c r="AF802" i="23"/>
  <c r="G54" i="1" s="1"/>
  <c r="H54" i="1" s="1"/>
  <c r="I54" i="1" s="1"/>
  <c r="K745" i="23"/>
  <c r="Q745" i="23"/>
  <c r="K691" i="23"/>
  <c r="G691" i="23"/>
  <c r="K601" i="23"/>
  <c r="V576" i="23"/>
  <c r="K576" i="23"/>
  <c r="M491" i="23"/>
  <c r="K429" i="23"/>
  <c r="M405" i="23"/>
  <c r="I339" i="23"/>
  <c r="I280" i="23"/>
  <c r="O280" i="23"/>
  <c r="I131" i="23"/>
  <c r="I108" i="23"/>
  <c r="O70" i="23"/>
  <c r="Q8" i="23"/>
  <c r="G8" i="23"/>
  <c r="M9" i="23"/>
  <c r="M8" i="23" s="1"/>
  <c r="M691" i="23"/>
  <c r="M768" i="23"/>
  <c r="G764" i="23"/>
  <c r="I98" i="1" s="1"/>
  <c r="V745" i="23"/>
  <c r="V691" i="23"/>
  <c r="I691" i="23"/>
  <c r="I617" i="23"/>
  <c r="V601" i="23"/>
  <c r="V491" i="23"/>
  <c r="K491" i="23"/>
  <c r="G491" i="23"/>
  <c r="V429" i="23"/>
  <c r="I429" i="23"/>
  <c r="G416" i="23"/>
  <c r="K339" i="23"/>
  <c r="Q339" i="23"/>
  <c r="G339" i="23"/>
  <c r="M340" i="23"/>
  <c r="M339" i="23" s="1"/>
  <c r="Q280" i="23"/>
  <c r="M280" i="23"/>
  <c r="O269" i="23"/>
  <c r="G269" i="23"/>
  <c r="M269" i="23"/>
  <c r="I208" i="23"/>
  <c r="O208" i="23"/>
  <c r="G208" i="23"/>
  <c r="K131" i="23"/>
  <c r="Q131" i="23"/>
  <c r="G131" i="23"/>
  <c r="M132" i="23"/>
  <c r="M131" i="23" s="1"/>
  <c r="Q108" i="23"/>
  <c r="O8" i="23"/>
  <c r="M837" i="22"/>
  <c r="M695" i="22"/>
  <c r="G692" i="22"/>
  <c r="V654" i="22"/>
  <c r="M647" i="22"/>
  <c r="M646" i="22" s="1"/>
  <c r="G646" i="22"/>
  <c r="M537" i="22"/>
  <c r="M294" i="22"/>
  <c r="M180" i="22"/>
  <c r="G837" i="22"/>
  <c r="M835" i="22"/>
  <c r="M832" i="22" s="1"/>
  <c r="M828" i="22"/>
  <c r="M827" i="22" s="1"/>
  <c r="G815" i="22"/>
  <c r="M811" i="22"/>
  <c r="M810" i="22" s="1"/>
  <c r="M774" i="22"/>
  <c r="M773" i="22" s="1"/>
  <c r="M701" i="22"/>
  <c r="G698" i="22"/>
  <c r="M698" i="22"/>
  <c r="M654" i="22"/>
  <c r="K621" i="22"/>
  <c r="Q621" i="22"/>
  <c r="I621" i="22"/>
  <c r="M387" i="22"/>
  <c r="M148" i="22"/>
  <c r="M692" i="22"/>
  <c r="AF864" i="22"/>
  <c r="M689" i="22"/>
  <c r="M688" i="22" s="1"/>
  <c r="G688" i="22"/>
  <c r="G654" i="22"/>
  <c r="V621" i="22"/>
  <c r="M363" i="22"/>
  <c r="M299" i="22"/>
  <c r="M78" i="22"/>
  <c r="M8" i="22"/>
  <c r="Q698" i="22"/>
  <c r="I698" i="22"/>
  <c r="K654" i="22"/>
  <c r="Q654" i="22"/>
  <c r="I654" i="22"/>
  <c r="V646" i="22"/>
  <c r="O621" i="22"/>
  <c r="M621" i="22"/>
  <c r="M455" i="22"/>
  <c r="M425" i="22"/>
  <c r="M283" i="22"/>
  <c r="M215" i="22"/>
  <c r="G455" i="22"/>
  <c r="G363" i="22"/>
  <c r="G180" i="22"/>
  <c r="I70" i="1" s="1"/>
  <c r="G78" i="22"/>
  <c r="G537" i="22"/>
  <c r="M443" i="22"/>
  <c r="M442" i="22" s="1"/>
  <c r="G299" i="22"/>
  <c r="G283" i="22"/>
  <c r="G134" i="22"/>
  <c r="M117" i="22"/>
  <c r="M116" i="22" s="1"/>
  <c r="G621" i="22"/>
  <c r="G425" i="22"/>
  <c r="G387" i="22"/>
  <c r="G215" i="22"/>
  <c r="G148" i="22"/>
  <c r="G8" i="22"/>
  <c r="M579" i="20"/>
  <c r="AF588" i="20"/>
  <c r="G50" i="1" s="1"/>
  <c r="H50" i="1" s="1"/>
  <c r="I50" i="1" s="1"/>
  <c r="M542" i="20"/>
  <c r="Q493" i="20"/>
  <c r="I493" i="20"/>
  <c r="O493" i="20"/>
  <c r="M269" i="20"/>
  <c r="M143" i="20"/>
  <c r="K493" i="20"/>
  <c r="M8" i="20"/>
  <c r="V493" i="20"/>
  <c r="M229" i="20"/>
  <c r="M494" i="20"/>
  <c r="M493" i="20" s="1"/>
  <c r="M452" i="20"/>
  <c r="M451" i="20" s="1"/>
  <c r="M446" i="20"/>
  <c r="M443" i="20" s="1"/>
  <c r="M416" i="20"/>
  <c r="M415" i="20" s="1"/>
  <c r="M404" i="20"/>
  <c r="M385" i="20" s="1"/>
  <c r="M369" i="20"/>
  <c r="M368" i="20" s="1"/>
  <c r="M353" i="20"/>
  <c r="M349" i="20" s="1"/>
  <c r="M278" i="20"/>
  <c r="M277" i="20" s="1"/>
  <c r="M265" i="20"/>
  <c r="M264" i="20" s="1"/>
  <c r="M238" i="20"/>
  <c r="M204" i="20"/>
  <c r="M203" i="20" s="1"/>
  <c r="M193" i="20"/>
  <c r="M184" i="20" s="1"/>
  <c r="M131" i="20"/>
  <c r="M122" i="20" s="1"/>
  <c r="G8" i="20"/>
  <c r="M86" i="20"/>
  <c r="M79" i="20" s="1"/>
  <c r="M277" i="19"/>
  <c r="M549" i="19"/>
  <c r="M548" i="19" s="1"/>
  <c r="M528" i="19"/>
  <c r="M527" i="19" s="1"/>
  <c r="K515" i="19"/>
  <c r="Q515" i="19"/>
  <c r="I515" i="19"/>
  <c r="K479" i="19"/>
  <c r="G479" i="19"/>
  <c r="Q437" i="19"/>
  <c r="M437" i="19"/>
  <c r="M356" i="19"/>
  <c r="M338" i="19"/>
  <c r="M285" i="19"/>
  <c r="M216" i="19"/>
  <c r="M148" i="19"/>
  <c r="I437" i="19"/>
  <c r="AF557" i="19"/>
  <c r="G49" i="1" s="1"/>
  <c r="H49" i="1" s="1"/>
  <c r="I49" i="1" s="1"/>
  <c r="V479" i="19"/>
  <c r="I479" i="19"/>
  <c r="O437" i="19"/>
  <c r="M401" i="19"/>
  <c r="M127" i="19"/>
  <c r="M8" i="19"/>
  <c r="K523" i="19"/>
  <c r="Q479" i="19"/>
  <c r="M479" i="19"/>
  <c r="K437" i="19"/>
  <c r="M373" i="19"/>
  <c r="M243" i="19"/>
  <c r="M242" i="19" s="1"/>
  <c r="M199" i="19"/>
  <c r="M198" i="19" s="1"/>
  <c r="G429" i="19"/>
  <c r="G371" i="19"/>
  <c r="G338" i="19"/>
  <c r="G326" i="19"/>
  <c r="G216" i="19"/>
  <c r="G437" i="19"/>
  <c r="G401" i="19"/>
  <c r="G356" i="19"/>
  <c r="G285" i="19"/>
  <c r="G8" i="19"/>
  <c r="M88" i="19"/>
  <c r="M81" i="19" s="1"/>
  <c r="M579" i="18"/>
  <c r="V456" i="18"/>
  <c r="K456" i="18"/>
  <c r="M192" i="18"/>
  <c r="M568" i="18"/>
  <c r="M567" i="18" s="1"/>
  <c r="G554" i="18"/>
  <c r="M553" i="18"/>
  <c r="M550" i="18" s="1"/>
  <c r="M547" i="18"/>
  <c r="M544" i="18" s="1"/>
  <c r="V496" i="18"/>
  <c r="I496" i="18"/>
  <c r="I456" i="18"/>
  <c r="M291" i="18"/>
  <c r="M249" i="18"/>
  <c r="M149" i="18"/>
  <c r="K496" i="18"/>
  <c r="Q496" i="18"/>
  <c r="M496" i="18"/>
  <c r="Q456" i="18"/>
  <c r="M457" i="18"/>
  <c r="M456" i="18" s="1"/>
  <c r="G456" i="18"/>
  <c r="K451" i="18"/>
  <c r="M369" i="18"/>
  <c r="M344" i="18"/>
  <c r="M128" i="18"/>
  <c r="M8" i="18"/>
  <c r="M222" i="18"/>
  <c r="AF588" i="18"/>
  <c r="G48" i="1" s="1"/>
  <c r="H48" i="1" s="1"/>
  <c r="I48" i="1" s="1"/>
  <c r="O456" i="18"/>
  <c r="V451" i="18"/>
  <c r="M415" i="18"/>
  <c r="G249" i="18"/>
  <c r="G443" i="18"/>
  <c r="G384" i="18"/>
  <c r="G296" i="18"/>
  <c r="G415" i="18"/>
  <c r="G369" i="18"/>
  <c r="G344" i="18"/>
  <c r="G222" i="18"/>
  <c r="G192" i="18"/>
  <c r="G8" i="18"/>
  <c r="G588" i="18" s="1"/>
  <c r="M399" i="18"/>
  <c r="M386" i="18" s="1"/>
  <c r="M312" i="18"/>
  <c r="M299" i="18" s="1"/>
  <c r="M261" i="18"/>
  <c r="M256" i="18" s="1"/>
  <c r="M87" i="18"/>
  <c r="M80" i="18" s="1"/>
  <c r="M781" i="17"/>
  <c r="I628" i="17"/>
  <c r="M176" i="17"/>
  <c r="M777" i="17"/>
  <c r="M776" i="17" s="1"/>
  <c r="M702" i="17"/>
  <c r="M701" i="17" s="1"/>
  <c r="O628" i="17"/>
  <c r="M584" i="17"/>
  <c r="M305" i="17"/>
  <c r="M139" i="17"/>
  <c r="Q628" i="17"/>
  <c r="M576" i="17"/>
  <c r="K628" i="17"/>
  <c r="M551" i="17"/>
  <c r="M467" i="17"/>
  <c r="M328" i="17"/>
  <c r="M8" i="17"/>
  <c r="AF808" i="17"/>
  <c r="G47" i="1" s="1"/>
  <c r="H47" i="1" s="1"/>
  <c r="I47" i="1" s="1"/>
  <c r="I701" i="17"/>
  <c r="V628" i="17"/>
  <c r="M618" i="17"/>
  <c r="M238" i="17"/>
  <c r="M181" i="17"/>
  <c r="M119" i="17"/>
  <c r="M84" i="17"/>
  <c r="G618" i="17"/>
  <c r="G576" i="17"/>
  <c r="G328" i="17"/>
  <c r="M629" i="17"/>
  <c r="M628" i="17" s="1"/>
  <c r="M623" i="17"/>
  <c r="M622" i="17" s="1"/>
  <c r="G584" i="17"/>
  <c r="G551" i="17"/>
  <c r="G403" i="17"/>
  <c r="G379" i="17"/>
  <c r="G139" i="17"/>
  <c r="G84" i="17"/>
  <c r="G305" i="17"/>
  <c r="G238" i="17"/>
  <c r="G8" i="17"/>
  <c r="M416" i="17"/>
  <c r="M405" i="17" s="1"/>
  <c r="M264" i="17"/>
  <c r="M249" i="17" s="1"/>
  <c r="M910" i="16"/>
  <c r="M874" i="16"/>
  <c r="K809" i="16"/>
  <c r="AF937" i="16"/>
  <c r="G46" i="1" s="1"/>
  <c r="H46" i="1" s="1"/>
  <c r="I46" i="1" s="1"/>
  <c r="I809" i="16"/>
  <c r="M730" i="16"/>
  <c r="M507" i="16"/>
  <c r="M494" i="16"/>
  <c r="M720" i="16"/>
  <c r="Q809" i="16"/>
  <c r="M337" i="16"/>
  <c r="M192" i="16"/>
  <c r="M167" i="16"/>
  <c r="M8" i="16"/>
  <c r="V809" i="16"/>
  <c r="O809" i="16"/>
  <c r="G809" i="16"/>
  <c r="M809" i="16"/>
  <c r="M321" i="16"/>
  <c r="M233" i="16"/>
  <c r="M88" i="16"/>
  <c r="M694" i="16"/>
  <c r="M687" i="16" s="1"/>
  <c r="M680" i="16"/>
  <c r="M679" i="16" s="1"/>
  <c r="G494" i="16"/>
  <c r="G233" i="16"/>
  <c r="G507" i="16"/>
  <c r="G393" i="16"/>
  <c r="M333" i="16"/>
  <c r="M332" i="16" s="1"/>
  <c r="M239" i="16"/>
  <c r="M238" i="16" s="1"/>
  <c r="G128" i="16"/>
  <c r="G88" i="16"/>
  <c r="G337" i="16"/>
  <c r="G321" i="16"/>
  <c r="G8" i="16"/>
  <c r="M583" i="16"/>
  <c r="M572" i="16" s="1"/>
  <c r="M486" i="16"/>
  <c r="M481" i="16" s="1"/>
  <c r="M421" i="16"/>
  <c r="M416" i="16" s="1"/>
  <c r="M752" i="15"/>
  <c r="M751" i="15" s="1"/>
  <c r="G746" i="15"/>
  <c r="I99" i="1" s="1"/>
  <c r="Q684" i="15"/>
  <c r="I684" i="15"/>
  <c r="O608" i="15"/>
  <c r="K564" i="15"/>
  <c r="Q564" i="15"/>
  <c r="I564" i="15"/>
  <c r="M311" i="15"/>
  <c r="M239" i="15"/>
  <c r="M85" i="15"/>
  <c r="M611" i="15"/>
  <c r="M608" i="15" s="1"/>
  <c r="G608" i="15"/>
  <c r="M120" i="15"/>
  <c r="V751" i="15"/>
  <c r="K751" i="15"/>
  <c r="M746" i="15"/>
  <c r="G684" i="15"/>
  <c r="Q608" i="15"/>
  <c r="I608" i="15"/>
  <c r="M605" i="15"/>
  <c r="M602" i="15" s="1"/>
  <c r="G602" i="15"/>
  <c r="V564" i="15"/>
  <c r="M531" i="15"/>
  <c r="M385" i="15"/>
  <c r="M289" i="15"/>
  <c r="M168" i="15"/>
  <c r="M8" i="15"/>
  <c r="M599" i="15"/>
  <c r="M598" i="15" s="1"/>
  <c r="G598" i="15"/>
  <c r="M684" i="15"/>
  <c r="O564" i="15"/>
  <c r="M564" i="15"/>
  <c r="M447" i="15"/>
  <c r="M141" i="15"/>
  <c r="G385" i="15"/>
  <c r="G289" i="15"/>
  <c r="G141" i="15"/>
  <c r="G85" i="15"/>
  <c r="G556" i="15"/>
  <c r="G447" i="15"/>
  <c r="M373" i="15"/>
  <c r="M372" i="15" s="1"/>
  <c r="M362" i="15"/>
  <c r="M361" i="15" s="1"/>
  <c r="G228" i="15"/>
  <c r="G564" i="15"/>
  <c r="G531" i="15"/>
  <c r="G311" i="15"/>
  <c r="G239" i="15"/>
  <c r="G168" i="15"/>
  <c r="G120" i="15"/>
  <c r="G8" i="15"/>
  <c r="M758" i="14"/>
  <c r="M833" i="14"/>
  <c r="K634" i="14"/>
  <c r="M285" i="14"/>
  <c r="G833" i="14"/>
  <c r="I101" i="1" s="1"/>
  <c r="M831" i="14"/>
  <c r="M828" i="14" s="1"/>
  <c r="M824" i="14"/>
  <c r="M823" i="14" s="1"/>
  <c r="G809" i="14"/>
  <c r="M805" i="14"/>
  <c r="M804" i="14" s="1"/>
  <c r="V678" i="14"/>
  <c r="I678" i="14"/>
  <c r="V634" i="14"/>
  <c r="M626" i="14"/>
  <c r="M455" i="14"/>
  <c r="M378" i="14"/>
  <c r="M296" i="14"/>
  <c r="M225" i="14"/>
  <c r="M134" i="14"/>
  <c r="M98" i="14"/>
  <c r="M517" i="14"/>
  <c r="AF846" i="14"/>
  <c r="K678" i="14"/>
  <c r="Q678" i="14"/>
  <c r="M679" i="14"/>
  <c r="M678" i="14" s="1"/>
  <c r="G678" i="14"/>
  <c r="K672" i="14"/>
  <c r="Q672" i="14"/>
  <c r="M673" i="14"/>
  <c r="M672" i="14" s="1"/>
  <c r="G672" i="14"/>
  <c r="I634" i="14"/>
  <c r="O634" i="14"/>
  <c r="M303" i="14"/>
  <c r="M8" i="14"/>
  <c r="O678" i="14"/>
  <c r="V672" i="14"/>
  <c r="M668" i="14"/>
  <c r="Q634" i="14"/>
  <c r="M442" i="14"/>
  <c r="M429" i="14"/>
  <c r="M355" i="14"/>
  <c r="M172" i="14"/>
  <c r="G442" i="14"/>
  <c r="I81" i="1" s="1"/>
  <c r="M602" i="14"/>
  <c r="M601" i="14" s="1"/>
  <c r="G455" i="14"/>
  <c r="I83" i="1" s="1"/>
  <c r="M454" i="14"/>
  <c r="M453" i="14" s="1"/>
  <c r="G303" i="14"/>
  <c r="I77" i="1" s="1"/>
  <c r="G296" i="14"/>
  <c r="I76" i="1" s="1"/>
  <c r="G225" i="14"/>
  <c r="G134" i="14"/>
  <c r="G626" i="14"/>
  <c r="I86" i="1" s="1"/>
  <c r="G517" i="14"/>
  <c r="G378" i="14"/>
  <c r="G98" i="14"/>
  <c r="G8" i="14"/>
  <c r="M639" i="14"/>
  <c r="M634" i="14" s="1"/>
  <c r="M192" i="14"/>
  <c r="M179" i="14" s="1"/>
  <c r="M8" i="13"/>
  <c r="M42" i="13"/>
  <c r="M41" i="13" s="1"/>
  <c r="M37" i="13"/>
  <c r="M30" i="13" s="1"/>
  <c r="M22" i="13"/>
  <c r="AF46" i="13"/>
  <c r="G42" i="1" s="1"/>
  <c r="H42" i="1" s="1"/>
  <c r="I42" i="1" s="1"/>
  <c r="AF15" i="12"/>
  <c r="M12" i="12"/>
  <c r="M10" i="12" s="1"/>
  <c r="J28" i="1"/>
  <c r="J26" i="1"/>
  <c r="G38" i="1"/>
  <c r="F38" i="1"/>
  <c r="H32" i="1"/>
  <c r="J25" i="1"/>
  <c r="E26" i="1"/>
  <c r="I68" i="1" l="1"/>
  <c r="I91" i="1"/>
  <c r="G937" i="16"/>
  <c r="G557" i="19"/>
  <c r="G686" i="24"/>
  <c r="I66" i="1"/>
  <c r="I71" i="1"/>
  <c r="I73" i="1"/>
  <c r="I85" i="1"/>
  <c r="I89" i="1"/>
  <c r="I79" i="1"/>
  <c r="I96" i="1"/>
  <c r="I65" i="1"/>
  <c r="G808" i="17"/>
  <c r="G588" i="20"/>
  <c r="H53" i="1"/>
  <c r="I53" i="1" s="1"/>
  <c r="I87" i="1"/>
  <c r="I97" i="1"/>
  <c r="I78" i="1"/>
  <c r="I90" i="1"/>
  <c r="I72" i="1"/>
  <c r="I84" i="1"/>
  <c r="I67" i="1"/>
  <c r="I69" i="1"/>
  <c r="G864" i="22"/>
  <c r="G52" i="1"/>
  <c r="H52" i="1" s="1"/>
  <c r="I52" i="1" s="1"/>
  <c r="G53" i="1"/>
  <c r="G802" i="23"/>
  <c r="I80" i="1"/>
  <c r="I88" i="1"/>
  <c r="G778" i="15"/>
  <c r="G43" i="1"/>
  <c r="H43" i="1" s="1"/>
  <c r="I43" i="1" s="1"/>
  <c r="G44" i="1"/>
  <c r="H44" i="1" s="1"/>
  <c r="I44" i="1" s="1"/>
  <c r="G846" i="14"/>
  <c r="I64" i="1"/>
  <c r="G40" i="1"/>
  <c r="H40" i="1" s="1"/>
  <c r="I40" i="1" s="1"/>
  <c r="G41" i="1"/>
  <c r="H41" i="1" s="1"/>
  <c r="I41" i="1" s="1"/>
  <c r="G39" i="1"/>
  <c r="I17" i="1" l="1"/>
  <c r="I16" i="1"/>
  <c r="I21" i="1" s="1"/>
  <c r="I104" i="1"/>
  <c r="H39" i="1"/>
  <c r="G57" i="1"/>
  <c r="J103" i="1" l="1"/>
  <c r="J84" i="1"/>
  <c r="J75" i="1"/>
  <c r="J82" i="1"/>
  <c r="J93" i="1"/>
  <c r="J100" i="1"/>
  <c r="J97" i="1"/>
  <c r="J64" i="1"/>
  <c r="J72" i="1"/>
  <c r="J79" i="1"/>
  <c r="J86" i="1"/>
  <c r="J99" i="1"/>
  <c r="J67" i="1"/>
  <c r="J74" i="1"/>
  <c r="J85" i="1"/>
  <c r="J92" i="1"/>
  <c r="J89" i="1"/>
  <c r="J96" i="1"/>
  <c r="J65" i="1"/>
  <c r="J71" i="1"/>
  <c r="J78" i="1"/>
  <c r="J94" i="1"/>
  <c r="J91" i="1"/>
  <c r="J98" i="1"/>
  <c r="J66" i="1"/>
  <c r="J77" i="1"/>
  <c r="J76" i="1"/>
  <c r="J81" i="1"/>
  <c r="J88" i="1"/>
  <c r="J95" i="1"/>
  <c r="J102" i="1"/>
  <c r="J70" i="1"/>
  <c r="J83" i="1"/>
  <c r="J90" i="1"/>
  <c r="J101" i="1"/>
  <c r="J69" i="1"/>
  <c r="J68" i="1"/>
  <c r="J73" i="1"/>
  <c r="J80" i="1"/>
  <c r="J87" i="1"/>
  <c r="G25" i="1"/>
  <c r="G28" i="1"/>
  <c r="I39" i="1"/>
  <c r="I57" i="1" s="1"/>
  <c r="H57" i="1"/>
  <c r="J104" i="1" l="1"/>
  <c r="G26" i="1"/>
  <c r="G29" i="1" s="1"/>
  <c r="J44" i="1"/>
  <c r="J43" i="1"/>
  <c r="J45" i="1"/>
  <c r="J46" i="1"/>
  <c r="J47" i="1"/>
  <c r="J48" i="1"/>
  <c r="J51" i="1"/>
  <c r="J49" i="1"/>
  <c r="J50" i="1"/>
  <c r="J56" i="1"/>
  <c r="J40" i="1"/>
  <c r="J39" i="1"/>
  <c r="J57" i="1" s="1"/>
  <c r="J41" i="1"/>
  <c r="J42" i="1"/>
  <c r="J52" i="1"/>
  <c r="J55" i="1"/>
  <c r="J53" i="1"/>
  <c r="J54" i="1"/>
  <c r="A25" i="1"/>
  <c r="A26" i="1" s="1"/>
  <c r="A27" i="1" s="1"/>
  <c r="A29" i="1" s="1"/>
</calcChain>
</file>

<file path=xl/comments1.xml><?xml version="1.0" encoding="utf-8"?>
<comments xmlns="http://schemas.openxmlformats.org/spreadsheetml/2006/main">
  <authors>
    <author>Radim Štěpánek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</commentList>
</comments>
</file>

<file path=xl/sharedStrings.xml><?xml version="1.0" encoding="utf-8"?>
<sst xmlns="http://schemas.openxmlformats.org/spreadsheetml/2006/main" count="25064" uniqueCount="2779">
  <si>
    <t>%</t>
  </si>
  <si>
    <t>Cena celkem</t>
  </si>
  <si>
    <t>Za zhotovitele</t>
  </si>
  <si>
    <t>Za objednatele</t>
  </si>
  <si>
    <t>Položkový rozpočet stavby</t>
  </si>
  <si>
    <t>Název</t>
  </si>
  <si>
    <t xml:space="preserve">Položkový rozpočet </t>
  </si>
  <si>
    <t>S:</t>
  </si>
  <si>
    <t>O:</t>
  </si>
  <si>
    <t>R:</t>
  </si>
  <si>
    <t>dne</t>
  </si>
  <si>
    <t>v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</si>
  <si>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</si>
  <si>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</si>
  <si>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</si>
  <si>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</si>
  <si>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</si>
  <si>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</si>
  <si>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</si>
  <si>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</si>
  <si>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</si>
  <si>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</si>
  <si>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</si>
  <si>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</si>
  <si>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</si>
  <si>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</si>
  <si>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</si>
  <si>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</si>
  <si>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</si>
  <si>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</si>
  <si>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</si>
  <si>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</si>
  <si>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</si>
  <si>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</si>
  <si>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</si>
  <si>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</si>
  <si>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</si>
  <si>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</si>
  <si>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17017</t>
  </si>
  <si>
    <t>Kompozitní zesílení stěn s injektáží a sanací VUZ Chodská 17, Brno</t>
  </si>
  <si>
    <t>Stavba</t>
  </si>
  <si>
    <t>00</t>
  </si>
  <si>
    <t>Ostatní a vedlejší náklady</t>
  </si>
  <si>
    <t>01</t>
  </si>
  <si>
    <t>02</t>
  </si>
  <si>
    <t>Mimoglobální zařízení staveniště - panelová plovha</t>
  </si>
  <si>
    <t>VUZ Chodská 17 - objekty A</t>
  </si>
  <si>
    <t xml:space="preserve"> A1</t>
  </si>
  <si>
    <t>A2</t>
  </si>
  <si>
    <t>03</t>
  </si>
  <si>
    <t>A3</t>
  </si>
  <si>
    <t>04</t>
  </si>
  <si>
    <t>A4</t>
  </si>
  <si>
    <t>05</t>
  </si>
  <si>
    <t>A1-A2 krček</t>
  </si>
  <si>
    <t>06</t>
  </si>
  <si>
    <t>A2-A3 krček</t>
  </si>
  <si>
    <t>07</t>
  </si>
  <si>
    <t>A3-A4 krček</t>
  </si>
  <si>
    <t>08</t>
  </si>
  <si>
    <t>Elektroinstalace</t>
  </si>
  <si>
    <t>VUZ Chodská 17 - objekty B</t>
  </si>
  <si>
    <t>B1</t>
  </si>
  <si>
    <t>B2</t>
  </si>
  <si>
    <t>B1-B2 krček</t>
  </si>
  <si>
    <t>Celkem za stavbu</t>
  </si>
  <si>
    <t>CZK</t>
  </si>
  <si>
    <t>Rekapitulace dílů</t>
  </si>
  <si>
    <t>Typ dílu</t>
  </si>
  <si>
    <t>1</t>
  </si>
  <si>
    <t>Zemní práce</t>
  </si>
  <si>
    <t>2</t>
  </si>
  <si>
    <t>Základy a zvláštní zakládání</t>
  </si>
  <si>
    <t>22</t>
  </si>
  <si>
    <t>Piloty</t>
  </si>
  <si>
    <t>3</t>
  </si>
  <si>
    <t>Svislé a kompletní konstrukce</t>
  </si>
  <si>
    <t>4</t>
  </si>
  <si>
    <t>Vodorovné konstrukce</t>
  </si>
  <si>
    <t>5</t>
  </si>
  <si>
    <t>Komunikace</t>
  </si>
  <si>
    <t>61</t>
  </si>
  <si>
    <t>Upravy povrchů vnitřní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</si>
  <si>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</si>
  <si>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</si>
  <si>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</si>
  <si>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</si>
  <si>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</si>
  <si>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</si>
  <si>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</si>
  <si>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</si>
  <si>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</si>
  <si>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</si>
  <si>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</si>
  <si>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</si>
  <si>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</si>
  <si>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</si>
  <si>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</si>
  <si>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</si>
  <si>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</si>
  <si>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</si>
  <si>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</si>
  <si>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98</t>
  </si>
  <si>
    <t>Demontáž prefa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</si>
  <si>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</si>
  <si>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</si>
  <si>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</si>
  <si>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</si>
  <si>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</si>
  <si>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</si>
  <si>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</si>
  <si>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</si>
  <si>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</si>
  <si>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</si>
  <si>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728</t>
  </si>
  <si>
    <t>Vzduchotechnika</t>
  </si>
  <si>
    <t>762</t>
  </si>
  <si>
    <t>Konstrukce tesařské</t>
  </si>
  <si>
    <t>763</t>
  </si>
  <si>
    <t>Dřevostavby</t>
  </si>
  <si>
    <t>764</t>
  </si>
  <si>
    <t>Konstrukce klempířské</t>
  </si>
  <si>
    <t>767</t>
  </si>
  <si>
    <t>Konstrukce zámečnické</t>
  </si>
  <si>
    <t>769</t>
  </si>
  <si>
    <t>Otvorové prvky z plastu</t>
  </si>
  <si>
    <t>771</t>
  </si>
  <si>
    <t>Podlahy z dlaždic a obklady</t>
  </si>
  <si>
    <t>772</t>
  </si>
  <si>
    <t>Kamenné  dlažby</t>
  </si>
  <si>
    <t>773</t>
  </si>
  <si>
    <t>Podlahy teracové</t>
  </si>
  <si>
    <t>783</t>
  </si>
  <si>
    <t>Nátěry</t>
  </si>
  <si>
    <t>784</t>
  </si>
  <si>
    <t>Malby</t>
  </si>
  <si>
    <t>787</t>
  </si>
  <si>
    <t>Zasklívání</t>
  </si>
  <si>
    <t>799</t>
  </si>
  <si>
    <t>Ostatní</t>
  </si>
  <si>
    <t>M21</t>
  </si>
  <si>
    <t>Elektromontáže</t>
  </si>
  <si>
    <t>D96</t>
  </si>
  <si>
    <t>Přesuny suti a vybouraných hmot</t>
  </si>
  <si>
    <t>PSU</t>
  </si>
  <si>
    <t>VN</t>
  </si>
  <si>
    <t>ON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</si>
  <si>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</si>
  <si>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</si>
  <si>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</si>
  <si>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</si>
  <si>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</si>
  <si>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</si>
  <si>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</si>
  <si>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</si>
  <si>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</si>
  <si>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</si>
  <si>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</si>
  <si>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</si>
  <si>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</si>
  <si>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</si>
  <si>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</si>
  <si>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</si>
  <si>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</si>
  <si>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</si>
  <si>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</si>
  <si>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</si>
  <si>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</si>
  <si>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</si>
  <si>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</si>
  <si>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</si>
  <si>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</si>
  <si>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</si>
  <si>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</si>
  <si>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005121 R</t>
  </si>
  <si>
    <t>Zařízení staveniště</t>
  </si>
  <si>
    <t>Soubor</t>
  </si>
  <si>
    <t>RTS 18/ I</t>
  </si>
  <si>
    <t>Indiv</t>
  </si>
  <si>
    <t>POL99_8</t>
  </si>
  <si>
    <t>005241010R</t>
  </si>
  <si>
    <t>Dokumentace skutečného provedení</t>
  </si>
  <si>
    <t>1000T</t>
  </si>
  <si>
    <t>Kompletační činnost (IČD)</t>
  </si>
  <si>
    <t>Vlastní</t>
  </si>
  <si>
    <t>POL3_0</t>
  </si>
  <si>
    <t>1002T</t>
  </si>
  <si>
    <t>Provoz investora</t>
  </si>
  <si>
    <t>POL1_9</t>
  </si>
  <si>
    <t>SUM</t>
  </si>
  <si>
    <t>Poznámky uchazeče k zadání</t>
  </si>
  <si>
    <t>POPUZIV</t>
  </si>
  <si>
    <t>END</t>
  </si>
  <si>
    <t>113106241R00</t>
  </si>
  <si>
    <t>Rozebrání dlažeb, panelů vozovek a ploch s jakoukoliv výplní spár v jakékoliv ploše, ze silničních, panelů jakýchkoliv rozměrů, kladených do jakéhokoliv lože a se spárami zalitými živicí nebo</t>
  </si>
  <si>
    <t>m2</t>
  </si>
  <si>
    <t>POL1_1</t>
  </si>
  <si>
    <t>cementovou maltou</t>
  </si>
  <si>
    <t>POP</t>
  </si>
  <si>
    <t xml:space="preserve">pro panelovou plochu : </t>
  </si>
  <si>
    <t>VV</t>
  </si>
  <si>
    <t>okolo objeků A : (58,7+118,0+17,8+16,2+9,4)*3,0</t>
  </si>
  <si>
    <t>okolo objeků B : (37,0+10,0+39,0+27,9)*3,0</t>
  </si>
  <si>
    <t>100+30</t>
  </si>
  <si>
    <t>113107315R00</t>
  </si>
  <si>
    <t>Odstranění podkladů nebo krytů z kameniva těženého, v ploše jednotlivě do 50 m2, tloušťka vrstvy 150, mm</t>
  </si>
  <si>
    <t>121101100R00</t>
  </si>
  <si>
    <t>Sejmutí ornice s přemístěním na vzdálenost do 50 m</t>
  </si>
  <si>
    <t>m3</t>
  </si>
  <si>
    <t>0,1*(600+320+30)</t>
  </si>
  <si>
    <t>162201102R00</t>
  </si>
  <si>
    <t>Vodorovné přemístění výkopku z horniny 1 až 4, na vzdálenost přes 20  do 50 m</t>
  </si>
  <si>
    <t>ornice pod panelovou plochou : 0,1*(600+320+30)</t>
  </si>
  <si>
    <t>167101101R00</t>
  </si>
  <si>
    <t>Nakládání, skládání, překládání neulehlého výkopku nakládání výkopku do 100 m3, z horniny 1 až 4</t>
  </si>
  <si>
    <t>181301102R00</t>
  </si>
  <si>
    <t>Rozprostření a urovnání ornice v rovině v souvislé ploše do 500 m2, tloušťka vrstvy přes 100 do 150, mm</t>
  </si>
  <si>
    <t>(600+320+30)</t>
  </si>
  <si>
    <t>180400020RA0</t>
  </si>
  <si>
    <t>Založení trávníku s dodáním osiva parkového, v rovině</t>
  </si>
  <si>
    <t>POL2_1</t>
  </si>
  <si>
    <t>564761111R00</t>
  </si>
  <si>
    <t>Podklad nebo kryt z kameniva hrubého drceného tloušťka po zhutnění 200 mm</t>
  </si>
  <si>
    <t>584921121RZ1</t>
  </si>
  <si>
    <t>Zřízení plochy ze silničních panelů lože kam.5 cm, pouze montáž, panel ve specifikaci</t>
  </si>
  <si>
    <t>59381184R</t>
  </si>
  <si>
    <t>panel pro komunikace železobetonový; IZD; l = 300,0 cm; š = 150,0 cm; h = 21,5 cm</t>
  </si>
  <si>
    <t>kus</t>
  </si>
  <si>
    <t>SPCM</t>
  </si>
  <si>
    <t>(600+320+30)/(3*1,5)</t>
  </si>
  <si>
    <t>59381184x</t>
  </si>
  <si>
    <t>Panel silniční IZD 85/10 300x150x21,5 cm, 50% opotřebení panelů</t>
  </si>
  <si>
    <t>998226011R00</t>
  </si>
  <si>
    <t>Přesun hmot komunikací a letišť, kryt montovaný ze silničních panelů ze železobetonu jakékoliv délky, objektu</t>
  </si>
  <si>
    <t>t</t>
  </si>
  <si>
    <t>979082213R00</t>
  </si>
  <si>
    <t>Vodorovná doprava suti po suchu bez naložení, ale se složením a hrubým urovnáním na vzdálenost do 1, km</t>
  </si>
  <si>
    <t>979082219R00</t>
  </si>
  <si>
    <t>Vodorovná doprava suti po suchu příplatek k ceně za každý další i započatý 1 km přes 1 km</t>
  </si>
  <si>
    <t>979990001R00</t>
  </si>
  <si>
    <t>Poplatek za skládku stavební suti</t>
  </si>
  <si>
    <t>POL1_</t>
  </si>
  <si>
    <t>113107330R00</t>
  </si>
  <si>
    <t>Odstranění podkladů nebo krytů z kameniva těženého, v ploše jednotlivě do 50 m2, tloušťka vrstvy 300, mm</t>
  </si>
  <si>
    <t>pohled jižní : 1,5*(5,15+3,48)+1,2*9,7</t>
  </si>
  <si>
    <t>pohled východní : 1,2*24,551</t>
  </si>
  <si>
    <t>pohled západní : 1,2*24,551</t>
  </si>
  <si>
    <t>pohled severní : 1,2*7,45+1,2*3,505</t>
  </si>
  <si>
    <t>žlab : 0,5*17,7</t>
  </si>
  <si>
    <t>19 : 5,55</t>
  </si>
  <si>
    <t>113108410R00</t>
  </si>
  <si>
    <t>Odstranění podkladů nebo krytů živičných, v ploše jednotlivě nad 50 m2, tloušťka vrstvy 100 mm</t>
  </si>
  <si>
    <t>113109315R00</t>
  </si>
  <si>
    <t>Odstranění podkladů nebo krytů z betonu prostého, v ploše jednotlivě do 50 m2, tloušťka vrstvy 150, mm</t>
  </si>
  <si>
    <t>113202111R00</t>
  </si>
  <si>
    <t>Vytrhání obrub z krajníků nebo obrubníků stojatých</t>
  </si>
  <si>
    <t>m</t>
  </si>
  <si>
    <t>8,65+11,35</t>
  </si>
  <si>
    <t>pohled jižní : 0,8*1,2*(5,15+3,48)*0,1</t>
  </si>
  <si>
    <t>pohled východní : 0,8*24,551*0,1</t>
  </si>
  <si>
    <t>pohled západní : 0,8*24,551*0,1</t>
  </si>
  <si>
    <t>pohled severní : 0,8*(7,45+3,505)*0,1</t>
  </si>
  <si>
    <t>139601102R00</t>
  </si>
  <si>
    <t>Ruční výkop jam, rýh a šachet v hornině 3</t>
  </si>
  <si>
    <t xml:space="preserve">sokl : </t>
  </si>
  <si>
    <t>pohled jižní : 0,8*(1,2*(5,15+3,48)+1,2*9,7)</t>
  </si>
  <si>
    <t>pohled východní : 0,8*1,2*24,551</t>
  </si>
  <si>
    <t>pohled západní : 0,8*1,2*24,551</t>
  </si>
  <si>
    <t>pohled severní : 0,8*(1,2*7,45+1,2*3,505)</t>
  </si>
  <si>
    <t>162701105R00</t>
  </si>
  <si>
    <t>Vodorovné přemístění výkopku z horniny 1 až 4, na vzdálenost přes 9 000  do 10 000 m</t>
  </si>
  <si>
    <t xml:space="preserve">výplň trativodů : </t>
  </si>
  <si>
    <t>pohled jižní : 0,8*0,4*(5,15+3,48+9,7)</t>
  </si>
  <si>
    <t>pohled východní : 0,8*0,4*24,551</t>
  </si>
  <si>
    <t>pohled západní : 0,8*0,4*24,551</t>
  </si>
  <si>
    <t>pohled severní : 0,8*0,4*(7,45+0,4+3,505)</t>
  </si>
  <si>
    <t xml:space="preserve">lože z betonu : </t>
  </si>
  <si>
    <t>pohled jižní : 0,8*0,15*(5,15+3,48+9,7)</t>
  </si>
  <si>
    <t>pohled východní : 0,8*0,15*24,551</t>
  </si>
  <si>
    <t>pohled západní : 0,8*0,15*24,551</t>
  </si>
  <si>
    <t>pohled severní : 0,8*0,15*(7,45+3,505)</t>
  </si>
  <si>
    <t>162701109R00</t>
  </si>
  <si>
    <t>Vodorovné přemístění výkopku příplatek k ceně za každých dalších i započatých 1 000 m přes 10 000 m, z horniny 1 až 4</t>
  </si>
  <si>
    <t>Začátek provozního součtu</t>
  </si>
  <si>
    <t xml:space="preserve">  výplň trativodů : </t>
  </si>
  <si>
    <t xml:space="preserve">  sokl : </t>
  </si>
  <si>
    <t xml:space="preserve">  pohled jižní : 0,8*0,4*(5,15+3,48+9,7)</t>
  </si>
  <si>
    <t xml:space="preserve">  pohled východní : 0,8*0,4*24,551</t>
  </si>
  <si>
    <t xml:space="preserve">  pohled západní : 0,8*0,4*24,551</t>
  </si>
  <si>
    <t xml:space="preserve">  pohled severní : 0,8*0,4*(7,45+0,4+3,505)</t>
  </si>
  <si>
    <t xml:space="preserve">  lože z betonu : </t>
  </si>
  <si>
    <t xml:space="preserve">  pohled jižní : 0,8*0,15*(5,15+3,48+9,7)</t>
  </si>
  <si>
    <t xml:space="preserve">  pohled východní : 0,8*0,15*24,551</t>
  </si>
  <si>
    <t xml:space="preserve">  pohled západní : 0,8*0,15*24,551</t>
  </si>
  <si>
    <t xml:space="preserve">  pohled severní : 0,8*0,15*(7,45+3,505)</t>
  </si>
  <si>
    <t xml:space="preserve">  Mezisoučet</t>
  </si>
  <si>
    <t>Konec provozního součtu</t>
  </si>
  <si>
    <t>vytlačená zemina : 34,61828*10</t>
  </si>
  <si>
    <t>171201201R00</t>
  </si>
  <si>
    <t>Uložení sypaniny na dočasnou skládku tak, že na 1 m2 plochy připadá přes 2 m3 výkopku nebo ornice</t>
  </si>
  <si>
    <t>vytlačená zemina : 34,61828</t>
  </si>
  <si>
    <t>174101102R00</t>
  </si>
  <si>
    <t>Zásyp sypaninou se zhutněním v uzavřených prostorách s urovnáním povrchu zásypu s ručním zhutněním</t>
  </si>
  <si>
    <t>vytlačená zemina : -34,61828</t>
  </si>
  <si>
    <t>pohled jižní : 0,8*1,2*(5,15+3,48)</t>
  </si>
  <si>
    <t>pohled východní : 0,8*24,551</t>
  </si>
  <si>
    <t>pohled západní : 0,8*24,551</t>
  </si>
  <si>
    <t>pohled severní : 0,8*(7,45+3,505)</t>
  </si>
  <si>
    <t>199000002R00</t>
  </si>
  <si>
    <t>Poplatky za skládku horniny 1- 4</t>
  </si>
  <si>
    <t>211531111R00</t>
  </si>
  <si>
    <t>Výplň odvodňovacích žeber kam. hrubě drcen. 63 mm</t>
  </si>
  <si>
    <t>211971121R00</t>
  </si>
  <si>
    <t>Opláštění žeber geot., sklon nad 1:2,5, š do 2,5 m</t>
  </si>
  <si>
    <t>pohled jižní : (0,8+0,4)*2*(5,15+3,48+9,7)</t>
  </si>
  <si>
    <t>pohled východní : (0,8+0,4)*2*24,551</t>
  </si>
  <si>
    <t>pohled západní : (0,8+0,4)*2*24,551</t>
  </si>
  <si>
    <t>pohled severní : (0,8+0,4)*2*(7,45+3,505)</t>
  </si>
  <si>
    <t>212312111R00</t>
  </si>
  <si>
    <t>Lože trativodu z betonu prostého</t>
  </si>
  <si>
    <t>212755114RX1</t>
  </si>
  <si>
    <t>Trativody z drenážních trubek DN 10 cm bez lože, PVC</t>
  </si>
  <si>
    <t>pohled jižní : (5,15+3,48)+9,7</t>
  </si>
  <si>
    <t>pohled východní : 24,551</t>
  </si>
  <si>
    <t>pohled západní : 24,551</t>
  </si>
  <si>
    <t>pohled severní : (7,45+3,505)</t>
  </si>
  <si>
    <t>271531111RK1</t>
  </si>
  <si>
    <t>Polštář základu z kameniva hr. drceného 16-63 mm, kraj Jihomoravský</t>
  </si>
  <si>
    <t>3g : 0,3*0,32*3*1,75</t>
  </si>
  <si>
    <t>69366198R</t>
  </si>
  <si>
    <t>geotextilie PP; funkce separační, ochranná, výztužná, filtrační; plošná hmotnost 300 g/m2; zpevněná, oboustranně</t>
  </si>
  <si>
    <t xml:space="preserve">  pohled jižní : (0,8+0,4)*2*(5,15+3,48+9,7)</t>
  </si>
  <si>
    <t xml:space="preserve">  pohled východní : (0,8+0,4)*2*24,551</t>
  </si>
  <si>
    <t xml:space="preserve">  pohled západní : (0,8+0,4)*2*24,551</t>
  </si>
  <si>
    <t xml:space="preserve">  pohled severní : (0,8+0,4)*2*(7,45+3,505)</t>
  </si>
  <si>
    <t>188,128*1,2</t>
  </si>
  <si>
    <t>311271126R00</t>
  </si>
  <si>
    <t>Zdivo nosné z cihel betonových na MC 10</t>
  </si>
  <si>
    <t>VZT : 0,15*0,6*4*0,75*9</t>
  </si>
  <si>
    <t>zazdívka otvorů v opěr. stěnách : 4*0,08*0,45</t>
  </si>
  <si>
    <t>380932224R00</t>
  </si>
  <si>
    <t>Dodatečné vlepování betonářské výztuže vlepení betonářské výztuže, D 10 mm, beton, malta, dovolené, namáhání v tahu 8 kN</t>
  </si>
  <si>
    <t>Z07 : 4*2*0,1*8</t>
  </si>
  <si>
    <t>Z10 : 4*0,1*56</t>
  </si>
  <si>
    <t>Z16 : 4*2*0,15*98</t>
  </si>
  <si>
    <t>Z20 : 4*4*0,15*7</t>
  </si>
  <si>
    <t>Z21 : 4*4*0,15*9</t>
  </si>
  <si>
    <t>Z22 : 4*2*0,15*2</t>
  </si>
  <si>
    <t>Z43 : 187,9*0,5</t>
  </si>
  <si>
    <t>380932225R00</t>
  </si>
  <si>
    <t>Dodatečné vlepování betonářské výztuže vlepení betonářské výztuže, D 12 mm, beton, malta, dovolené, namáhání v tahu 12 kN</t>
  </si>
  <si>
    <t>Z08 : 8*6*0,15</t>
  </si>
  <si>
    <t>Z09 : 4*4*0,15</t>
  </si>
  <si>
    <t>Z11 : 5*0,15*70</t>
  </si>
  <si>
    <t>Z12 : 4*4*0,3</t>
  </si>
  <si>
    <t>553010</t>
  </si>
  <si>
    <t>Závitová tyč nerezová M10 včetně podložek a matic</t>
  </si>
  <si>
    <t xml:space="preserve">  Z08 : 8*6*0,15</t>
  </si>
  <si>
    <t xml:space="preserve">  Z09 : 4*4*0,15</t>
  </si>
  <si>
    <t xml:space="preserve">  Z11 : 5*0,15*70</t>
  </si>
  <si>
    <t xml:space="preserve">  Z12 : 4*4*0,3</t>
  </si>
  <si>
    <t>Mezisoučet</t>
  </si>
  <si>
    <t>66,9*1,15</t>
  </si>
  <si>
    <t>553011</t>
  </si>
  <si>
    <t>Závitová tyč nerezová M12 včetně podložek a matic</t>
  </si>
  <si>
    <t xml:space="preserve">  Z07 : 4*2*0,1*8</t>
  </si>
  <si>
    <t xml:space="preserve">  Z10 : 4*0,1*56</t>
  </si>
  <si>
    <t xml:space="preserve">  Z16 : 4*2*0,15*98</t>
  </si>
  <si>
    <t xml:space="preserve">  Z20 : 4*4*0,15*7</t>
  </si>
  <si>
    <t xml:space="preserve">  Z21 : 4*4*0,15*9</t>
  </si>
  <si>
    <t xml:space="preserve">  Z22 : 4*2*0,15*2</t>
  </si>
  <si>
    <t xml:space="preserve">  Z43 : 187,9*0,5</t>
  </si>
  <si>
    <t>281,15*1,15</t>
  </si>
  <si>
    <t>430321414R00</t>
  </si>
  <si>
    <t>Beton schodišťových konstrukcí (stupňů, schodnic, ramen, podest s nosníky) železový třídy C 25/30</t>
  </si>
  <si>
    <t>3g : 0,15*0,32*3*1,75</t>
  </si>
  <si>
    <t>434351141R00</t>
  </si>
  <si>
    <t>Bednění stupňů betonovaných na podstupňové desce nebo na terénu přímočarých zřízení</t>
  </si>
  <si>
    <t>3g : (0,15+0,32)*3*1,75</t>
  </si>
  <si>
    <t>434351142R00</t>
  </si>
  <si>
    <t>Bednění stupňů betonovaných na podstupňové desce nebo na terénu přímočarých odstranění</t>
  </si>
  <si>
    <t>564251111R00</t>
  </si>
  <si>
    <t>Podklad nebo podsyp ze štěrkopísku tloušťka po zhutnění 150 mm</t>
  </si>
  <si>
    <t xml:space="preserve">okapový chodník : </t>
  </si>
  <si>
    <t>pohled východní : 0,5*26,35</t>
  </si>
  <si>
    <t>pohled západní : 0,5*18</t>
  </si>
  <si>
    <t>pohled severní : 0,5*7,45</t>
  </si>
  <si>
    <t>chodník z dlaždic : 18,4+15,2</t>
  </si>
  <si>
    <t>564871111R00</t>
  </si>
  <si>
    <t>Podklad ze štěrkodrti s rozprostřením a zhutněním tloušťka po zhutnění 250 mm</t>
  </si>
  <si>
    <t>565131111RT3</t>
  </si>
  <si>
    <t>Podklad z kameniva obaleného asfaltem v pruhu šířky do 3 m, třídy 1, tloušťka po zhutnění 50 mm</t>
  </si>
  <si>
    <t>567122114R00</t>
  </si>
  <si>
    <t>Podklad z kameniva zpevněného cementem KZC 1, tloušťka po zhutnění 150 mm</t>
  </si>
  <si>
    <t>573111112R00</t>
  </si>
  <si>
    <t>Postřik živičný infiltrační s posypem kamenivem v množství 1 kg/m2</t>
  </si>
  <si>
    <t>577141112RT3</t>
  </si>
  <si>
    <t>Beton asfaltový s rozprostřením a zhutněním v pruhu šířky do 3 m, ACO 11+ nebo ACO 16+, tloušťky 50, mm, plochy do 200 m2</t>
  </si>
  <si>
    <t>596811111R00</t>
  </si>
  <si>
    <t>Kladení dlažby z betonových nebo kameninových dlaždic do lože z kameniva těženého tloušťky do 30 mm</t>
  </si>
  <si>
    <t>597121111RT2</t>
  </si>
  <si>
    <t>Montáž odvodňovacích trub betonových štěrbinových s dodávkou trouby s průběžnou štěrbinou, profilu, 400x310 mm, délky 4,0 m</t>
  </si>
  <si>
    <t>suterén : 17,7/4</t>
  </si>
  <si>
    <t>59245601R</t>
  </si>
  <si>
    <t>dlažba betonová jednovrstvá; čtverec; šedá; l = 500 mm; š = 500 mm; tl. 50,0 mm</t>
  </si>
  <si>
    <t xml:space="preserve">  pohled východní : 0,5*26,35</t>
  </si>
  <si>
    <t xml:space="preserve">  pohled západní : 0,5*18</t>
  </si>
  <si>
    <t xml:space="preserve">  pohled severní : 0,5*7,45</t>
  </si>
  <si>
    <t xml:space="preserve">  chodník z dlaždic : (18,4+15,2)*1,01</t>
  </si>
  <si>
    <t>59,836*1,02</t>
  </si>
  <si>
    <t>611456211R00</t>
  </si>
  <si>
    <t>Postřik izolací nebo neomítaných stropů MC pro postřik</t>
  </si>
  <si>
    <t>1.pp - 7 np. dilatace : 0,6*12,6</t>
  </si>
  <si>
    <t>612425931RT2</t>
  </si>
  <si>
    <t>Omítka vápenná vnitřního ostění omítkou štukovou</t>
  </si>
  <si>
    <t>602016101R00</t>
  </si>
  <si>
    <t>Omítky stěn z hotových směsí postřik, báze, cementová,  ,  ,</t>
  </si>
  <si>
    <t>O-06 Plošná reprofilace fasád - jemná : 1721,7</t>
  </si>
  <si>
    <t>O -12 Reprofilace zábrdelní desky : 76*2,5</t>
  </si>
  <si>
    <t>602016112RT3</t>
  </si>
  <si>
    <t>Omítky stěn z hotových směsí vrstva jádrová, vápenocementová,  , tloušťka vrstvy 15 mm,</t>
  </si>
  <si>
    <t>602016189R00</t>
  </si>
  <si>
    <t>Omítky stěn z hotových směsí vrstva mozaiková, akrylátová,  , tloušťka vrstvy (zrno) 1,8 mm ,</t>
  </si>
  <si>
    <t xml:space="preserve">sokl nadzemní : </t>
  </si>
  <si>
    <t>pohled jižní : 1,64*(5,15+3,48)+0,9*9,7</t>
  </si>
  <si>
    <t>pohled východní : 0,9*24,55-1,5*0,8*12</t>
  </si>
  <si>
    <t>pohled západní : 1,64*24,55-1,5*0,8*12</t>
  </si>
  <si>
    <t>pohled severní : 0,9*7,45+1,64*3,505</t>
  </si>
  <si>
    <t>620991121R00</t>
  </si>
  <si>
    <t>Zakrývání výplní vnějších otvorů z postaveného lešení</t>
  </si>
  <si>
    <t>1.pp : 1,5*0,8*21</t>
  </si>
  <si>
    <t>1.np : 1,5*1,65+1,5*3,2+2,7*3+5,5*3+3,3*3+1,5*1,8*10</t>
  </si>
  <si>
    <t>typické podlaží : (1,5*2,65*12+1,5*1,6*12+2,7*1,5+1,5*2,4)*7</t>
  </si>
  <si>
    <t>622421131R00</t>
  </si>
  <si>
    <t>Omítky vnější stěn vápenné nebo vápenocementové hladké, složitost 1÷ 2</t>
  </si>
  <si>
    <t>622471317RU3</t>
  </si>
  <si>
    <t>Nátěry a nástřiky vnějších stěn a pilířů základním a krycím nátěrem (nebo přestřikem povrchu) hmota, silikátová, složitost 1 ÷ 2,</t>
  </si>
  <si>
    <t>622481211RT2</t>
  </si>
  <si>
    <t>Vyztužení vnějších omítek stěn sklotextilní síťovinou s dodávkou výztužné sítě a stěrkového tmelu</t>
  </si>
  <si>
    <t>O-06 Plošná reprofilace fasád - jemná : 1721,7*2</t>
  </si>
  <si>
    <t>O -12 Reprofilace zábrdelní desky : 76*2,5*2</t>
  </si>
  <si>
    <t>622904112R00</t>
  </si>
  <si>
    <t>Očištění fasád tlakovou vodou, složitost fasády 1 - 2</t>
  </si>
  <si>
    <t>632477122R00</t>
  </si>
  <si>
    <t>Reprofilace vodorovných betonových povrchů polymercementová malta+penetrace, tloušťky  do 5 mm</t>
  </si>
  <si>
    <t>632478125R00</t>
  </si>
  <si>
    <t>Reprofilace vodorovných betonových povrchů opravná cementová malta, tloušťky do 20 mm</t>
  </si>
  <si>
    <t>O -01 Reprofilace krakorců - hrubá : 6*4,4</t>
  </si>
  <si>
    <t>O -03 Reprofilace zábrdelní desky včetně krakorce - hrubá : 6*12</t>
  </si>
  <si>
    <t>O -04 Reprofilace sloupů - hrubá : 12*6,5</t>
  </si>
  <si>
    <t>O -05 Reprofilace venkovních teras - hrubá : 200</t>
  </si>
  <si>
    <t>O -11 Reprofilace zábrdelní desky : 76*2,5</t>
  </si>
  <si>
    <t>632479511R00</t>
  </si>
  <si>
    <t>Reprofilace vodorovných betonových povrchů ochranný nátěr betonářské oceli, tloušťky 2 mm</t>
  </si>
  <si>
    <t xml:space="preserve">  O -01 Reprofilace krakorců - hrubá : 6*4,4</t>
  </si>
  <si>
    <t xml:space="preserve">  O -03 Reprofilace zábrdelní desky včetně krakorce - hrubá : 6*12</t>
  </si>
  <si>
    <t xml:space="preserve">  O -04 Reprofilace sloupů - hrubá : 12*6,5</t>
  </si>
  <si>
    <t xml:space="preserve">  O -05 Reprofilace venkovních teras - hrubá : 200</t>
  </si>
  <si>
    <t xml:space="preserve">  O -11 Reprofilace zábrdelní desky : 76*2,5</t>
  </si>
  <si>
    <t>566,4*0,2</t>
  </si>
  <si>
    <t>632479521R00</t>
  </si>
  <si>
    <t>Reprofilace vodorovných betonových povrchů spojovací nástřik ( můstek ), tloušťky do 3 mm</t>
  </si>
  <si>
    <t>602011184RTx</t>
  </si>
  <si>
    <t>Omítka stěn tenkovrstvá silikátová barevná samočistící strukurní omítka Baumit NanoporTop</t>
  </si>
  <si>
    <t>602011193R0x</t>
  </si>
  <si>
    <t>Kontaktní nátěr Baumit color</t>
  </si>
  <si>
    <t>631313611R00</t>
  </si>
  <si>
    <t>Mazanina z betonu prostého tl. přes 80 do 120 mm z betonu C 16/20</t>
  </si>
  <si>
    <t>krytina stříšek balkonů : (0,05+0,1)/2*1,27*24,6*2</t>
  </si>
  <si>
    <t>632451031R00</t>
  </si>
  <si>
    <t>Vyrovnávací potěr z cementové malty v ploše o průměrné (střední) tloušťce od 10 do 20 mm</t>
  </si>
  <si>
    <t xml:space="preserve">typické podlaží 7x : </t>
  </si>
  <si>
    <t>balkony : 3,16*11*12</t>
  </si>
  <si>
    <t>střecha : 24,6*17,86</t>
  </si>
  <si>
    <t>632451032R00</t>
  </si>
  <si>
    <t>Vyrovnávací potěr z cementové malty v ploše o průměrné (střední) tloušťce od 20 do 30 mm</t>
  </si>
  <si>
    <t>terasa 1.np : 171,8</t>
  </si>
  <si>
    <t>632902211R00</t>
  </si>
  <si>
    <t>Příprava zatvrdlého povrchu mazanin cementovým mlékem s  plastifikační přísadou</t>
  </si>
  <si>
    <t>917862111R00</t>
  </si>
  <si>
    <t>Osazení silničního nebo chodníkového obrubníku stojatého, s boční opěrou z betonu prostého, do lože, z betonu prostého C 12/15</t>
  </si>
  <si>
    <t>919735112R00</t>
  </si>
  <si>
    <t>Řezání stávajících krytů nebo podkladů živičných, hloubky přes 50 do 100 mm</t>
  </si>
  <si>
    <t>59217421R</t>
  </si>
  <si>
    <t>obrubník chodníkový materiál beton; l = 1000,0 mm; š = 100,0 mm; h = 250,0 mm; barva šedá</t>
  </si>
  <si>
    <t>(8,65+11,35)*1,01</t>
  </si>
  <si>
    <t>941941042R00</t>
  </si>
  <si>
    <t>Montáž lešení lehkého pracovního řadového s podlahami šířky od 1,00 do 1,20 m, výšky přes 10 do 30 m</t>
  </si>
  <si>
    <t>pohled jižní : (25,905+0,5+0,9-1,8)*(0,9+6,775+0,175+2,7+0,9+5+1,2*2)</t>
  </si>
  <si>
    <t>pohled východní : (25,905+0,5+0,9-1,8)*(24,6+1,2*2)</t>
  </si>
  <si>
    <t>pohled západní : (25,905+0,18+1,65-1,8)*(24,65+1,2*2)</t>
  </si>
  <si>
    <t>pohled severní : (25,905+0,18+1,65-1,8)*(0,9+6,625+3,52+0,9+1,2*2)</t>
  </si>
  <si>
    <t>941941292R00</t>
  </si>
  <si>
    <t>Montáž lešení lehkého pracovního řadového s podlahami příplatek za každý další i započatý měsíc, použití lešení šířky od 1,00 do 1,20 m a výšky přes 10 do 30 m</t>
  </si>
  <si>
    <t xml:space="preserve">  pohled jižní : (25,905+0,5+0,9-1,8)*(0,9+6,775+0,175+2,7+0,9+5+1,2*2)</t>
  </si>
  <si>
    <t xml:space="preserve">  pohled východní : (25,905+0,5+0,9-1,8)*(24,6+1,2*2)</t>
  </si>
  <si>
    <t xml:space="preserve">  pohled západní : (25,905+0,18+1,65-1,8)*(24,65+1,2*2)</t>
  </si>
  <si>
    <t xml:space="preserve">  pohled severní : (25,905+0,18+1,65-1,8)*(0,9+6,625+3,52+0,9+1,2*2)</t>
  </si>
  <si>
    <t>2242,98358*4</t>
  </si>
  <si>
    <t>941941842R00</t>
  </si>
  <si>
    <t>Demontáž lešení lehkého řadového s podlahami šířky přes 1 do 1,2 m, výšky přes 10 do 30 m</t>
  </si>
  <si>
    <t>941955002R00</t>
  </si>
  <si>
    <t>Lešení lehké pracovní pomocné pomocné, o výšce lešeňové podlahy přes 1,2 do 1,9 m</t>
  </si>
  <si>
    <t>omítky dilatací : 1,5*12,6</t>
  </si>
  <si>
    <t>942941022R00</t>
  </si>
  <si>
    <t>Montáž lešení těžkého řadového s podlahami výšky přes 10 do 20 m</t>
  </si>
  <si>
    <t xml:space="preserve">manipulační plošina pro zachycení padajícího zábradlí : </t>
  </si>
  <si>
    <t>942941191R00</t>
  </si>
  <si>
    <t>Montáž lešení těžkého řadového s podlahami příplatek k ceně za každý další i započatý měsíc použití, lešení výšky do 10 m</t>
  </si>
  <si>
    <t>942941822R00</t>
  </si>
  <si>
    <t>Demontáž lešení těžkého řadového s podlahami výšky přes 10 do 20 m, šířky od 2 do 2,5 m, zatížení, podlahové plochy do 3 kPa (300 kg/m2</t>
  </si>
  <si>
    <t>944944011R00</t>
  </si>
  <si>
    <t>Ochranné sítě z umělých vláken</t>
  </si>
  <si>
    <t>pohled jižní : (25,905+0,5+0,9)*(0,9+6,775+0,175+2,7+0,9+5+1,2*2)</t>
  </si>
  <si>
    <t>pohled východní : (25,905+0,5+0,9)*(24,6+1,2*2)</t>
  </si>
  <si>
    <t>pohled západní : (25,905+0,18+1,65)*(24,65+1,2*2)</t>
  </si>
  <si>
    <t>pohled severní : (25,905+0,18+1,65)*(0,9+6,625+3,52+0,9+1,2*2)</t>
  </si>
  <si>
    <t>944944031R00</t>
  </si>
  <si>
    <t>Ochranné sítě příplatek k ceně za každý další i započatý měsíc použití ochranných sítí z umělých, vláken</t>
  </si>
  <si>
    <t xml:space="preserve">  pohled jižní : (25,905+0,5+0,9)*(0,9+6,775+0,175+2,7+0,9+5+1,2*2)</t>
  </si>
  <si>
    <t xml:space="preserve">  pohled východní : (25,905+0,5+0,9)*(24,6+1,2*2)</t>
  </si>
  <si>
    <t xml:space="preserve">  pohled západní : (25,905+0,18+1,65)*(24,65+1,2*2)</t>
  </si>
  <si>
    <t xml:space="preserve">  pohled severní : (25,905+0,18+1,65)*(0,9+6,625+3,52+0,9+1,2*2)</t>
  </si>
  <si>
    <t>2400*4</t>
  </si>
  <si>
    <t>171156460600R</t>
  </si>
  <si>
    <t>Jeřáb automobilní Tatra 148 AD 160</t>
  </si>
  <si>
    <t>Sh</t>
  </si>
  <si>
    <t>STROJ</t>
  </si>
  <si>
    <t>POL6_0</t>
  </si>
  <si>
    <t>střecha : 5*8</t>
  </si>
  <si>
    <t>fasáda : 5*8</t>
  </si>
  <si>
    <t>DEM + MONT. zábradlí : 30*8</t>
  </si>
  <si>
    <t>952901111R00</t>
  </si>
  <si>
    <t>Vyčištění budov a ostatních objektů budov bytové nebo občanské výstavby - zametení a umytí podlah,, dlažeb, obkladů, schodů v místnostech, chodbách a schodištích, vyčištění a umytí oken, dveří s rámy,</t>
  </si>
  <si>
    <t>zárubněmi, umytí a vyčištění jiných zasklených a natíraných ploch a zařizovacích předmětů před předáním do užívání světlá výška podlaží do 4 m</t>
  </si>
  <si>
    <t xml:space="preserve">  pohled jižní : (5,15+3,48)+9,7</t>
  </si>
  <si>
    <t xml:space="preserve">  pohled východní : 24,551</t>
  </si>
  <si>
    <t xml:space="preserve">  pohled západní : 24,551</t>
  </si>
  <si>
    <t xml:space="preserve">  pohled severní : (7,45+3,505)</t>
  </si>
  <si>
    <t>podé budovy : 78,387*4</t>
  </si>
  <si>
    <t>dilatace vnitřní : 12,6*4</t>
  </si>
  <si>
    <t>952901110R00</t>
  </si>
  <si>
    <t>Čištění budov mytím vnějších ploch oken a dveří</t>
  </si>
  <si>
    <t>1.np : 1,5*1,8*10+5,5*3+2,7*3+1,5*3,2+1,5*1,65+3,3*3</t>
  </si>
  <si>
    <t>952902110R00</t>
  </si>
  <si>
    <t>Čištění budov zametáním v místnostech, chodbách, na schodišti a na půdě</t>
  </si>
  <si>
    <t>95001</t>
  </si>
  <si>
    <t>Bezpečnostní kování na otvory, dodávka, montáž, demontáž, likvidace</t>
  </si>
  <si>
    <t>sada</t>
  </si>
  <si>
    <t>120</t>
  </si>
  <si>
    <t>95002</t>
  </si>
  <si>
    <t>Kontrola kanalizace</t>
  </si>
  <si>
    <t>dešťové ze střechy : 4*32</t>
  </si>
  <si>
    <t>961044111R00</t>
  </si>
  <si>
    <t>Bourání základů z betonu z betonu prostého</t>
  </si>
  <si>
    <t>střecha - VZT demontáž : 8*0,8*0,8*0,8</t>
  </si>
  <si>
    <t>3 schody : 0,18*0,3*5*1,5</t>
  </si>
  <si>
    <t>962032231R00</t>
  </si>
  <si>
    <t>Bourání zdiva nadzákladového cihelného z cihel pálených nebo vápenopískových, na maltu vápenou nebo, vápenocementovou</t>
  </si>
  <si>
    <t xml:space="preserve">  sokl podzemní : </t>
  </si>
  <si>
    <t xml:space="preserve">  pohled jižní : 1,2*(5,15+3,48)+1,2*9,7</t>
  </si>
  <si>
    <t xml:space="preserve">  pohled východní : 1,2*24,551</t>
  </si>
  <si>
    <t xml:space="preserve">  pohled západní : 1,2*24,551</t>
  </si>
  <si>
    <t xml:space="preserve">  pohled severní : 1,2*7,45+1,2*3,505</t>
  </si>
  <si>
    <t>94,064*0,1</t>
  </si>
  <si>
    <t>965042141R00</t>
  </si>
  <si>
    <t>Bourání podkladů pod dlažby nebo litých celistvých dlažeb a mazanin betonových nebo z litého asfaltu, , tloušťky do 100 mm, plochy přes 4 m2</t>
  </si>
  <si>
    <t>terasa 1.np : 171,8*0,035</t>
  </si>
  <si>
    <t>terasa 1.np : 171,8*(0,05+0,1)/2</t>
  </si>
  <si>
    <t>balkony : 3,16*11*7*(0,075+0,085)/2</t>
  </si>
  <si>
    <t>střecha : 24,6*17,86*0,08</t>
  </si>
  <si>
    <t>24,6*17,86*0,055</t>
  </si>
  <si>
    <t>plechová krytina stříšek balkonů : 1,4*24,6*2*0,1/2</t>
  </si>
  <si>
    <t>965049111R00</t>
  </si>
  <si>
    <t>Bourání podkladů pod dlažby nebo litých celistvých dlažeb a mazanin příplatek za bourání mazanin, vyztužených svařovanou sítí, tloušťky do 100 mm</t>
  </si>
  <si>
    <t>965081813R00</t>
  </si>
  <si>
    <t>Bourání dlažeb z dlaždic keramických a z xylolitu litého z kameninových, cementových, teracových,, čedičových nebo keramických dlaždic tl. přes 10 mm , plochy přes 1 m2</t>
  </si>
  <si>
    <t>balkony : 3,16*11*7</t>
  </si>
  <si>
    <t>965082923R00</t>
  </si>
  <si>
    <t>Odstranění násypu pod podlahami a ochranného na střechách tloušťky do 100 mm, plochy přes 2 m2</t>
  </si>
  <si>
    <t>střecha : 24,6*17,86*0,1/2</t>
  </si>
  <si>
    <t>967042712R00</t>
  </si>
  <si>
    <t>Odsekání zdiva z kamene nebo betonu plošné tloušťky do 100 mm</t>
  </si>
  <si>
    <t>967052021R00</t>
  </si>
  <si>
    <t>Úprava ploch betonových konstrukcí chladících věží zdrsnění kladivy</t>
  </si>
  <si>
    <t>-566,4</t>
  </si>
  <si>
    <t>971052351R00</t>
  </si>
  <si>
    <t>Vybourání a prorážení otvorů v železobetonových zdech a příčkách plochy do 0,09 m2, tloušťky do 450, mm</t>
  </si>
  <si>
    <t>pro drenáž v opěrných stěnách : 4</t>
  </si>
  <si>
    <t>975043121R00</t>
  </si>
  <si>
    <t>Jednořadové podchycení stropů pro osazení nosníků pro osazení nosníků do výšky podchycení 3,5 m při, zatížení hmotnosti přes 750 do 1000 kg/m</t>
  </si>
  <si>
    <t>balkónové desky : 24,6*2*7</t>
  </si>
  <si>
    <t>978013191R00</t>
  </si>
  <si>
    <t>Otlučení omítek vápenných nebo vápenocementových vnitřních stěn, v rozsahu do 100 %</t>
  </si>
  <si>
    <t>978059631R00</t>
  </si>
  <si>
    <t>Odsekání a odebrání obkladů stěn z obkladaček vnějších z jakýchkoliv materiálů, plochy přes 2 m2</t>
  </si>
  <si>
    <t>962091114R00</t>
  </si>
  <si>
    <t>Demontáž dílců parapetních a atikových ze železobetonu atikových, váhy do 5,4 t, výšky budovy do 24, m</t>
  </si>
  <si>
    <t xml:space="preserve">desky zábradlí : </t>
  </si>
  <si>
    <t>1.np : 10</t>
  </si>
  <si>
    <t>typické podlaží : 4*2*7</t>
  </si>
  <si>
    <t>Vyřezání atikových panelů mezi sloupy na střeše : 4*2</t>
  </si>
  <si>
    <t>970251150R00</t>
  </si>
  <si>
    <t>Řezání železobetonu hloubka řezu 150 mm</t>
  </si>
  <si>
    <t>1.np : 2*1*10</t>
  </si>
  <si>
    <t>typické podlaží : 2*1*4*2*7</t>
  </si>
  <si>
    <t>Vyřezání atikových panelů mezi sloupy na střeše : 2*1*4*2</t>
  </si>
  <si>
    <t>999281212R00</t>
  </si>
  <si>
    <t>Přesun hmot pro opravy a údržbu objektů pro opravy a údržbu vnějších plášťů dosavadních objektů, výšky přes 25 do 36 m</t>
  </si>
  <si>
    <t>711111001R00</t>
  </si>
  <si>
    <t>Provedení izolace proti zemní vlhkosti natěradly za studena na ploše vodorovné nátěrem penetračním,, 1 x nátěr, materiál ve specifikaci</t>
  </si>
  <si>
    <t>POL1_7</t>
  </si>
  <si>
    <t>terasa 1.np : 171,8*1,1</t>
  </si>
  <si>
    <t>balkony : 3,16*11*7*1,2</t>
  </si>
  <si>
    <t>711111001RZ1</t>
  </si>
  <si>
    <t>Provedení izolace proti zemní vlhkosti natěradly za studena na ploše vodorovné nátěrem penetračním,, 1 x nátěr, včetně dodávky penetračního laku ALP</t>
  </si>
  <si>
    <t xml:space="preserve">sokl podzemní : </t>
  </si>
  <si>
    <t>pohled jižní : 1,2*(5,15+3,48)+1,2*9,7</t>
  </si>
  <si>
    <t>711132311R00</t>
  </si>
  <si>
    <t>Provedení izolace proti zemní vlhkosti pásy na sucho svislá,  , nopovou fólií včetně uchycovacích, prvků</t>
  </si>
  <si>
    <t>711141559R00</t>
  </si>
  <si>
    <t>Provedení izolace proti zemní vlhkosti pásy přitavením vodorovná, 1 vrstva, bez dodávky izolačních, pásů,</t>
  </si>
  <si>
    <t>711142559RY1</t>
  </si>
  <si>
    <t>Provedení izolace proti zemní vlhkosti pásy přitavením svislá, 1 vrstva, s dodávkou izolačního pásu, se skleněnou nebo polyesterovou vložkou, s minerálním posypem</t>
  </si>
  <si>
    <t>711140101R00</t>
  </si>
  <si>
    <t>Odstranění izolace proti vodě - pásy přitavením vodorovné, 1 vrstva</t>
  </si>
  <si>
    <t>711212002R00</t>
  </si>
  <si>
    <t>Izolace proti netlakové vodě - nátěry a stěrky stěrka hydroizolační proti vlhkosti</t>
  </si>
  <si>
    <t>pohled jižní : 0,5*(5,15+3,48)+0,5*9,7</t>
  </si>
  <si>
    <t>pohled východní : 0,5*24,55</t>
  </si>
  <si>
    <t>pohled západní : 0,5*24,55</t>
  </si>
  <si>
    <t>pohled severní : 0,5*7,45+0,5*3,505</t>
  </si>
  <si>
    <t>711491272RZ1</t>
  </si>
  <si>
    <t>Provedení izolace proti tlakové vodě ostatní práce svislá, ochranná textílie, včetně dodávky, materiálu</t>
  </si>
  <si>
    <t>11163111R</t>
  </si>
  <si>
    <t>lak asfaltový penetrační; bod hoření nad 40 °C; skupenství při 20°C  kapalné; hustota při 15°C 890, až 910 kg/m3; nerozpustný ve vodě; hořlavý; zpracování za studena; černý</t>
  </si>
  <si>
    <t>kg</t>
  </si>
  <si>
    <t>terasa 1.np : 171,8*1,1*0,33</t>
  </si>
  <si>
    <t>balkony : 3,16*11*7*1,2*0,33</t>
  </si>
  <si>
    <t>28323113R</t>
  </si>
  <si>
    <t>fólie izolační zemní drenážní; tloušťka 1,00 mm; výška nopů 20,0 mm; plošná hmotnost 1 000 g/m2;, HDPE</t>
  </si>
  <si>
    <t>94,0644*1,15</t>
  </si>
  <si>
    <t>62832131R</t>
  </si>
  <si>
    <t>pás izolační z oxidovaného asfaltu natavitelný; nosná vložka skelná rohož; horní strana jemný, minerální posyp; spodní strana PE fólie; tl. 3,0 mm</t>
  </si>
  <si>
    <t>terasa 1.np : 171,8*1,1*1,15</t>
  </si>
  <si>
    <t>balkony : 3,16*11*7*1,2*1,15</t>
  </si>
  <si>
    <t>998711103R00</t>
  </si>
  <si>
    <t>Přesun hmot pro izolace proti vodě svisle do 60 m</t>
  </si>
  <si>
    <t>711151111R00</t>
  </si>
  <si>
    <t>Provedení izolace proti zemní vlhkosti samolepicím pásem vodorovně, bez dodávky pásu</t>
  </si>
  <si>
    <t xml:space="preserve">  střecha : 24,6*17,86</t>
  </si>
  <si>
    <t xml:space="preserve">      0,3*(24,6+17,86)*2</t>
  </si>
  <si>
    <t>464,832</t>
  </si>
  <si>
    <t>712300831R00</t>
  </si>
  <si>
    <t>Odstranění povlakové krytiny a mechu na střechách plochých do 10° povlakové krytiny jednovrstvé,</t>
  </si>
  <si>
    <t>0,3*(24,6+17,86)*2</t>
  </si>
  <si>
    <t>712300833R00</t>
  </si>
  <si>
    <t>Odstranění povlakové krytiny a mechu na střechách plochých do 10° povlakové krytiny třívrstvé,</t>
  </si>
  <si>
    <t>712311101R00</t>
  </si>
  <si>
    <t>Povlakové krytiny střech do 10° za studena nátěrem 1 x, penetračním nebo asfaltovým lakem, bez, dodávky materiálu</t>
  </si>
  <si>
    <t>464,832*2</t>
  </si>
  <si>
    <t>712341559R00</t>
  </si>
  <si>
    <t>Povlakové krytiny střech do 10° pásy přitavením v celé ploše, 1 vrstva, bez dodávky pásu</t>
  </si>
  <si>
    <t>712341659R00</t>
  </si>
  <si>
    <t>Povlakové krytiny střech do 10° pásy přitavením bodově, 1 vrstva, bez dodávky pásu</t>
  </si>
  <si>
    <t>712348101RT3</t>
  </si>
  <si>
    <t>Doplňkové konstrukce k povlakovým krytinám z asfaltových pásů Komínek odvětrání kanalizace, průměru, 110 mm, s manžetou z modifikovaného asfaltového pásu</t>
  </si>
  <si>
    <t>napojení trubky DN 110 : 6</t>
  </si>
  <si>
    <t>712371801R00</t>
  </si>
  <si>
    <t>Povlakové krytiny střech do 10° termoplasty volně položené,  ,  , bez dodávky fólie, bez rozlišení, tloušťky fólie</t>
  </si>
  <si>
    <t>krytina stříšek balkonů : 24,6*(1,27+0,5)*2</t>
  </si>
  <si>
    <t>712391171R00</t>
  </si>
  <si>
    <t>Povlakové krytiny střech do 10° ostatní textilie podkladní, 1 vrstva, bez dodávky textílie</t>
  </si>
  <si>
    <t>712491176R00</t>
  </si>
  <si>
    <t>Povlaková krytina střech do 30° ostatní připevnění izolace kotvícími terči, kotvící materiál ve, specifikaci</t>
  </si>
  <si>
    <t>456,34*6</t>
  </si>
  <si>
    <t>krytina stříšek balkonů : 24,6*(1,27+0,5)*2*6</t>
  </si>
  <si>
    <t>712997001R00</t>
  </si>
  <si>
    <t>Přilepení polystyrenových klínů do asfaltu</t>
  </si>
  <si>
    <t>střecha : (24,6+17,86)*2</t>
  </si>
  <si>
    <t>464,832*2*0,35</t>
  </si>
  <si>
    <t>28322083R</t>
  </si>
  <si>
    <t>fólie izolační střešní hydroizolační; tloušťka 2,00 mm; plošná hmotnost 2 540 g/m2; PVC-P</t>
  </si>
  <si>
    <t>krytina stříšek balkonů : 24,6*(1,27+0,5)*2*1,2</t>
  </si>
  <si>
    <t>31173216Rx</t>
  </si>
  <si>
    <t>Hmoždinka talířová FDD 50 x 90-140</t>
  </si>
  <si>
    <t>31173234Rx</t>
  </si>
  <si>
    <t>Hmoždinka talířová FDD 50 x 250-440 mm</t>
  </si>
  <si>
    <t>střecha : 24,6*17,86*6</t>
  </si>
  <si>
    <t>0,3*(24,6+17,86)*2*6</t>
  </si>
  <si>
    <t>62836109R</t>
  </si>
  <si>
    <t>pás izolační z oxidovaného asfaltu natavitelný; nosná vložka hliníková fólie; horní strana jemný, minerální posyp; spodní strana PE fólie, jemný minerální posyp; tl. 4,0 mm</t>
  </si>
  <si>
    <t>464,832*1,2</t>
  </si>
  <si>
    <t>62852266R</t>
  </si>
  <si>
    <t>pás izolační z modifikovaného asfaltu barva modrozelená; natavitelný; nosná vložka skelná tkanina;, horní strana posyp - břidlice; spodní strana PE fólie; tl. 4,2 mm</t>
  </si>
  <si>
    <t>RTS 16/ I</t>
  </si>
  <si>
    <t>63152904R</t>
  </si>
  <si>
    <t>klín atikový minerální vlákno; š = 60,0 mm; v = 60 mm; l = 1 000 mm; hydrofobizováno; obj. hmotnost, 150,00 kg/m3; součinitel tepelné vodivosti 0,039 W/mK</t>
  </si>
  <si>
    <t>67390528R</t>
  </si>
  <si>
    <t>geotextilie PP, PES; funkce drenážní, separační, ochranná, výztužná, filtrační; plošná hmotnost 400, g/m2; tl. při 2 kPa 3,70 mm</t>
  </si>
  <si>
    <t>998712204R00</t>
  </si>
  <si>
    <t>Přesun hmot pro povlakové krytiny, výšky do 36 m</t>
  </si>
  <si>
    <t>POL7_</t>
  </si>
  <si>
    <t>713100813R00</t>
  </si>
  <si>
    <t>Odstranění tepelné izolace z desek polystyrenových tloušťka přes 50 mm</t>
  </si>
  <si>
    <t>RTS 17/ II</t>
  </si>
  <si>
    <t>713131131R00</t>
  </si>
  <si>
    <t>Montáž tepelné izolace stěn lepením</t>
  </si>
  <si>
    <t>VZT : 0,75*0,8*4*8+0,85*0,85*8</t>
  </si>
  <si>
    <t>713141111R00</t>
  </si>
  <si>
    <t>Montáž tepelné izolace střech na plný podklad plně lepená asfaltem, jednovrstvá</t>
  </si>
  <si>
    <t>713141125R00</t>
  </si>
  <si>
    <t>Montáž tepelné izolace střech na plný podklad desky, na lepidlo</t>
  </si>
  <si>
    <t>střecha : 24,6*17,86*3</t>
  </si>
  <si>
    <t>283763516Rx</t>
  </si>
  <si>
    <t>Deska XPS 200</t>
  </si>
  <si>
    <t>terasa 1.np : 171,8*(0,04+0,1)/2*1,05</t>
  </si>
  <si>
    <t>balkony : 3,16*11*7*(0,04+0,07)/2*1,05</t>
  </si>
  <si>
    <t>283769643R</t>
  </si>
  <si>
    <t>deska izolační podlahová; pěnový polyuretan; rovná hrana; tl. 50,0 mm; kašírování flís; součinitel, tepelné vodivosti 0,027 W/mK; R = 1,850 m2K/W; obj. hmotnost 35,00 kg/m3</t>
  </si>
  <si>
    <t>VZT : (0,75*0,8*4*8+0,85*0,85*8)*1,05</t>
  </si>
  <si>
    <t>63151368x</t>
  </si>
  <si>
    <t>Deska střešní spádová ISOVER SD tl. 20/200 mm</t>
  </si>
  <si>
    <t>střecha : 24,6*17,86*(0,02+0,2)/2</t>
  </si>
  <si>
    <t>631514803R</t>
  </si>
  <si>
    <t>deska izolační minerální vlákno; tl. 100,0 mm; součinitel tepelné vodivosti 0,038 W/mK; R = 2,600, m2K/W; obj. hmotnost 150,00 kg/m3; hydrofobizováno</t>
  </si>
  <si>
    <t>střecha : 24,6*17,86*1,03</t>
  </si>
  <si>
    <t>631514913R</t>
  </si>
  <si>
    <t>deska izolační střešní, ekonomická; minerální vlákno; tl. 80,0 mm; součinitel tepelné vodivosti 0,, 039 W/mK; R = 2,100 m2K/W; obj. hmotnost 175,00 kg/m3; hydrofobizováno</t>
  </si>
  <si>
    <t>RTS 17/ I</t>
  </si>
  <si>
    <t>998713204R00</t>
  </si>
  <si>
    <t>Přesun hmot pro izolace tepelné, výšky do 36 m</t>
  </si>
  <si>
    <t>721210823R00</t>
  </si>
  <si>
    <t>Demontáž kanalizačního příslušenství vpusti střešní , DN 125</t>
  </si>
  <si>
    <t>721234101RT1</t>
  </si>
  <si>
    <t>Střešní vtoky z PP se svislým odtokem a živičným límcem,s izolační svorkou, košík, D 75, 110, 125 mm</t>
  </si>
  <si>
    <t>721239101R00</t>
  </si>
  <si>
    <t>Střešní vtoky Doplňky pro střešní vtoky nástavec 300mm / D 125mm s továrně připojeným živičným, izolačním pásem pro napojení na tomu odpovídající hydroizolace</t>
  </si>
  <si>
    <t>998721204R00</t>
  </si>
  <si>
    <t>Přesun hmot pro vnitřní kanalizaci, výšky do 36 m</t>
  </si>
  <si>
    <t>728212213R00</t>
  </si>
  <si>
    <t>Tvarovky pro kruhové plechové potrubí montáž osového nebo pravoúhlého přechodu do kruhového, plechového potrubí, do průměru d 300 mm</t>
  </si>
  <si>
    <t>9</t>
  </si>
  <si>
    <t>728212413R00</t>
  </si>
  <si>
    <t>Tvarovky pro kruhové plechové potrubí montáž škrticí nebo zpětné klapky do kruhového plechového, potrubí, do průměru d 300 mm</t>
  </si>
  <si>
    <t>728312111R00</t>
  </si>
  <si>
    <t>Tlumiče montáž tlumiče hluku do čtyřhranného potrubí, do průřezu 0,15 m2,</t>
  </si>
  <si>
    <t>7</t>
  </si>
  <si>
    <t>728314512R00</t>
  </si>
  <si>
    <t>Protidešťové žaluzie, podstavce montáž podstavce pod ventilátor na rovnou střechu, do průřezu 0,30, m2,</t>
  </si>
  <si>
    <t>728413123R00</t>
  </si>
  <si>
    <t>Dýzy, talířové ventily montáž kruhové dýzy, do průměru d 300 mm,</t>
  </si>
  <si>
    <t>728614513R00</t>
  </si>
  <si>
    <t>Ventilátory axiální nízkotlaké montáž axiálního nízkotlakého střešního ventilátoru, do průměru d 300, mm</t>
  </si>
  <si>
    <t>728002</t>
  </si>
  <si>
    <t>Demontáž a zpětná montáž klimatizační splitové jednotky na fasádě, doplnění chladiva, výměna konzol</t>
  </si>
  <si>
    <t>728001</t>
  </si>
  <si>
    <t>Demontáž stávající VZT</t>
  </si>
  <si>
    <t>h</t>
  </si>
  <si>
    <t>9*2*1,5</t>
  </si>
  <si>
    <t>428001</t>
  </si>
  <si>
    <t>Střešní ventilátor CRVT/4-315</t>
  </si>
  <si>
    <t>428002</t>
  </si>
  <si>
    <t>Střešní ventilátor MIXVENT TH1300</t>
  </si>
  <si>
    <t>428003</t>
  </si>
  <si>
    <t>Podstavec s vnitřní izolací JBS 435 rovná střecha</t>
  </si>
  <si>
    <t>428004</t>
  </si>
  <si>
    <t>Tlumič hluku JAA435</t>
  </si>
  <si>
    <t>428005</t>
  </si>
  <si>
    <t>Adaptér JPA435</t>
  </si>
  <si>
    <t>428006</t>
  </si>
  <si>
    <t>Zpětná klapka JCA435</t>
  </si>
  <si>
    <t>428007</t>
  </si>
  <si>
    <t>Zpětná klapka RSK315</t>
  </si>
  <si>
    <t>428008</t>
  </si>
  <si>
    <t>Přechodový kus 250</t>
  </si>
  <si>
    <t>428009</t>
  </si>
  <si>
    <t>Přechodový kus 300</t>
  </si>
  <si>
    <t>998728204R00</t>
  </si>
  <si>
    <t>Přesun hmot pro vzduchotechniku, výšky do 36 m</t>
  </si>
  <si>
    <t>762441113RT1</t>
  </si>
  <si>
    <t>Obložení atiky s dodávkou řeziva 1 vrstva, z dřevoštěpkových desek, tloušťky 15 mm, upevnění, hmoždinkami a šrouby</t>
  </si>
  <si>
    <t>0,15*5,12*8</t>
  </si>
  <si>
    <t>998762204R00</t>
  </si>
  <si>
    <t>Přesun hmot pro tesařské konstrukce, výšky do 36 m</t>
  </si>
  <si>
    <t>763611132R00</t>
  </si>
  <si>
    <t>Opláštění z dřevoštěpkových desek bednění střech, z desek tl. do 18 mm, na P+D, šroubované</t>
  </si>
  <si>
    <t>VZT : 0,85*0,85*2*8</t>
  </si>
  <si>
    <t>60721517R</t>
  </si>
  <si>
    <t>deska dřevotřísková tl = 15,0 mm; š = 1 830 mm; l = 2840,0 mm; prostředí suché</t>
  </si>
  <si>
    <t>VZT : 0,85*0,85*2*8*1,1</t>
  </si>
  <si>
    <t>998763201R00</t>
  </si>
  <si>
    <t>Přesun hmot pro dřevostavby, výšky do 12 m</t>
  </si>
  <si>
    <t>764317800R00</t>
  </si>
  <si>
    <t>Demontáž krytiny hladké střešní železobetonových desek,  ,</t>
  </si>
  <si>
    <t>764323840R00</t>
  </si>
  <si>
    <t>Demontáž oplechování okapů na střechách s živičnou (fóliovou) krytinou, rš 400 mm,</t>
  </si>
  <si>
    <t>32,5</t>
  </si>
  <si>
    <t>3,7</t>
  </si>
  <si>
    <t>48,5</t>
  </si>
  <si>
    <t>3,9</t>
  </si>
  <si>
    <t>154*0,55</t>
  </si>
  <si>
    <t>154*0,32</t>
  </si>
  <si>
    <t>28*0,6</t>
  </si>
  <si>
    <t>477,6</t>
  </si>
  <si>
    <t>3,4</t>
  </si>
  <si>
    <t>6,8</t>
  </si>
  <si>
    <t>764345831R00</t>
  </si>
  <si>
    <t>Demontáž ostatních kusových prvků demontáž ventilačních nástavců výšky 500 až 1 000 mm se stříškou a, lemováním průměru přes 75 do 150 mm, sklonu do 30°</t>
  </si>
  <si>
    <t>střecha - kanalizace : 7</t>
  </si>
  <si>
    <t>764410850R00</t>
  </si>
  <si>
    <t>Demontáž oplechování parapetů rš od 100 do 330 mm</t>
  </si>
  <si>
    <t>95*1,55</t>
  </si>
  <si>
    <t>7*1</t>
  </si>
  <si>
    <t>8*2,8</t>
  </si>
  <si>
    <t>31,5</t>
  </si>
  <si>
    <t>764430840R00</t>
  </si>
  <si>
    <t>Demontáž oplechování zdí a nadezdívek rš od 330 do 500 mm</t>
  </si>
  <si>
    <t>72,3</t>
  </si>
  <si>
    <t>K01</t>
  </si>
  <si>
    <t>Oplechování nadezdívky  z Ti Zn plechu, rš 440 mm</t>
  </si>
  <si>
    <t>K02</t>
  </si>
  <si>
    <t>Oplechování sloupku zábradlí   z Ti Zn plechu, 600x850 mm</t>
  </si>
  <si>
    <t>6</t>
  </si>
  <si>
    <t>K03</t>
  </si>
  <si>
    <t>Oplechování nadezdívky  z Ti Zn plechu, rš 350 mm</t>
  </si>
  <si>
    <t>K04</t>
  </si>
  <si>
    <t>Okapnice nad balkony  FeZn PVC RŠ 330 mm</t>
  </si>
  <si>
    <t>56</t>
  </si>
  <si>
    <t>K051</t>
  </si>
  <si>
    <t>Rohová lišta  FeZn PVC RŠ 140 mm</t>
  </si>
  <si>
    <t>62*2</t>
  </si>
  <si>
    <t>K052</t>
  </si>
  <si>
    <t>Podélný profil   FeZn PVC RŠ 70 mm</t>
  </si>
  <si>
    <t>K06</t>
  </si>
  <si>
    <t>Krycí lišta z FeZn r.š. 150 mm</t>
  </si>
  <si>
    <t>K07</t>
  </si>
  <si>
    <t>Oplechování nadezdívky z FeZn r.š. 350 mm, vč. manžet kolem ocelových sloupků</t>
  </si>
  <si>
    <t>K09</t>
  </si>
  <si>
    <t>Oplechování hlavy komína s prostupem pro větrací hlavici  TiZn1000x1000 mm</t>
  </si>
  <si>
    <t>K10</t>
  </si>
  <si>
    <t>Větrací hlava na kanalizačním potrubí  D150 mm</t>
  </si>
  <si>
    <t>K17</t>
  </si>
  <si>
    <t>Oplechování střechy nad lodžiemi TiZn r.š. 700</t>
  </si>
  <si>
    <t>K21</t>
  </si>
  <si>
    <t>Oplechování parapetu  TiZn r.š. 320</t>
  </si>
  <si>
    <t>K22</t>
  </si>
  <si>
    <t>Oplechování balkonového krakorce   TiZn 520x320 mm</t>
  </si>
  <si>
    <t>154</t>
  </si>
  <si>
    <t>K23</t>
  </si>
  <si>
    <t>Oplechování balkonového krakorce   TiZn 320x320 mm</t>
  </si>
  <si>
    <t>K24</t>
  </si>
  <si>
    <t>Okapnice balkonu u štítů z TiZn 200x600 mm</t>
  </si>
  <si>
    <t>28</t>
  </si>
  <si>
    <t>K251</t>
  </si>
  <si>
    <t>Okapnice na balkonech  z TiZn r.š. 330 mm</t>
  </si>
  <si>
    <t>K252</t>
  </si>
  <si>
    <t>Okapnice na balkonech  z TiZn r.š. 250 mm</t>
  </si>
  <si>
    <t>K26</t>
  </si>
  <si>
    <t>K27</t>
  </si>
  <si>
    <t>K33</t>
  </si>
  <si>
    <t>Oplechování parapetu  TiZn r.š.250</t>
  </si>
  <si>
    <t>21*1,5</t>
  </si>
  <si>
    <t>K34</t>
  </si>
  <si>
    <t>Oplechování zdi z TiZn r.š.600</t>
  </si>
  <si>
    <t>K35</t>
  </si>
  <si>
    <t>Oplechování zdi z TiZn r.š.650</t>
  </si>
  <si>
    <t>K36</t>
  </si>
  <si>
    <t>Oplechování zdi z TiZn r.š.550</t>
  </si>
  <si>
    <t>998764204R00</t>
  </si>
  <si>
    <t>Přesun hmot pro klempířské konstr., výšky do 36 m</t>
  </si>
  <si>
    <t>767996801R00</t>
  </si>
  <si>
    <t>Demontáž ostatních doplňků staveb atypických konstrukcí o hmotnosti přes 20 do 50 kg</t>
  </si>
  <si>
    <t>Z08 : 23,53*6</t>
  </si>
  <si>
    <t>Z09 : 9,86*4</t>
  </si>
  <si>
    <t>Z11 : 27,69*70</t>
  </si>
  <si>
    <t>Z16 : 7,4*98</t>
  </si>
  <si>
    <t>Z18 : 88,16</t>
  </si>
  <si>
    <t>Z19 : 3,97*53,9</t>
  </si>
  <si>
    <t>Z20 : 23,97*7</t>
  </si>
  <si>
    <t>Z22 : 47,94*2</t>
  </si>
  <si>
    <t>767996803R00</t>
  </si>
  <si>
    <t>Demontáž ostatních doplňků staveb atypických konstrukcí o hmotnosti přes 100 do 250 kg</t>
  </si>
  <si>
    <t>Z07 : 157,2*8</t>
  </si>
  <si>
    <t>Z10 : 196,17*56</t>
  </si>
  <si>
    <t>Z12 : 169,59*1</t>
  </si>
  <si>
    <t>Z21 : 156,4*9</t>
  </si>
  <si>
    <t>767001</t>
  </si>
  <si>
    <t>D+M nové atikové dílce mezi sloupy - ocelová konstrukce + fasádní desky</t>
  </si>
  <si>
    <t>Vyřezání atikových panelů mezi sloupy na střeše : 1*6*4*2</t>
  </si>
  <si>
    <t>Z07</t>
  </si>
  <si>
    <t>D+M ocelové zábradlí</t>
  </si>
  <si>
    <t>Z07 : 195,15*8</t>
  </si>
  <si>
    <t>Z08</t>
  </si>
  <si>
    <t>Z09</t>
  </si>
  <si>
    <t>D+M zpevnění sloupů</t>
  </si>
  <si>
    <t>Z10</t>
  </si>
  <si>
    <t>Z10 : 236,33*56</t>
  </si>
  <si>
    <t>Z11</t>
  </si>
  <si>
    <t>Z12</t>
  </si>
  <si>
    <t>D+M vyrovnávací schodiště na ploché střeše</t>
  </si>
  <si>
    <t>Z12 : 195,65*1</t>
  </si>
  <si>
    <t>Z16</t>
  </si>
  <si>
    <t>Z16 : 9,86*98</t>
  </si>
  <si>
    <t>Z18</t>
  </si>
  <si>
    <t>D+M okování hrany zásobovací rampy</t>
  </si>
  <si>
    <t>Z18 : 88,16*1</t>
  </si>
  <si>
    <t>Z19</t>
  </si>
  <si>
    <t>D+M ocelové madlo</t>
  </si>
  <si>
    <t>Z19 : 3,97*54</t>
  </si>
  <si>
    <t>Z20</t>
  </si>
  <si>
    <t>Z21</t>
  </si>
  <si>
    <t>Z22</t>
  </si>
  <si>
    <t>Z43</t>
  </si>
  <si>
    <t>D+M dilatační lišta na terasách</t>
  </si>
  <si>
    <t>187,9</t>
  </si>
  <si>
    <t>Z45</t>
  </si>
  <si>
    <t>D+M dilatační lišta vnitřní průběžná</t>
  </si>
  <si>
    <t>12,6</t>
  </si>
  <si>
    <t>998767204R00</t>
  </si>
  <si>
    <t>Přesun hmot pro zámečnické konstr., výšky do 36 m</t>
  </si>
  <si>
    <t>771575034RA0</t>
  </si>
  <si>
    <t>Dlažba z dlaždic keramických do 20 x 20 cm, položených do flexibilního lepidla, balkonů a teras,, včetně dvousložkové hydroizolační stěrky</t>
  </si>
  <si>
    <t>POL2_7</t>
  </si>
  <si>
    <t>783222100R00</t>
  </si>
  <si>
    <t>Nátěry kov.stavebních doplňk.konstrukcí syntetické dvojnásobné,</t>
  </si>
  <si>
    <t xml:space="preserve">nátěr pozinkované konstrukce : </t>
  </si>
  <si>
    <t>Z07 : 8*7*1,2*2</t>
  </si>
  <si>
    <t>Z08 : 6*(2*0,64+0,8)*0,12*2*1,2</t>
  </si>
  <si>
    <t>Z09 : 4*(0,64+0,25)*0,12*2*1,2</t>
  </si>
  <si>
    <t>Z10 : 56*0,9*5,1*1,2*2</t>
  </si>
  <si>
    <t>Z11 : 70*(2*0,85+0,82)*0,12*2*1,2</t>
  </si>
  <si>
    <t>Z16 : 98*0,76*0,66*2*1,2</t>
  </si>
  <si>
    <t>Z18 : 0,1*4*6,0</t>
  </si>
  <si>
    <t>Z19 : 54*(0,8*(0,06+0,03)*2+0,8*0,02*4)</t>
  </si>
  <si>
    <t>Z20 : 7*1,0*1,06*2*1,2</t>
  </si>
  <si>
    <t>Z21 : 9*1,1*5,3*2</t>
  </si>
  <si>
    <t>Z22 : 2*1,15*1,1*2</t>
  </si>
  <si>
    <t>784161401R00</t>
  </si>
  <si>
    <t>Příprava povrchu Penetrace (napouštění) podkladu disperzní, jednonásobná</t>
  </si>
  <si>
    <t>784165222R00</t>
  </si>
  <si>
    <t>Malby z malířských směsí disperzních,  , barevné, dvojnásobné</t>
  </si>
  <si>
    <t>799 O 01</t>
  </si>
  <si>
    <t>Krycí fasádní desky tl 8-10 mm pro výplň zábradlí  střechy</t>
  </si>
  <si>
    <t>47*0,68</t>
  </si>
  <si>
    <t>799 O 02</t>
  </si>
  <si>
    <t>Krycí fasádní desky tl 8-10 mm pro výplň zábradlí na balkonech, exteriérový laminát</t>
  </si>
  <si>
    <t>347,2*0,94</t>
  </si>
  <si>
    <t>979096211R00</t>
  </si>
  <si>
    <t>Drcení a třídění stavební suti drcení drticí jednotkou</t>
  </si>
  <si>
    <t>61,65*2,5</t>
  </si>
  <si>
    <t>979096221R00</t>
  </si>
  <si>
    <t>Drcení a třídění stavební suti třídění třidicí jednotkou</t>
  </si>
  <si>
    <t>979011111R00</t>
  </si>
  <si>
    <t>Svislá doprava suti a vybouraných hmot za prvé podlaží nad nebo pod základním podlažím</t>
  </si>
  <si>
    <t>979011121R00</t>
  </si>
  <si>
    <t>Svislá doprava suti a vybouraných hmot příplatek za každé další podlaží</t>
  </si>
  <si>
    <t>979081111R00</t>
  </si>
  <si>
    <t>Odvoz suti a vybouraných hmot na skládku do 1 km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</si>
  <si>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</si>
  <si>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</si>
  <si>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</si>
  <si>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</si>
  <si>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</si>
  <si>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</si>
  <si>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 xml:space="preserve">dlažba : </t>
  </si>
  <si>
    <t>pohled jižní : 0,8*(0,8+3,345+6,8)</t>
  </si>
  <si>
    <t>pohled východní : 0,8*24,6</t>
  </si>
  <si>
    <t>pohled západní : 0,8*(12,115+5,9)</t>
  </si>
  <si>
    <t>pohled severní : 0,8*(10,25+0,8+1,75+0,8)</t>
  </si>
  <si>
    <t>žlab : 0,5*(12,115+5,9)</t>
  </si>
  <si>
    <t xml:space="preserve">  pohled jižní : 0,8*(0,8+3,345+6,8)</t>
  </si>
  <si>
    <t xml:space="preserve">  pohled východní : 0,8*24,6</t>
  </si>
  <si>
    <t xml:space="preserve">  pohled západní : 0,8*(12,115+5,9)</t>
  </si>
  <si>
    <t xml:space="preserve">  pohled severní : 0,8*(10,25+0,8+1,75+0,8)</t>
  </si>
  <si>
    <t xml:space="preserve">  žlab : 0,5*(12,115+5,9)</t>
  </si>
  <si>
    <t>62,7355*1,2</t>
  </si>
  <si>
    <t>výplň trativodů : 21,38</t>
  </si>
  <si>
    <t>lože z betonu : 8,018</t>
  </si>
  <si>
    <t xml:space="preserve">  výplň trativodů : 21,38</t>
  </si>
  <si>
    <t xml:space="preserve">  lože z betonu : 8,018</t>
  </si>
  <si>
    <t>vytlačená zemina : 29,398*10</t>
  </si>
  <si>
    <t>vytlačená zemina : 29,398</t>
  </si>
  <si>
    <t>vytlačená zemina : -29,398</t>
  </si>
  <si>
    <t>pohled jižní : 0,8*0,4*(3+8)</t>
  </si>
  <si>
    <t>pohled východní : 0,8*0,4*25</t>
  </si>
  <si>
    <t>pohled západní : 0,8*0,4*(12,115+6)</t>
  </si>
  <si>
    <t>pohled severní : 0,8*0,4*(1,7+11)</t>
  </si>
  <si>
    <t>pohled jižní : (0,8+0,4)*2*(3+8)</t>
  </si>
  <si>
    <t>pohled východní : (0,8+0,4)*2*25</t>
  </si>
  <si>
    <t>pohled západní : (0,8+0,4)*2*(12,115+6)</t>
  </si>
  <si>
    <t>pohled severní : (0,8+0,4)*2*(1,7+11)</t>
  </si>
  <si>
    <t>pohled jižní : 0,8*0,15*(3+8)</t>
  </si>
  <si>
    <t>pohled východní : 0,8*0,15*25</t>
  </si>
  <si>
    <t>pohled západní : 0,8*0,15*(12,115+6)</t>
  </si>
  <si>
    <t>pohled severní : 0,8*0,15*(1,7+11)</t>
  </si>
  <si>
    <t>pohled jižní : (3+8)</t>
  </si>
  <si>
    <t>pohled východní : 25</t>
  </si>
  <si>
    <t>pohled západní : (12,115+6)</t>
  </si>
  <si>
    <t>pohled severní : (1,7+11)</t>
  </si>
  <si>
    <t xml:space="preserve">  pohled jižní : (0,8+0,4)*2*(3+8)</t>
  </si>
  <si>
    <t xml:space="preserve">  pohled východní : (0,8+0,4)*2*25</t>
  </si>
  <si>
    <t xml:space="preserve">  pohled západní : (0,8+0,4)*2*(12,115+6)</t>
  </si>
  <si>
    <t xml:space="preserve">  pohled severní : (0,8+0,4)*2*(1,7+11)</t>
  </si>
  <si>
    <t>160,356*1,2</t>
  </si>
  <si>
    <t>VZT : 0,15*0,6*4*0,75*7</t>
  </si>
  <si>
    <t>zazdívka otvorů v opěr stěnách : 4*0,09*0,45</t>
  </si>
  <si>
    <t>Z10 : 4*0,1*48</t>
  </si>
  <si>
    <t>Z16 : 4*2*0,15*84</t>
  </si>
  <si>
    <t>Z20 : 4*4*0,15*6</t>
  </si>
  <si>
    <t>Z21 : 4*4*0,15*3</t>
  </si>
  <si>
    <t>Z23 : (4*2*0,15)*2</t>
  </si>
  <si>
    <t>Z24 : 4*1*0,15*36,5</t>
  </si>
  <si>
    <t>Z43 : (137,5*2*0,1)</t>
  </si>
  <si>
    <t>Z11 : 5*0,15*60</t>
  </si>
  <si>
    <t>54,6*1,15</t>
  </si>
  <si>
    <t>199,8*1,15</t>
  </si>
  <si>
    <t>pohled jižní : 0</t>
  </si>
  <si>
    <t>pohled východní : 0,5*24,6</t>
  </si>
  <si>
    <t>pohled západní : 0,5*(12,115+5,9)</t>
  </si>
  <si>
    <t>pohled severní : 0,5*(1,75+0,5)</t>
  </si>
  <si>
    <t>suterén : (12,115+5,9)/4</t>
  </si>
  <si>
    <t xml:space="preserve">  pohled jižní : 0</t>
  </si>
  <si>
    <t xml:space="preserve">  pohled východní : 0,5*24,6</t>
  </si>
  <si>
    <t xml:space="preserve">  pohled západní : 0,5*(12,115+5,9)</t>
  </si>
  <si>
    <t xml:space="preserve">  pohled severní : 0,5*(1,75+0,5)</t>
  </si>
  <si>
    <t>22,4325*1,02</t>
  </si>
  <si>
    <t>O-06 Plošná reprofilace fasád - jemná : 688,6</t>
  </si>
  <si>
    <t>O -11 Reprofilace zábrdelní desky : 66*2,5</t>
  </si>
  <si>
    <t>pohled jižní : 1,64*7,5+2,3*3,345</t>
  </si>
  <si>
    <t>pohled východní : 2,3*24,6-1,5*0,8*12</t>
  </si>
  <si>
    <t>pohled západní : 1,64*(12,115+5,9)-1,5*0,8*9</t>
  </si>
  <si>
    <t>pohled severní : 1,64*10,25+2,3*1,75</t>
  </si>
  <si>
    <t>1.pp : 1,5*0,8*20</t>
  </si>
  <si>
    <t>1.np : 5,5*3*4+5,5*0,8*2+3,65*3,3</t>
  </si>
  <si>
    <t>typické podlaží : (1,5*2,65*12+1,5*1,6*12+2,7*1,5+1,5*2,4)*6</t>
  </si>
  <si>
    <t>O-06 Plošná reprofilace fasád - jemná : 688,6*2</t>
  </si>
  <si>
    <t>O -11 Reprofilace zábrdelní desky : 66*2,5*2</t>
  </si>
  <si>
    <t>O -01 Reprofilace krakorců - hrubá : 66*4,4</t>
  </si>
  <si>
    <t>O -04 Reprofilace sloupů - hrubá : 10*6,5</t>
  </si>
  <si>
    <t>O -05 Reprofilace venkovních teras - hrubá : 170</t>
  </si>
  <si>
    <t>O -12 Reprofilace zábrdelní desky : 66*2,5</t>
  </si>
  <si>
    <t xml:space="preserve">  O -01 Reprofilace krakorců - hrubá : 66*4,4</t>
  </si>
  <si>
    <t xml:space="preserve">  O -04 Reprofilace sloupů - hrubá : 10*6,5</t>
  </si>
  <si>
    <t xml:space="preserve">  O -05 Reprofilace venkovních teras - hrubá : 170</t>
  </si>
  <si>
    <t xml:space="preserve">  O -12 Reprofilace zábrdelní desky : 66*2,5</t>
  </si>
  <si>
    <t>20% : 762,4*0,2</t>
  </si>
  <si>
    <t xml:space="preserve">typické podlaží 6x : </t>
  </si>
  <si>
    <t>balkony : 3,16*12*6</t>
  </si>
  <si>
    <t>terasa 1.np : 301,5</t>
  </si>
  <si>
    <t>pohled jižní : (26-1,8)*(4,245+8,525+1,2*2)</t>
  </si>
  <si>
    <t>pohled východní : (26-1,8)*(24,6+1,2*2)</t>
  </si>
  <si>
    <t>pohled západní : (25-1,8)*(24,6+1,2*2)</t>
  </si>
  <si>
    <t>pohled severní : (25-1,8)*(2,65+11,15+1,2*2)</t>
  </si>
  <si>
    <t>2022,754*4</t>
  </si>
  <si>
    <t>pohled západní : (26-1,8)*(24,65+1,2*2)</t>
  </si>
  <si>
    <t>pohled jižní : (26)*(4,245+8,525+1,2*2)</t>
  </si>
  <si>
    <t>pohled východní : (26)*(24,6+1,2*2)</t>
  </si>
  <si>
    <t>pohled západní : (25)*(24,6+1,2*2)</t>
  </si>
  <si>
    <t>pohled severní : (25)*(2,65+11,15+1,2*2)</t>
  </si>
  <si>
    <t xml:space="preserve">  pohled jižní : (26)*(4,245+8,525+1,2*2)</t>
  </si>
  <si>
    <t xml:space="preserve">  pohled východní : (26)*(24,6+1,2*2)</t>
  </si>
  <si>
    <t xml:space="preserve">  pohled západní : (25)*(24,6+1,2*2)</t>
  </si>
  <si>
    <t xml:space="preserve">  pohled severní : (25)*(2,65+11,15+1,2*2)</t>
  </si>
  <si>
    <t>2176,42*2</t>
  </si>
  <si>
    <t>střecha - VZT demontáž : 7*0,8*0,8*0,8</t>
  </si>
  <si>
    <t xml:space="preserve">  pohled jižní : 1,2*7,5+1,2*3,345</t>
  </si>
  <si>
    <t xml:space="preserve">  pohled východní : 1,2*24,6</t>
  </si>
  <si>
    <t xml:space="preserve">  pohled západní : 1,2*(12,115+5,9)</t>
  </si>
  <si>
    <t xml:space="preserve">  pohled severní : 1,2*10,25+1,2*1,75</t>
  </si>
  <si>
    <t>78,552*0,1</t>
  </si>
  <si>
    <t>terasa 1.np : 301,5*0,035</t>
  </si>
  <si>
    <t>terasa 1.np : 301,5*(0,05+0,1)/2</t>
  </si>
  <si>
    <t>balkony : 3,16*11*6*(0,075+0,085)/2</t>
  </si>
  <si>
    <t>balkony : 3,16*11*6</t>
  </si>
  <si>
    <t>-762,4</t>
  </si>
  <si>
    <t>1.np : 4</t>
  </si>
  <si>
    <t>typické podlaží : 4*2*6</t>
  </si>
  <si>
    <t>1.np : 2*1*4</t>
  </si>
  <si>
    <t>typické podlaží : 2*1*4*2*6</t>
  </si>
  <si>
    <t>terasa 1.np : 301,5*1,1</t>
  </si>
  <si>
    <t xml:space="preserve">typické podlaží  6x : </t>
  </si>
  <si>
    <t>balkony : 3,16*12*6*1,2</t>
  </si>
  <si>
    <t>pohled jižní : 1,2*7,5+1,2*3,345</t>
  </si>
  <si>
    <t>pohled východní : 1,2*24,6</t>
  </si>
  <si>
    <t>pohled západní : 1,2*(12,115+5,9)-1,5*0,8*9</t>
  </si>
  <si>
    <t>pohled severní : 1,2*10,25+1,2*1,75</t>
  </si>
  <si>
    <t>pohled jižní : 0,5*7,5+0,5*3,345</t>
  </si>
  <si>
    <t>pohled severní : 0,5*10,25+0,5*1,75</t>
  </si>
  <si>
    <t>terasa 1.np : 301,5*1,1*0,33</t>
  </si>
  <si>
    <t>balkony : 3,16*12*6*1,2*0,33</t>
  </si>
  <si>
    <t xml:space="preserve">  pohled západní : 1,2*(12,115+5,9)-1,5*0,8*9</t>
  </si>
  <si>
    <t>67,752*1,15</t>
  </si>
  <si>
    <t>terasa 1.np : 301,5*1,1*1,15</t>
  </si>
  <si>
    <t>balkony : 3,16*12*6*1,2*1,15</t>
  </si>
  <si>
    <t>VZT : 0,75*0,8*4*7+0,85*0,85*7</t>
  </si>
  <si>
    <t>terasa 1.np : 301,5*(0,04+0,1)/2*1,05</t>
  </si>
  <si>
    <t>balkony : 3,16*11*6*(0,04+0,07)/2*1,05</t>
  </si>
  <si>
    <t>VZT : (0,75*0,8*4*7+0,85*0,85*7)*1,05</t>
  </si>
  <si>
    <t>63151368R</t>
  </si>
  <si>
    <t>deska spádová, klín minerální vlákno; tl. 60,0 mm; / 80,0 mm; obj. hmotnost 140,00 kg/m3; součinitel, tepelné vodivosti 0,039 W/mK; hydrofobizováno</t>
  </si>
  <si>
    <t>VZT : 0,85*0,85*2*7</t>
  </si>
  <si>
    <t>VZT : 0,85*0,85*2*7*1,1</t>
  </si>
  <si>
    <t>6*0,85</t>
  </si>
  <si>
    <t>50</t>
  </si>
  <si>
    <t>132*0,52</t>
  </si>
  <si>
    <t>132*0,32</t>
  </si>
  <si>
    <t>24</t>
  </si>
  <si>
    <t>409</t>
  </si>
  <si>
    <t>72*1,55</t>
  </si>
  <si>
    <t>6*1</t>
  </si>
  <si>
    <t>6*1,9</t>
  </si>
  <si>
    <t>26,5</t>
  </si>
  <si>
    <t>62,5</t>
  </si>
  <si>
    <t>4,8</t>
  </si>
  <si>
    <t>3,2</t>
  </si>
  <si>
    <t>3,8</t>
  </si>
  <si>
    <t>132</t>
  </si>
  <si>
    <t>K28</t>
  </si>
  <si>
    <t>Oplechování parapetu  TiZn r.š. 400</t>
  </si>
  <si>
    <t>K29</t>
  </si>
  <si>
    <t>K30</t>
  </si>
  <si>
    <t>K32</t>
  </si>
  <si>
    <t>K37</t>
  </si>
  <si>
    <t>K52</t>
  </si>
  <si>
    <t>Oplechování zdi z TiZn r.š.700</t>
  </si>
  <si>
    <t>1,7</t>
  </si>
  <si>
    <t>ocelové výztuhy zábradlí : 1935</t>
  </si>
  <si>
    <t>Z11 : 27,69*60</t>
  </si>
  <si>
    <t>Z17 : 9,18*84</t>
  </si>
  <si>
    <t>Z19 : 3,97*45</t>
  </si>
  <si>
    <t>Z20 : 23,97*6</t>
  </si>
  <si>
    <t>Z23 : 39,97*2</t>
  </si>
  <si>
    <t>Z24 : 29,73*36,5</t>
  </si>
  <si>
    <t>Z07 : 195,14*8</t>
  </si>
  <si>
    <t>Z10 : 236,33*48</t>
  </si>
  <si>
    <t>Z21 : 156,4*3</t>
  </si>
  <si>
    <t>Z17</t>
  </si>
  <si>
    <t>D+M venkovní ocelovém zábradlí</t>
  </si>
  <si>
    <t>Z23</t>
  </si>
  <si>
    <t>Z24</t>
  </si>
  <si>
    <t>Z43 : 137,5</t>
  </si>
  <si>
    <t>Z10 : 48*0,9*5,1*1,2*2</t>
  </si>
  <si>
    <t>Z11 : 60*(2*0,85+0,82)*0,12*2*1,2</t>
  </si>
  <si>
    <t>Z17 : 84*0,76*0,58*2</t>
  </si>
  <si>
    <t>Z19 : 45*(0,8*(0,06+0,03)*2+0,8*0,02*4)</t>
  </si>
  <si>
    <t>Z20 : 6*1,0*1,06*2*1,2</t>
  </si>
  <si>
    <t>Z21 : 3*1,1*5,3*2</t>
  </si>
  <si>
    <t>Z22 : 2*1,25*1,1*2</t>
  </si>
  <si>
    <t>Z23 : 36,5*1*1,1*2</t>
  </si>
  <si>
    <t>297,6*0,94</t>
  </si>
  <si>
    <t xml:space="preserve">  desky zábradlí : </t>
  </si>
  <si>
    <t xml:space="preserve">  1.np : 4*0,15*5,5*1</t>
  </si>
  <si>
    <t xml:space="preserve">  typické podlaží : 4*2*6*0,15*5,5*1</t>
  </si>
  <si>
    <t xml:space="preserve">  Vyřezání atikových panelů mezi sloupy na střeše : 4*2*0,15*5,5*1</t>
  </si>
  <si>
    <t>49,5*2,5</t>
  </si>
  <si>
    <t>113106231R00</t>
  </si>
  <si>
    <t>Rozebrání dlažeb, panelů vozovek a ploch s jakoukoliv výplní spár v jakékoliv ploše, ze zámkové, dlažky, kladených do lože z kameniva</t>
  </si>
  <si>
    <t>16 : 12,7*(6,33+5,3)+18</t>
  </si>
  <si>
    <t>17 : 5,65*15</t>
  </si>
  <si>
    <t>pohled jižní : 0,8*(9,5)</t>
  </si>
  <si>
    <t>pohled západní : 0,8*(5,6+11,6)</t>
  </si>
  <si>
    <t>pohled severní : 0,8*(2,5)</t>
  </si>
  <si>
    <t xml:space="preserve">  dlažba : </t>
  </si>
  <si>
    <t xml:space="preserve">  pohled jižní : 0,8*(9,5)</t>
  </si>
  <si>
    <t xml:space="preserve">  pohled západní : 0,8*(5,6+11,6)</t>
  </si>
  <si>
    <t xml:space="preserve">  pohled severní : 0,8*(2,5)</t>
  </si>
  <si>
    <t>43,04*1,2</t>
  </si>
  <si>
    <t>výplň trativodů : 23,22</t>
  </si>
  <si>
    <t>lože z betonu : 8,07</t>
  </si>
  <si>
    <t xml:space="preserve">  výplň trativodů : 23,22</t>
  </si>
  <si>
    <t xml:space="preserve">  lože z betonu : 8,07</t>
  </si>
  <si>
    <t>vytlačená zemina : 31,29*10</t>
  </si>
  <si>
    <t>vytlačená zemina : 31,29</t>
  </si>
  <si>
    <t>vytlačená zemina : -31,29</t>
  </si>
  <si>
    <t>pohled jižní : 0,8*0,4*(10,2+1,8)</t>
  </si>
  <si>
    <t>pohled severní : 0,8*0,4*(3,5+7,5)</t>
  </si>
  <si>
    <t>pohled jižní : (0,8+0,4)*2*(10,2+1,8)</t>
  </si>
  <si>
    <t>pohled západní : (0,8+0,4)*2*25</t>
  </si>
  <si>
    <t>pohled severní : (0,8+0,4)*(3,5+7,5)</t>
  </si>
  <si>
    <t>pohled jižní : 0,8*0,15*(10,2+1,8)</t>
  </si>
  <si>
    <t>pohled severní : 0,8*0,15*(3,5+7,5)</t>
  </si>
  <si>
    <t>pohled jižní : (10,2+1,8)</t>
  </si>
  <si>
    <t>pohled západní : 25</t>
  </si>
  <si>
    <t>pohled severní : (3,5+7,5)</t>
  </si>
  <si>
    <t>3b : 0,3*5,5*0,31</t>
  </si>
  <si>
    <t>274313611R00</t>
  </si>
  <si>
    <t>Beton základových pasů prostý třídy C 16/20</t>
  </si>
  <si>
    <t>3a : 0,3*0,9*5,5</t>
  </si>
  <si>
    <t>3b : 0,3*0,9*5,5</t>
  </si>
  <si>
    <t xml:space="preserve">  pohled jižní : (0,8+0,4)*2*(10,2+1,8)</t>
  </si>
  <si>
    <t xml:space="preserve">  pohled západní : (0,8+0,4)*2*25</t>
  </si>
  <si>
    <t xml:space="preserve">  pohled severní : (0,8+0,4)*(3,5+7,5)</t>
  </si>
  <si>
    <t>162*1,2</t>
  </si>
  <si>
    <t>311321312R00</t>
  </si>
  <si>
    <t>Beton nadzákladových zdí železový třídy C 20/25</t>
  </si>
  <si>
    <t>1a : 0,3*4*2,5*2</t>
  </si>
  <si>
    <t>1b : 0,3*2,85*2*2</t>
  </si>
  <si>
    <t>8 : 0,2*1,05*23</t>
  </si>
  <si>
    <t>311351105R00</t>
  </si>
  <si>
    <t>Bednění nadzákladových zdí oboustranné za každou stranu zřízení</t>
  </si>
  <si>
    <t>1a : (0,3+4)*2*2,5*2</t>
  </si>
  <si>
    <t>1b : (0,3+2,85)*2*2*2</t>
  </si>
  <si>
    <t>8 : (0,2+1,05)*2*23</t>
  </si>
  <si>
    <t>311351106R00</t>
  </si>
  <si>
    <t>Bednění nadzákladových zdí oboustranné za každou stranu odstranění</t>
  </si>
  <si>
    <t>311361821R00</t>
  </si>
  <si>
    <t>Výztuž nadzákladových zdí z betonářské oceli 10505</t>
  </si>
  <si>
    <t>1a : 0,3*4*2,5*2*0,12</t>
  </si>
  <si>
    <t>1b : 0,3*2,85*2*2*0,12</t>
  </si>
  <si>
    <t>8 : 0,2*1,05*23*0,12</t>
  </si>
  <si>
    <t>338171121R00</t>
  </si>
  <si>
    <t>Osazování sloupků a vzpěr plotových ocelových výšky do 2,60 m, se zalitím jakoukoliv cementovou, maltou do vynechaných otvorů</t>
  </si>
  <si>
    <t>8 : 10</t>
  </si>
  <si>
    <t>Z10 : 4*0,1*64</t>
  </si>
  <si>
    <t>Z16 : 4*2*0,15*112</t>
  </si>
  <si>
    <t>Z20 : 4*4*0,15*8</t>
  </si>
  <si>
    <t>Z22 : (4*2*0,15)</t>
  </si>
  <si>
    <t>Z25 : 4*1*0,15*2</t>
  </si>
  <si>
    <t>Z43 : (174,7*2*0,1)</t>
  </si>
  <si>
    <t>Z11 : 5*0,15*80</t>
  </si>
  <si>
    <t>230,14*1,15</t>
  </si>
  <si>
    <t>74,4*1,15</t>
  </si>
  <si>
    <t>430321514R00</t>
  </si>
  <si>
    <t>Beton schodišťových konstrukcí (stupňů, schodnic, ramen, podest s nosníky) železový třídy C 30/37</t>
  </si>
  <si>
    <t xml:space="preserve">3a : </t>
  </si>
  <si>
    <t>deska : 0,15*5,5*7*0,35</t>
  </si>
  <si>
    <t>schody : 0,16*0,31/2*5,5*7</t>
  </si>
  <si>
    <t>3b : 0,15*5,5*0,35*2</t>
  </si>
  <si>
    <t>0,16*0,31/2*5,5*2</t>
  </si>
  <si>
    <t>430361721R00</t>
  </si>
  <si>
    <t>Výztuž schodišťových konstrukcí  (stupňů, schodnic, ramen, podest s nosníky) z betonářské oceli, 10425 (BSt 500 S)</t>
  </si>
  <si>
    <t>deska : 0,15*5,5*3*0,35*0,12</t>
  </si>
  <si>
    <t>3b : 0,15*5,5*0,35*0,12</t>
  </si>
  <si>
    <t>431351121R00</t>
  </si>
  <si>
    <t>Bednění podest a podstupňových desek přímočarých zřízení</t>
  </si>
  <si>
    <t>deska : 5,5*7*0,35</t>
  </si>
  <si>
    <t>431351122R00</t>
  </si>
  <si>
    <t>Bednění podest a podstupňových desek přímočarých odstranění</t>
  </si>
  <si>
    <t>schody : (0,16+0,31)*5,5*7</t>
  </si>
  <si>
    <t>3b : (0,31+0,31)*5,5*2</t>
  </si>
  <si>
    <t>pohled jižní : 0,5*9,2</t>
  </si>
  <si>
    <t>pohled západní : 0,5*(12,+5,6)</t>
  </si>
  <si>
    <t>pohled severní : 0,5*2,5</t>
  </si>
  <si>
    <t>564861111R00</t>
  </si>
  <si>
    <t>Podklad ze štěrkodrti s rozprostřením a zhutněním tloušťka po zhutnění 200 mm</t>
  </si>
  <si>
    <t>596215021R00</t>
  </si>
  <si>
    <t>Kladení zámkové dlažby do drtě tloušťka dlažby 60 mm, tloušťka lože 40 mm</t>
  </si>
  <si>
    <t>59245020R</t>
  </si>
  <si>
    <t>dlažba betonová zámková, dvouvrstvá; kost; šedá; l = 200 mm; š = 165 mm; tl. 60,0 mm</t>
  </si>
  <si>
    <t>16 : (12,7*(6,33+5,3)+18)*1,02</t>
  </si>
  <si>
    <t>17 : 5,65*15*1,05</t>
  </si>
  <si>
    <t xml:space="preserve">  okapový chodník : </t>
  </si>
  <si>
    <t xml:space="preserve">  pohled jižní : 0,5*9,2</t>
  </si>
  <si>
    <t xml:space="preserve">  pohled západní : 0,5*(12,+5,6)</t>
  </si>
  <si>
    <t xml:space="preserve">  pohled severní : 0,5*2,5</t>
  </si>
  <si>
    <t>26,95*1,02</t>
  </si>
  <si>
    <t>1.pp - 7 np. dilatace : 0,6*174,7</t>
  </si>
  <si>
    <t>O-06 Plošná reprofilace fasád - jemná : 1716,1</t>
  </si>
  <si>
    <t>O -12 Reprofilace zábrdelní desky : 86*2,5</t>
  </si>
  <si>
    <t>2A : 0,7*(2,1+0,5)*2</t>
  </si>
  <si>
    <t>2B : 1,1*(1,9+0,45)*2</t>
  </si>
  <si>
    <t>2C : 2*(4,3+0,5*2)</t>
  </si>
  <si>
    <t>pohled jižní : 1,5*(10,2+1,812)</t>
  </si>
  <si>
    <t>pohled východní : 1,5*24,6-1,5*0,8*9</t>
  </si>
  <si>
    <t>pohled západní : 1*(5,6+11,6)-1,5*0,8*9</t>
  </si>
  <si>
    <t>pohled severní : 1*(4+7,5)</t>
  </si>
  <si>
    <t>1.pp : 1,5*0,8*18</t>
  </si>
  <si>
    <t>1.np : 5,5*3*4+5,5*0,8+3,65*3,25*2</t>
  </si>
  <si>
    <t>typické podlaží : (1,5*2,65*12+1,5*1,6*12+2,7*1,5+1,5*2,4)*8</t>
  </si>
  <si>
    <t>O-06 Plošná reprofilace fasád - jemná : 1716,1*2</t>
  </si>
  <si>
    <t>O -12 Reprofilace zábrdelní desky : 86*2,5*2</t>
  </si>
  <si>
    <t>2A : 0,7*(2,1+0,5)*2*2</t>
  </si>
  <si>
    <t>2B : 1,1*(1,9+0,45)*2*2</t>
  </si>
  <si>
    <t>2C : 2*(4,3+0,5*2)*2</t>
  </si>
  <si>
    <t>O -05 Reprofilace venkovních teras - hrubá : 142,2</t>
  </si>
  <si>
    <t>O -11 Reprofilace zábrdelní desky : 86*2,5</t>
  </si>
  <si>
    <t xml:space="preserve">typické podlaží 8x : </t>
  </si>
  <si>
    <t>balkony : 3,16*12*8</t>
  </si>
  <si>
    <t>terasa 1.np : 112,2</t>
  </si>
  <si>
    <t>916561111RT7</t>
  </si>
  <si>
    <t>Osazení záhonového nebo parkového obrubníku betonového včetně dodávky obrubníků 1000/50/200 mm, do, lože z betonu prostého C 12/15, s boční opěrou z betonu prostého</t>
  </si>
  <si>
    <t>18 : 13*2+6,33+5,3+3,5*2</t>
  </si>
  <si>
    <t>59217335R</t>
  </si>
  <si>
    <t>obrubník zahradní materiál beton; l = 1000,0 mm; š = 50,0 mm; h = 250,0 mm; barva šedá</t>
  </si>
  <si>
    <t>18 : (13*2+6,33+5,3+3,5*2)*1,01</t>
  </si>
  <si>
    <t>pohled jižní : (31-1,8)*(11,1+2,7+1,2*2)</t>
  </si>
  <si>
    <t>pohled východní : (31-1,8)*(24,6+1,2*2)</t>
  </si>
  <si>
    <t>pohled západní : (31,5-1,8)*(24,6+1,2*2)</t>
  </si>
  <si>
    <t>pohled severní : (31,5-1,8)*(4,335+8,435+1,2*2)</t>
  </si>
  <si>
    <t xml:space="preserve">  pohled jižní : (31-1,8)*(11,1+2,7+1,2*2)</t>
  </si>
  <si>
    <t xml:space="preserve">  pohled východní : (31-1,8)*(24,6+1,2*2)</t>
  </si>
  <si>
    <t xml:space="preserve">  pohled západní : (31,5-1,8)*(24,6+1,2*2)</t>
  </si>
  <si>
    <t xml:space="preserve">  pohled severní : (31,5-1,8)*(4,335+8,435+1,2*2)</t>
  </si>
  <si>
    <t>2513,889*4</t>
  </si>
  <si>
    <t>omítky dilatací : 1,5*187</t>
  </si>
  <si>
    <t>pohled západní : (31-1,8)*(24,65+1,2*2)</t>
  </si>
  <si>
    <t xml:space="preserve">  pohled jižní : (31)*(11,1+2,7+1,2*2)</t>
  </si>
  <si>
    <t xml:space="preserve">  pohled východní : (31)*(24,6+1,2*2)</t>
  </si>
  <si>
    <t xml:space="preserve">  pohled západní : (31,5)*(24,6+1,2*2)</t>
  </si>
  <si>
    <t xml:space="preserve">  pohled severní : (31,5)*(4,335+8,435+1,2*2)</t>
  </si>
  <si>
    <t>2667,555</t>
  </si>
  <si>
    <t>2667,555*4</t>
  </si>
  <si>
    <t xml:space="preserve">  pohled jižní : 10,2+1,812</t>
  </si>
  <si>
    <t xml:space="preserve">  pohled východní : 24,6</t>
  </si>
  <si>
    <t xml:space="preserve">  pohled západní : 24,6</t>
  </si>
  <si>
    <t xml:space="preserve">  pohled severní : 3,435+7,5</t>
  </si>
  <si>
    <t>podé budovy : 72,147*4</t>
  </si>
  <si>
    <t>1 : 0,45*(2+2,1)*2</t>
  </si>
  <si>
    <t xml:space="preserve">  pohled jižní : 1,2*(10,2+1,812)</t>
  </si>
  <si>
    <t xml:space="preserve">  pohled západní : 1,2*(5,6+11,6)</t>
  </si>
  <si>
    <t xml:space="preserve">  pohled severní : 1,2*(4+7,5)</t>
  </si>
  <si>
    <t>78,3744*0,1</t>
  </si>
  <si>
    <t>962052211R00</t>
  </si>
  <si>
    <t>Bourání zdiva železobetonového nadzákladového</t>
  </si>
  <si>
    <t>terasa 1.np : 112,2*0,035</t>
  </si>
  <si>
    <t>terasa 1.np : 112,2*(0,05+0,1)/2</t>
  </si>
  <si>
    <t>balkony : 3,16*11*8*(0,075+0,085)/2</t>
  </si>
  <si>
    <t>balkony : 3,16*11*8</t>
  </si>
  <si>
    <t xml:space="preserve">  O -05 Reprofilace venkovních teras - hrubá : 142,2</t>
  </si>
  <si>
    <t xml:space="preserve">  O -11 Reprofilace zábrdelní desky : 86*2,5</t>
  </si>
  <si>
    <t>-520,</t>
  </si>
  <si>
    <t>96001</t>
  </si>
  <si>
    <t>Demontáž přístřešků nad vstupy</t>
  </si>
  <si>
    <t>6,5*4+6,5*3</t>
  </si>
  <si>
    <t>balkónové desky : 24,6*2*8</t>
  </si>
  <si>
    <t>1.pp - 7 np. dilatace : 0,6*(187,9+12,6)</t>
  </si>
  <si>
    <t>typické podlaží : 4*2*8</t>
  </si>
  <si>
    <t>typické podlaží : 2*1*4*2*8</t>
  </si>
  <si>
    <t>terasa 1.np : 112,2*1,1</t>
  </si>
  <si>
    <t>balkony : 3,16*11*8*1,2</t>
  </si>
  <si>
    <t>pohled jižní : 1,2*(10,2+1,812)</t>
  </si>
  <si>
    <t>pohled západní : 1,2*(5,6+11,6)</t>
  </si>
  <si>
    <t>pohled severní : 1,2*(4+7,5)</t>
  </si>
  <si>
    <t xml:space="preserve">typické podlaží 87x : </t>
  </si>
  <si>
    <t>pohled jižní : 0,5*(10,2+1,812)</t>
  </si>
  <si>
    <t>pohled západní : 0,5*(5,6+11,6)</t>
  </si>
  <si>
    <t>pohled severní : 0,5*(4+7,5)</t>
  </si>
  <si>
    <t>3a : 5,5*7*0,35</t>
  </si>
  <si>
    <t>3b : 5,5*0,35*2</t>
  </si>
  <si>
    <t>terasa 1.np : 112,2*1,1*0,33</t>
  </si>
  <si>
    <t>balkony : 3,16*12*8*1,2*0,33</t>
  </si>
  <si>
    <t>78,3744*1,15</t>
  </si>
  <si>
    <t>terasa 1.np : 112,2*1,1*1,15</t>
  </si>
  <si>
    <t>balkony : 3,16*12*8*1,2*1,15</t>
  </si>
  <si>
    <t>terasa 1.np : 112,2*(0,04+0,1)/2*1,05</t>
  </si>
  <si>
    <t>balkony : 3,16*11*8*(0,04+0,07)/2*1,05</t>
  </si>
  <si>
    <t>Střešní ventilátor CRVT/4-355</t>
  </si>
  <si>
    <t>Střešní ventilátor MIXVENT TH 2000</t>
  </si>
  <si>
    <t>Podstavec s vnitřní izolací JBS 560 rovná střecha</t>
  </si>
  <si>
    <t>Tlumič hluku JAA560</t>
  </si>
  <si>
    <t>Adaptér JPA560</t>
  </si>
  <si>
    <t>52,8</t>
  </si>
  <si>
    <t>176*0,52</t>
  </si>
  <si>
    <t>176*0,32</t>
  </si>
  <si>
    <t>520</t>
  </si>
  <si>
    <t>96*1,55</t>
  </si>
  <si>
    <t>8*1</t>
  </si>
  <si>
    <t>8*1,9</t>
  </si>
  <si>
    <t>18*1,5</t>
  </si>
  <si>
    <t>82,1</t>
  </si>
  <si>
    <t>25,1</t>
  </si>
  <si>
    <t>27,5</t>
  </si>
  <si>
    <t>2,5</t>
  </si>
  <si>
    <t>K15</t>
  </si>
  <si>
    <t>Oplechování zdi z TiZn r.š.520</t>
  </si>
  <si>
    <t>176</t>
  </si>
  <si>
    <t>32</t>
  </si>
  <si>
    <t>K38</t>
  </si>
  <si>
    <t>K39</t>
  </si>
  <si>
    <t>Oplechování zdi z TiZn r.š.650 mm</t>
  </si>
  <si>
    <t>2,4</t>
  </si>
  <si>
    <t>K40</t>
  </si>
  <si>
    <t>K41</t>
  </si>
  <si>
    <t>K43</t>
  </si>
  <si>
    <t>Oplechování zdi z TiZn r.š.500</t>
  </si>
  <si>
    <t>767914130R00</t>
  </si>
  <si>
    <t>Montáž oplocení z pletiva rámového na ocelové sloupky, o výšce přes 1,5 do 2 m</t>
  </si>
  <si>
    <t>8 : 23</t>
  </si>
  <si>
    <t>767914830R00</t>
  </si>
  <si>
    <t>Demontáž oplocení demontáž rámového oplocení, výšky do 2,0 m</t>
  </si>
  <si>
    <t>767920210R00</t>
  </si>
  <si>
    <t>Montáž vrat a vrátek k oplocení osazovaných na sloupky ocelové, o ploše jednotlivě do 2 m2</t>
  </si>
  <si>
    <t>8 : 2</t>
  </si>
  <si>
    <t>767920810R00</t>
  </si>
  <si>
    <t>Demontáž vrat a vrátek k oplocení o ploše jednotlivě do 2 m2</t>
  </si>
  <si>
    <t>Z11 : 27,69*80</t>
  </si>
  <si>
    <t>Z16 : 9,86*112</t>
  </si>
  <si>
    <t>Z19 : 3,97*62</t>
  </si>
  <si>
    <t>Z20 : 23,97*8</t>
  </si>
  <si>
    <t>Z22 : 47,94*1</t>
  </si>
  <si>
    <t>Z25 : 38,66*2</t>
  </si>
  <si>
    <t>8 : 10*10</t>
  </si>
  <si>
    <t>Z10 : 236,33*64</t>
  </si>
  <si>
    <t>767002</t>
  </si>
  <si>
    <t>Dodávka a montáž nových přístřešku</t>
  </si>
  <si>
    <t>Z25</t>
  </si>
  <si>
    <t>Z43 : 174,7</t>
  </si>
  <si>
    <t>900100002RA0</t>
  </si>
  <si>
    <t>Plot z drátěného pletiva poplastovaného, na ocelové sloupky, výšky 2 m, vrata, vrátka, ostnatý drát</t>
  </si>
  <si>
    <t>100 m</t>
  </si>
  <si>
    <t>7 : 38/1000</t>
  </si>
  <si>
    <t>767900040RA0</t>
  </si>
  <si>
    <t>Demontáž oplocení rámového</t>
  </si>
  <si>
    <t>7 : 38</t>
  </si>
  <si>
    <t>772231302R00</t>
  </si>
  <si>
    <t>Montáž obkladu stupňů deskami z tvrdých kamenů stupnicovými deskami pravoúhlými nebo kosoúhlými,, tloušťky do 30 mm včetně</t>
  </si>
  <si>
    <t>3a : 5,5*7</t>
  </si>
  <si>
    <t>3b : 5,5*2</t>
  </si>
  <si>
    <t>772231414R00</t>
  </si>
  <si>
    <t>Montáž obkladu stupňů deskami z tvrdých kamenů podstupnicovými deskami výšky do 200 mm, tloušťky 40, a 50 mm</t>
  </si>
  <si>
    <t>58386632R</t>
  </si>
  <si>
    <t>podstupnice žula; tl. 30 mm; délka do 2 000 mm; povrch tryskaný</t>
  </si>
  <si>
    <t>3a : 5,5*7*1,1</t>
  </si>
  <si>
    <t>3b : 5,5*2*1,1</t>
  </si>
  <si>
    <t>58387623R</t>
  </si>
  <si>
    <t>nástupnice žula; š = 331 až 350 mm; tl = 50,0 mm; délka do 2 000 mm; povrch tryskaný</t>
  </si>
  <si>
    <t>998772201R00</t>
  </si>
  <si>
    <t>Přesun hmot pro dlažby z kamene, výšky do 6 m</t>
  </si>
  <si>
    <t>Z10 : 64*0,9*5,1*1,2*2</t>
  </si>
  <si>
    <t>Z11 : 80*(2*0,85+0,82)*0,12*2*1,2</t>
  </si>
  <si>
    <t>Z16 : 112*0,76*0,66*2*1,2</t>
  </si>
  <si>
    <t>Z18 : 0,1*4*6</t>
  </si>
  <si>
    <t>Z19 : 62*(0,8*(0,06+0,03)*2+0,8*0,02*4)</t>
  </si>
  <si>
    <t>Z20 : 8*1,0*1,06*2*1,2</t>
  </si>
  <si>
    <t>Z22 : 1*1,15*1,1*2</t>
  </si>
  <si>
    <t>Z25 : 2*1,15*1,1*2</t>
  </si>
  <si>
    <t>396,8*0,94</t>
  </si>
  <si>
    <t>H03</t>
  </si>
  <si>
    <t>D+M gumová čistící zóna do zapuštěného Al rámu 170x170 cm</t>
  </si>
  <si>
    <t>H03 : 1,7*1,7*4</t>
  </si>
  <si>
    <t xml:space="preserve">  1.np : 10*0,15*5,5*1</t>
  </si>
  <si>
    <t xml:space="preserve">  typické podlaží : 4*2*8*0,15*5,5*1</t>
  </si>
  <si>
    <t>67,65*2,5</t>
  </si>
  <si>
    <t>živice : 3*10,15</t>
  </si>
  <si>
    <t>pohled jižní : 1,2*8,2</t>
  </si>
  <si>
    <t>pohled východní : 1,8*2,4+0,8*11,5+0,8*3,5+1,4*10,15</t>
  </si>
  <si>
    <t>pohled západní : 0,8*24,5</t>
  </si>
  <si>
    <t>pohled severní : 1,8*1,1</t>
  </si>
  <si>
    <t>113108310R00</t>
  </si>
  <si>
    <t>Odstranění podkladů nebo krytů živičných, v ploše jednotlivě do 50 m2, tloušťka vrstvy 100 mm</t>
  </si>
  <si>
    <t>7 : 3*10,15</t>
  </si>
  <si>
    <t>113109310R00</t>
  </si>
  <si>
    <t>Odstranění podkladů nebo krytů v ploše jednotlivě do 50 m2, z betonu prostého, tloušťka vrstvy 100, mm</t>
  </si>
  <si>
    <t xml:space="preserve">  pohled jižní : 1,2*8,2</t>
  </si>
  <si>
    <t xml:space="preserve">  pohled východní : 1,8*2,4+0,8*11,5+0,8*3,5+1,4*10,15</t>
  </si>
  <si>
    <t xml:space="preserve">  pohled západní : 0,8*24,5</t>
  </si>
  <si>
    <t>59,97*1,2</t>
  </si>
  <si>
    <t>výplň trativodů : 25,28</t>
  </si>
  <si>
    <t>lože z betonu : 9,48</t>
  </si>
  <si>
    <t xml:space="preserve">  výplň trativodů : 25,28</t>
  </si>
  <si>
    <t xml:space="preserve">  lože z betonu : 9,48</t>
  </si>
  <si>
    <t>vytlačená zemina : 34,76*10</t>
  </si>
  <si>
    <t>vytlačená zemina : 34,76</t>
  </si>
  <si>
    <t>vytlačená zemina : -34,76</t>
  </si>
  <si>
    <t>pohled jižní : 0,8*0,4*(7,5+2,5)</t>
  </si>
  <si>
    <t>pohled západní : 0,8*0,4*25</t>
  </si>
  <si>
    <t>pohled severní : 0,8*0,4*19</t>
  </si>
  <si>
    <t>pohled jižní : (0,8+0,4)*2*(7,5+2,5)</t>
  </si>
  <si>
    <t>pohled severní : (0,8+0,4)*2*19</t>
  </si>
  <si>
    <t>pohled jižní : 0,8*0,15*(7,5+2,5)</t>
  </si>
  <si>
    <t>pohled západní : 0,8*0,15*25</t>
  </si>
  <si>
    <t>pohled severní : 0,8*0,15*19</t>
  </si>
  <si>
    <t>pohled jižní : 7,5+2,5</t>
  </si>
  <si>
    <t>pohled severní : 19</t>
  </si>
  <si>
    <t xml:space="preserve">  pohled jižní : (0,8+0,4)*2*(7,5+2,5)</t>
  </si>
  <si>
    <t xml:space="preserve">  pohled severní : (0,8+0,4)*2*19</t>
  </si>
  <si>
    <t>189,6*1,2</t>
  </si>
  <si>
    <t>VZT : 0,15*0,6*4*0,75*6</t>
  </si>
  <si>
    <t>Z21 : 4*4*0,15*5</t>
  </si>
  <si>
    <t>Z24 : 4*1*0,15*54,6</t>
  </si>
  <si>
    <t>Z43 : (193,1*2*0,1)</t>
  </si>
  <si>
    <t>225,38*1,15</t>
  </si>
  <si>
    <t>pohled jižní : 1*7,5</t>
  </si>
  <si>
    <t>pohled východní : 1,5*4+0,5*12+4,3*10,15</t>
  </si>
  <si>
    <t>pohled západní : 0,5*24,5</t>
  </si>
  <si>
    <t>pohled severní : 1,7*2,5+0,5*2,5</t>
  </si>
  <si>
    <t>10,15*4,3</t>
  </si>
  <si>
    <t>597091111R00</t>
  </si>
  <si>
    <t>Odvodňovací liniový systém - žlaby z polymerbetonu, bez ochranné hrany, š.100 mm žlab osazený do, betonového lože, délky 1000 mm, šířky 130 mm, zatížení A 15, B 125, stavební výšky 130-130 mm</t>
  </si>
  <si>
    <t>suterén : 10,15</t>
  </si>
  <si>
    <t xml:space="preserve">  pohled jižní : 1*7,5</t>
  </si>
  <si>
    <t xml:space="preserve">  pohled východní : 1,5*4+0,5*12+4,3*10,15</t>
  </si>
  <si>
    <t xml:space="preserve">  pohled západní : 0,5*24,5</t>
  </si>
  <si>
    <t xml:space="preserve">  pohled severní : 1,7*2,5+0,5*2,5</t>
  </si>
  <si>
    <t>80,895*1,02</t>
  </si>
  <si>
    <t>O-01 Plošná reprofilace fasád - jemná : 1658</t>
  </si>
  <si>
    <t>O -12 reprofilace zábrdelní desky : 66*2,5</t>
  </si>
  <si>
    <t>pohled jižní : 2,8*(7,525+3,5)</t>
  </si>
  <si>
    <t>pohled východní : 2,8*24,6-1,5*0,8*12</t>
  </si>
  <si>
    <t>pohled západní : 2*24,56-1,5*0,8*2-1,6*2,1-2*2,48*2</t>
  </si>
  <si>
    <t>pohled severní : 2*18</t>
  </si>
  <si>
    <t>1.np : 1,5*1,8*20</t>
  </si>
  <si>
    <t>O-01 Plošná reprofilace fasád - jemná : 1658*2</t>
  </si>
  <si>
    <t>O -12 reprofilace zábrdelní desky : 66*2,5*2</t>
  </si>
  <si>
    <t>4 : (0,17+0,3)*1,25*(14+12)</t>
  </si>
  <si>
    <t>O -05 Reprofilace venkovních teras - hrubá : 246,1</t>
  </si>
  <si>
    <t>O -11 reprofilace zábrdelní desky : 66*2,5</t>
  </si>
  <si>
    <t>terasa 1.np : 218,1</t>
  </si>
  <si>
    <t>pohled jižní : (26,5-1,8)*(8,425+4,346+1,2*2)</t>
  </si>
  <si>
    <t>pohled východní : (26,5-1,8)*(24,6+1,2*2)</t>
  </si>
  <si>
    <t>pohled západní : (25,5-1,8)*(24,6+1,2*2)</t>
  </si>
  <si>
    <t>pohled severní : (25,5-1,8)*(6,325+10,625+1,2*2)</t>
  </si>
  <si>
    <t xml:space="preserve">  pohled jižní : (26,5-1,8)*(8,425+4,346+1,2*2)</t>
  </si>
  <si>
    <t xml:space="preserve">  pohled východní : (26,5-1,8)*(24,6+1,2*2)</t>
  </si>
  <si>
    <t xml:space="preserve">  pohled západní : (25,5-1,8)*(24,6+1,2*2)</t>
  </si>
  <si>
    <t xml:space="preserve">  pohled severní : (25,5-1,8)*(6,325+10,625+1,2*2)</t>
  </si>
  <si>
    <t>2140,1187*4</t>
  </si>
  <si>
    <t>pohled západní : (26,5-1,8)*(24,65+1,2*2)</t>
  </si>
  <si>
    <t xml:space="preserve">  pohled jižní : (26,5)*(8,425+4,346+1,2*2)</t>
  </si>
  <si>
    <t xml:space="preserve">  pohled východní : (26,5)*(24,6+1,2*2)</t>
  </si>
  <si>
    <t xml:space="preserve">  pohled západní : (25,5)*(24,6+1,2*2)</t>
  </si>
  <si>
    <t xml:space="preserve">  pohled severní : (25,5)*(6,325+10,625+1,2*2)</t>
  </si>
  <si>
    <t>2299,4565</t>
  </si>
  <si>
    <t>2299,4565*4</t>
  </si>
  <si>
    <t xml:space="preserve">  pohled jižní : 7,525+3,5</t>
  </si>
  <si>
    <t xml:space="preserve">  pohled východní : 24,5</t>
  </si>
  <si>
    <t xml:space="preserve">  pohled západní : 24,5</t>
  </si>
  <si>
    <t xml:space="preserve">  pohled severní : 18,5</t>
  </si>
  <si>
    <t>podé budovy : 78,525*4</t>
  </si>
  <si>
    <t>střecha - VZT demontáž : 6*0,8*0,8*0,8</t>
  </si>
  <si>
    <t>terasa 1.np : 218,1*0,035</t>
  </si>
  <si>
    <t>terasa 1.np : 218,1*(0,05+0,1)/2</t>
  </si>
  <si>
    <t xml:space="preserve">  O -05 Reprofilace venkovních teras - hrubá : 246,1</t>
  </si>
  <si>
    <t xml:space="preserve">  O -11 reprofilace zábrdelní desky : 66*2,5</t>
  </si>
  <si>
    <t>-851,5</t>
  </si>
  <si>
    <t>balkónové desky : 24,6*2*6</t>
  </si>
  <si>
    <t>terasa 1.np : 218,1*1,1</t>
  </si>
  <si>
    <t>pohled jižní : 1,2*(7,525+3,5)</t>
  </si>
  <si>
    <t>pohled západní : 1,2*24,56</t>
  </si>
  <si>
    <t>pohled severní : 1,2*18</t>
  </si>
  <si>
    <t xml:space="preserve">sokl nadzemní část : </t>
  </si>
  <si>
    <t>pohled jižní : 0,5*(7,525+3,5)</t>
  </si>
  <si>
    <t>pohled západní : 0,5*24,56</t>
  </si>
  <si>
    <t>pohled severní : 0,5*18</t>
  </si>
  <si>
    <t>terasa 1.np : 218,1*1,1*0,33</t>
  </si>
  <si>
    <t xml:space="preserve">  pohled jižní : 1,2*(7,525+3,5)</t>
  </si>
  <si>
    <t xml:space="preserve">  pohled západní : 1,2*24,56</t>
  </si>
  <si>
    <t xml:space="preserve">  pohled severní : 1,2*18</t>
  </si>
  <si>
    <t>93,822*1,15</t>
  </si>
  <si>
    <t>terasa 1.np : 218,1*1,1*1,15</t>
  </si>
  <si>
    <t>VZT : 0,75*0,8*4*6+0,85*0,85*6</t>
  </si>
  <si>
    <t>terasa 1.np : 218,1*(0,04+0,1)/2*1,05</t>
  </si>
  <si>
    <t>VZT : (0,75*0,8*4*6+0,85*0,85*6)*1,05</t>
  </si>
  <si>
    <t>VZT : 0,85*0,85*2*6</t>
  </si>
  <si>
    <t>VZT : 0,85*0,85*2*6*1,1</t>
  </si>
  <si>
    <t>49,2</t>
  </si>
  <si>
    <t>24*0,6</t>
  </si>
  <si>
    <t>425,8</t>
  </si>
  <si>
    <t>34,1</t>
  </si>
  <si>
    <t>22,2</t>
  </si>
  <si>
    <t>16,6</t>
  </si>
  <si>
    <t>K16</t>
  </si>
  <si>
    <t>Oplechování nadezdívky  TiZn r.š.460</t>
  </si>
  <si>
    <t>Oplechování střechy  TiZn r.š.700</t>
  </si>
  <si>
    <t>92*1,55</t>
  </si>
  <si>
    <t>6*2,8</t>
  </si>
  <si>
    <t>14*1,5</t>
  </si>
  <si>
    <t>K42</t>
  </si>
  <si>
    <t>K49</t>
  </si>
  <si>
    <t>Oplechování zdi z TiZn r.š.350</t>
  </si>
  <si>
    <t>Z16 : 9,86*84</t>
  </si>
  <si>
    <t>Z19 : 3,97*47</t>
  </si>
  <si>
    <t>Z24 : 29,73*54,6</t>
  </si>
  <si>
    <t>Z25 : 38,66*1</t>
  </si>
  <si>
    <t>Z21 : 156,4*5</t>
  </si>
  <si>
    <t>193,1</t>
  </si>
  <si>
    <t>Z45 : 12,6</t>
  </si>
  <si>
    <t>Z16 : 84*0,76*0,66*2*1,2</t>
  </si>
  <si>
    <t>Z19 : 47*(0,8*(0,06+0,03)*2+0,8*0,02*4)</t>
  </si>
  <si>
    <t>Z21 : 5*1,1*5,3*2</t>
  </si>
  <si>
    <t>Z24 : 54,6*1*1,1*2</t>
  </si>
  <si>
    <t>Z25 : 1*1,15*1,1*2</t>
  </si>
  <si>
    <t>783851223R00</t>
  </si>
  <si>
    <t>Nátěry omítek a betonů epoxidové, epoxidehtové a epoxiesterové epoxidové, betonové podlahy,, dvojnásobné</t>
  </si>
  <si>
    <t>783001</t>
  </si>
  <si>
    <t>Protiskluzový vsyp</t>
  </si>
  <si>
    <t>113106121R00</t>
  </si>
  <si>
    <t>Rozebrání dlažeb, panelů komunikací pro pěší s jakýmkoliv ložem a výplní spár z betonových nebo, kameninových dlaždic nebo tvarovek</t>
  </si>
  <si>
    <t>17 : 8</t>
  </si>
  <si>
    <t>19 : 43,5</t>
  </si>
  <si>
    <t>pohled jižní : (1,5*(5,13+3,48)+1,2*9,7)*0,1</t>
  </si>
  <si>
    <t>výkop sanace stěny : (5,47+2)*5,9*0,1*2</t>
  </si>
  <si>
    <t>122201101R00</t>
  </si>
  <si>
    <t>Odkopávky a  prokopávky nezapažené v hornině 3 do 100 m3</t>
  </si>
  <si>
    <t>pro základy : (6,65-0,5)*2*5,9+(6,65-0,5)*5,47*5,9/2</t>
  </si>
  <si>
    <t>(6,65-1,2)*2*5,9+(6,65-1,2)*6,73*5,9/2</t>
  </si>
  <si>
    <t>151101202R00</t>
  </si>
  <si>
    <t>Zřízení pažení stěn výkopu bez rozepření, vzepření příložné, hloubky do 8 m</t>
  </si>
  <si>
    <t>pro základy : (6,65-0,5)*2*2+(6,65-0,5)*5,47/2</t>
  </si>
  <si>
    <t>(6,65-1,2)*2*2+(6,65-1,2)*6,73/2</t>
  </si>
  <si>
    <t>151101212R00</t>
  </si>
  <si>
    <t>Odstranění pažení stěn výkopu příložné, hloubky do 8 m</t>
  </si>
  <si>
    <t>151101402R00</t>
  </si>
  <si>
    <t>Zřízení vzepření zapažených stěn výkopů při roubení příložném, hloubky do 8 m</t>
  </si>
  <si>
    <t>151101412R00</t>
  </si>
  <si>
    <t>Odstranění vzepření stěn výkopů při roubení příložném, hloubky do 8 m</t>
  </si>
  <si>
    <t>162301101R00</t>
  </si>
  <si>
    <t>Vodorovné přemístění výkopku z horniny 1 až 4, na vzdálenost přes 50  do 500 m</t>
  </si>
  <si>
    <t xml:space="preserve">odvoz na meziskládku a zpět : </t>
  </si>
  <si>
    <t xml:space="preserve">  pro základy : (6,65-0,5)*2*5,9+(6,65-0,5)*5,47*5,9/2</t>
  </si>
  <si>
    <t xml:space="preserve">      (6,65-1,2)*2*5,9+(6,65-1,2)*6,73*5,9/2</t>
  </si>
  <si>
    <t>344,32*2</t>
  </si>
  <si>
    <t>odpočet vytlačené zeminy : -52*2</t>
  </si>
  <si>
    <t xml:space="preserve">  beton : 0,7*3,8*4*2+1,6*3,8*2*2</t>
  </si>
  <si>
    <t xml:space="preserve">  kamenivo : 4,8</t>
  </si>
  <si>
    <t xml:space="preserve">  lože : 1,8</t>
  </si>
  <si>
    <t>vytlačená zemina : 52,2</t>
  </si>
  <si>
    <t>vytlačená zemina : 52,2*10</t>
  </si>
  <si>
    <t xml:space="preserve">ornice : </t>
  </si>
  <si>
    <t>167101102R00</t>
  </si>
  <si>
    <t>Nakládání, skládání, překládání neulehlého výkopku nakládání výkopku přes 100 m3, z horniny 1 až 4</t>
  </si>
  <si>
    <t xml:space="preserve">na meziskládce : </t>
  </si>
  <si>
    <t>vytlačená zemina : -52,2</t>
  </si>
  <si>
    <t>174101101R00</t>
  </si>
  <si>
    <t>Zásyp sypaninou se zhutněním jam, šachet, rýh nebo kolem objektů v těchto vykopávkách</t>
  </si>
  <si>
    <t>vytlačená zemina základy : -52</t>
  </si>
  <si>
    <t>pohled jižní : (1,5*(5,13+3,48)+1,2*9,7)</t>
  </si>
  <si>
    <t>výkop sanace stěny : (5,47+2)*5,9*2</t>
  </si>
  <si>
    <t>pohled východní : 0,8*0,4*7,5</t>
  </si>
  <si>
    <t>pohled západní : 0,8*0,4*7,5</t>
  </si>
  <si>
    <t>pohled východní : (0,8+0,4)*2*7,5</t>
  </si>
  <si>
    <t>pohled západní : (0,8+0,4)*2*7,5</t>
  </si>
  <si>
    <t>pohled východní : 0,8*0,15*7,5</t>
  </si>
  <si>
    <t>pohled západní : 0,8*0,15*7,5</t>
  </si>
  <si>
    <t>pohled východní : 7,5</t>
  </si>
  <si>
    <t>pohled západní : 7,5</t>
  </si>
  <si>
    <t>3d : (3,75+2,05+0,5)*1,65*0,3</t>
  </si>
  <si>
    <t xml:space="preserve">3e : </t>
  </si>
  <si>
    <t>deska : 0,6*3,7*0,3</t>
  </si>
  <si>
    <t>273313511R00</t>
  </si>
  <si>
    <t>Beton základových desek prostý prostý z betonu C 12/15</t>
  </si>
  <si>
    <t>podkladní pod základ : 0,1*1,7*7,125*2</t>
  </si>
  <si>
    <t>pod podezdění : 2,2*0,8*0,2*2</t>
  </si>
  <si>
    <t>273351215R00</t>
  </si>
  <si>
    <t>Bednění stěn základových desek zřízení</t>
  </si>
  <si>
    <t>podkladní pod základ : 0,1*7,125*2</t>
  </si>
  <si>
    <t>pod podezdění : (2,2+0,8)*2*0,5*2</t>
  </si>
  <si>
    <t>273351216R00</t>
  </si>
  <si>
    <t>Bednění stěn základových desek odstranění</t>
  </si>
  <si>
    <t>3e : 0,3*0,9*1,9</t>
  </si>
  <si>
    <t>274321321R00</t>
  </si>
  <si>
    <t>Beton základových pasů železový z betonu C 20/25</t>
  </si>
  <si>
    <t>základ : 1,6*2*7,125*2</t>
  </si>
  <si>
    <t>274351215R00</t>
  </si>
  <si>
    <t>Bednění stěn základových pasů zřízení</t>
  </si>
  <si>
    <t>základ : 2,3*7,125*2</t>
  </si>
  <si>
    <t>3e : (0,3+0,9)*2*1,9</t>
  </si>
  <si>
    <t>274351216R00</t>
  </si>
  <si>
    <t>Bednění stěn základových pasů odstranění</t>
  </si>
  <si>
    <t>274361821R00</t>
  </si>
  <si>
    <t>Výztuž základových pasů z betonářské oceli 10 505</t>
  </si>
  <si>
    <t>základ : 6,43</t>
  </si>
  <si>
    <t>vlepovaná výztuž : 244,8*0,001</t>
  </si>
  <si>
    <t>279232511R0x</t>
  </si>
  <si>
    <t>Postupná podezdívka základového zdiva cihlami betonivými</t>
  </si>
  <si>
    <t>podezdění přilehlého základu sloupem : 2*2*0,8*0,2*2</t>
  </si>
  <si>
    <t xml:space="preserve">  pohled východní : (0,8+0,4)*2*7,5</t>
  </si>
  <si>
    <t xml:space="preserve">  pohled západní : (0,8+0,4)*2*7,5</t>
  </si>
  <si>
    <t>36*1,2</t>
  </si>
  <si>
    <t>229946112R00</t>
  </si>
  <si>
    <t>Hlavy mikropilot tlakových D do 105 mm</t>
  </si>
  <si>
    <t>tlaková hlava 250/250/20 mm + nátrubek : 20</t>
  </si>
  <si>
    <t>229946122R00</t>
  </si>
  <si>
    <t>Hlavy mikropilot tlakových/tahových D do 105 mm</t>
  </si>
  <si>
    <t>hlava tahová 250/250/20 mm+výztuž 4xr16-0,65m+nátrubek : 16</t>
  </si>
  <si>
    <t>262303382R00</t>
  </si>
  <si>
    <t>Vrty pro injekt.podzem.do 156 mm,4 st.,25 m,hor.3</t>
  </si>
  <si>
    <t>svislá : 20*8</t>
  </si>
  <si>
    <t>šikmá 10-15 st : 8*6</t>
  </si>
  <si>
    <t>šikmá 55 st : 8*9</t>
  </si>
  <si>
    <t>262309304R00</t>
  </si>
  <si>
    <t>Přípl.za vrty inj.podz.šikmé D 156,10 st.,75 m h.3</t>
  </si>
  <si>
    <t>262309394R00</t>
  </si>
  <si>
    <t>Přípl.za vrty inj.podz.šikmé D 156,nad 48,75 m h.3</t>
  </si>
  <si>
    <t>282611112R00</t>
  </si>
  <si>
    <t>Hmoty pro injektáž vysokotlak.,cem.port.CEM I 42,5</t>
  </si>
  <si>
    <t>282602113R00</t>
  </si>
  <si>
    <t>Injektáž mikropilot/kotev s 2obturátor,do 4,5 MPa</t>
  </si>
  <si>
    <t>280/2,25</t>
  </si>
  <si>
    <t>283111121U01</t>
  </si>
  <si>
    <t>Trub mikropil svislé hladké + manžet 89/16, D+M ocel S235</t>
  </si>
  <si>
    <t>283111121U02</t>
  </si>
  <si>
    <t>Trub mikropil šikmá hladké + manžet 89/10, D+M ocel S235</t>
  </si>
  <si>
    <t>311321411R00</t>
  </si>
  <si>
    <t>Beton nadzákladových zdí železový třídy C 25/30</t>
  </si>
  <si>
    <t>stávající zídka : 0,5*5,4*(6,75-1,2)</t>
  </si>
  <si>
    <t>311321412R00</t>
  </si>
  <si>
    <t>Beton nadzákladových zdí železový z betonu C 30/37</t>
  </si>
  <si>
    <t>(0,5*0,99*2+0,4*2,8)*2*(28,58+4,5)</t>
  </si>
  <si>
    <t>(0,99*2+3,8+0,59*2+2,8)*2*(28,58+4,5)*1,3</t>
  </si>
  <si>
    <t>stávající zídka : (0,5+5,4)*2*(6,75-1,2)</t>
  </si>
  <si>
    <t>stávající zídka : (0,5+5,4)*2*(6,75-1,2+0,4)</t>
  </si>
  <si>
    <t>13,23*1,08</t>
  </si>
  <si>
    <t>311361921RT9</t>
  </si>
  <si>
    <t>Výztuž nadzákladových zdí ze svařovaných sítí průměr drátu 8 mm, velikost oka 150/150 mm</t>
  </si>
  <si>
    <t>stávající zídka : (0,5+5,4)*(6,75-1,2)*1,2*1,1*5,27/1000</t>
  </si>
  <si>
    <t>9 pater K1 : 0,1*2*72</t>
  </si>
  <si>
    <t>stávající zídka : 20*0,2*1,05</t>
  </si>
  <si>
    <t>Z44 : 115,5*2*0,1</t>
  </si>
  <si>
    <t>Z46 : 132*2*0,1</t>
  </si>
  <si>
    <t>Z47 : 4*2*0,4*2</t>
  </si>
  <si>
    <t>základ : 0,2*52</t>
  </si>
  <si>
    <t>Z01 : 4*4*0,4</t>
  </si>
  <si>
    <t>Z02 : 4*4*0,4</t>
  </si>
  <si>
    <t>Z13 : 4*2*0,4*2</t>
  </si>
  <si>
    <t>380932227R00</t>
  </si>
  <si>
    <t>Dodatečné vlepování betonářské výztuže vlepení betonářské výztuže, D 16 mm, beton, malta, namáhání v, tahu 15,3 kN</t>
  </si>
  <si>
    <t>základ : 0,38*100</t>
  </si>
  <si>
    <t>389381001RT3</t>
  </si>
  <si>
    <t>Dobetonování prefabrikovaných konstrukcí betonem třídy C 25/30</t>
  </si>
  <si>
    <t>9 pater K1 : 0,15*0,15*0,17*72</t>
  </si>
  <si>
    <t>dobetonávka šikmých pilot : 0,25*2*2*2</t>
  </si>
  <si>
    <t>380932227R0x</t>
  </si>
  <si>
    <t>Vlepení výztuže D 20, beton, malta HIT - HY 150</t>
  </si>
  <si>
    <t>základ : 0,4*16</t>
  </si>
  <si>
    <t>949</t>
  </si>
  <si>
    <t>Pronájem badie</t>
  </si>
  <si>
    <t xml:space="preserve">den   </t>
  </si>
  <si>
    <t>POL13_0</t>
  </si>
  <si>
    <t>základy : 2</t>
  </si>
  <si>
    <t>stěny : 2*12</t>
  </si>
  <si>
    <t>zídka : 1</t>
  </si>
  <si>
    <t>31179106nerez</t>
  </si>
  <si>
    <t>Tyč závitová M10, nerez, vč. podložek a matek</t>
  </si>
  <si>
    <t>55,9*1,15</t>
  </si>
  <si>
    <t>31179107nerez</t>
  </si>
  <si>
    <t>Tyč závitová M12, nerez, vč. podložek a matek</t>
  </si>
  <si>
    <t>19,2*1,15</t>
  </si>
  <si>
    <t>411321414R00</t>
  </si>
  <si>
    <t>Beton stropů železový beton stropů deskových, desek plochých střech, desek balkónových, desek, hřibových stropů včetně hlavic hřibových sloupů, železový (bez výztuže) z betonu C 25/30</t>
  </si>
  <si>
    <t>12 stropů K2 : 60,5*0,07</t>
  </si>
  <si>
    <t>411361921RT5</t>
  </si>
  <si>
    <t>Výztuž stropů ze svařovaných sítí průměr drátu 6 mm, velikost oka 150/150 mm</t>
  </si>
  <si>
    <t>90,8*3,01*0,001</t>
  </si>
  <si>
    <t>430321314R00</t>
  </si>
  <si>
    <t>Beton schodišťových konstrukcí (stupňů, schodnic, ramen, podest s nosníky) železový z betonu C 20/25</t>
  </si>
  <si>
    <t>stupně : 0,18*0,29*2*3,7</t>
  </si>
  <si>
    <t>deska : 0,6*3,7*0,15</t>
  </si>
  <si>
    <t>Beton schodišťových konstrukcí (stupňů, schodnic, ramen, podest s nosníky) železový z betonu C 25/30</t>
  </si>
  <si>
    <t xml:space="preserve">nové schodiště : </t>
  </si>
  <si>
    <t>deska : 0,15*1,85*(11*0,35+2)</t>
  </si>
  <si>
    <t>stupně : 0,18*0,28*1,85*11</t>
  </si>
  <si>
    <t>430361821R00</t>
  </si>
  <si>
    <t>Výztuž schodišťových konstrukcí  (stupňů, schodnic, ramen, podest s nosníky) z betonářské oceli, 10505</t>
  </si>
  <si>
    <t>deska : 0,15*1,85*(11*0,35+2)*0,12</t>
  </si>
  <si>
    <t>433351131R00</t>
  </si>
  <si>
    <t>Bednění schodnic přímočarých zřízení</t>
  </si>
  <si>
    <t>deska : 1*(11*0,35+2)</t>
  </si>
  <si>
    <t>433351132R00</t>
  </si>
  <si>
    <t>Bednění schodnic přímočarých odstranění</t>
  </si>
  <si>
    <t>stupně : (0,18+0,28)*1,85*11</t>
  </si>
  <si>
    <t>stupně : (0,18+0,29)*2*3,7</t>
  </si>
  <si>
    <t>okapový chodník : 7,5*2-3,8*1,1</t>
  </si>
  <si>
    <t xml:space="preserve">  17 : 8</t>
  </si>
  <si>
    <t xml:space="preserve">  okapový chodník : 7,5*2-3,8*1,1</t>
  </si>
  <si>
    <t>18,82*1,02</t>
  </si>
  <si>
    <t>1.pp-7NP dilatace : 0,6*268,4</t>
  </si>
  <si>
    <t>oprava po kotvení : 0,5*40</t>
  </si>
  <si>
    <t>zapravení dveří : 0,3*(1+2,1*2)*2</t>
  </si>
  <si>
    <t>Plošná reprofilace - jemná : 520,6</t>
  </si>
  <si>
    <t>pohled východní : 0,9*(7,5+0,4*2+0,9*2)</t>
  </si>
  <si>
    <t>pohled západní : 1,64*(7,5+0,4*2+0,9*2)</t>
  </si>
  <si>
    <t>1.pp : 1,43*2,5</t>
  </si>
  <si>
    <t>1.np : 0,9*2+1,47*3*2</t>
  </si>
  <si>
    <t>typické podlaží : 1,47*2,4*4*7</t>
  </si>
  <si>
    <t>O 08 Plošná reprofilace - jemná : 520,6</t>
  </si>
  <si>
    <t>Plošná reprofilace - jemná : 520,6*2</t>
  </si>
  <si>
    <t>O 07 Plošná reprofilace sloupů - hrubá : 147,8</t>
  </si>
  <si>
    <t>Plošná reprofilace sloupů - hrubá : 147,8*0,2</t>
  </si>
  <si>
    <t>střecha : 8,1*7,03</t>
  </si>
  <si>
    <t>19 : 8</t>
  </si>
  <si>
    <t>(29,58+0,5-1,8)*7,4*2</t>
  </si>
  <si>
    <t>(29,58-25,125-1,8)*(7,65+1,2*2)</t>
  </si>
  <si>
    <t>(29,56-23,6-1,8)*(7,65+1,2*2)</t>
  </si>
  <si>
    <t xml:space="preserve">      (29,58+0,5-1,8)*7,4*2</t>
  </si>
  <si>
    <t xml:space="preserve">      (29,58-25,125-1,8)*(7,65+1,2*2)</t>
  </si>
  <si>
    <t xml:space="preserve">      (29,56-23,6-1,8)*(7,65+1,2*2)</t>
  </si>
  <si>
    <t>487,03475*2</t>
  </si>
  <si>
    <t>1.pp-7NP dilatace : 1,5*268,4</t>
  </si>
  <si>
    <t>(29,58+0,5-1,8)*7,4*2*5</t>
  </si>
  <si>
    <t>(29,58+0,5)*(7,4*2-1,2*4)</t>
  </si>
  <si>
    <t>(29,58+0,5)*(7,4*2-1,2*4)*4</t>
  </si>
  <si>
    <t>171156460200R</t>
  </si>
  <si>
    <t>Jeřáb automobilní T148 AD 080.1</t>
  </si>
  <si>
    <t>střecha : 3*8</t>
  </si>
  <si>
    <t>fasáda : 3*8</t>
  </si>
  <si>
    <t>ŽB : (8*12*2+5*2)*8</t>
  </si>
  <si>
    <t>venek : 4*8*2</t>
  </si>
  <si>
    <t>vnitřek : 8*7</t>
  </si>
  <si>
    <t>961055111R00</t>
  </si>
  <si>
    <t>Bourání základů železobetonových železobetonových</t>
  </si>
  <si>
    <t>základ : 0,625*0,625*1,65*4</t>
  </si>
  <si>
    <t>962042321R00</t>
  </si>
  <si>
    <t>Bourání zdiva z betonu prostého nadzákladového</t>
  </si>
  <si>
    <t>stávající zídka : 0,5*5,3*(6,75-1,2)</t>
  </si>
  <si>
    <t>stávající schodiště : 0,2*1,85*(11*0,35+2)</t>
  </si>
  <si>
    <t>střecha : 8,1*7,03*0,1</t>
  </si>
  <si>
    <t>stávající chodník : (2,5*1,85+(0,5+1,85)*3,5)*0,15</t>
  </si>
  <si>
    <t>965081812RT2</t>
  </si>
  <si>
    <t>Bourání podlah z dlažby kamenné, tloušťky do 30 mm, plochy do 1 m2</t>
  </si>
  <si>
    <t>stupně : (0,3+0,15)*1,85*11</t>
  </si>
  <si>
    <t>střecha : 8,1*7,03*0,1/2</t>
  </si>
  <si>
    <t>967031741R00</t>
  </si>
  <si>
    <t>Přisekání plošné zdiva cihelného na maltu cementovou, tloušťky do 50 mm</t>
  </si>
  <si>
    <t>21 : 0,3*(0,8+2*2)*2</t>
  </si>
  <si>
    <t>O 07 Plošná reprofilace sloupů - hrubá : -147,8</t>
  </si>
  <si>
    <t>968071125R00</t>
  </si>
  <si>
    <t>Vyvěšení nebo zavěšení kovových křídel dveří, plochy do 2 m2</t>
  </si>
  <si>
    <t>21 : 2</t>
  </si>
  <si>
    <t>968072455R00</t>
  </si>
  <si>
    <t>Vybourání a vyjmutí kovových rámů a rolet rámů, včetně pomocného lešení o výšce podlahy do 1900 mm a, pro zatížení do 1,5 kPa  (150 kg/m2) dveřních zárubní, plochy do 2 m2</t>
  </si>
  <si>
    <t>21 : 0,8*1,97*2</t>
  </si>
  <si>
    <t>970051020R00</t>
  </si>
  <si>
    <t>Jádrové vrtání, kruhové prostupy v železobetonu jádrové vrtání , d 20 mm, ŽB</t>
  </si>
  <si>
    <t>9 pater K2 : 0,35*40</t>
  </si>
  <si>
    <t>970231100R00</t>
  </si>
  <si>
    <t>Řezání cihelného zdiva hloubka řezu 100 mm</t>
  </si>
  <si>
    <t>21 : (0,8+2)*2*2</t>
  </si>
  <si>
    <t>973042441R00</t>
  </si>
  <si>
    <t>Vysekání výklenků a kapes ve zdivu betonovém kapes plochy do 0,25 m2, hloubky do 150 mm</t>
  </si>
  <si>
    <t>9 pater K1 : 72</t>
  </si>
  <si>
    <t>pohled východní : 0,9*(7,5+0,3*4)</t>
  </si>
  <si>
    <t>pohled západní : 1,64*(7,5+0,3*4)</t>
  </si>
  <si>
    <t>975100010RA0</t>
  </si>
  <si>
    <t>Podpěrné dřevení při podezdívání základového zdiva tloušťka zdiva 45 cm, výška vyzdívky nad 2 m</t>
  </si>
  <si>
    <t>pohled východní : 1,2*(7,5+0,4*2+0,99*2)</t>
  </si>
  <si>
    <t>pohled západní : 1,2*(7,55+0,4*2+0,99*2)</t>
  </si>
  <si>
    <t>nová ŽB stěna : (0,7*2+3,8)*2*4,8</t>
  </si>
  <si>
    <t>stávající zídka : (0,5+5,3)*2*(6,75-1,2+0,4)</t>
  </si>
  <si>
    <t>3e : 0,35*2*3,7</t>
  </si>
  <si>
    <t>deska : 0,6*3,7</t>
  </si>
  <si>
    <t>střecha : 8,7*7,63+1,11*3,8*2+0,3*(8,4*2+7,03)</t>
  </si>
  <si>
    <t>střecha : 8,7*7,63</t>
  </si>
  <si>
    <t>střecha : (8,7*7,63+1,11*3,8*2+0,3*(8,4*2+7,03))*2</t>
  </si>
  <si>
    <t>střecha : (8,7*7,63+1,11*3,8*2+0,3*(8,4*2+7,03))*6</t>
  </si>
  <si>
    <t>střecha : 8,4*2+7,03</t>
  </si>
  <si>
    <t>střecha : (8,7*7,63+1,11*3,8*2+0,3*(8,4*2+7,03))*2*0,35</t>
  </si>
  <si>
    <t>Hmoždinka talířová FDD 50 x 170-440</t>
  </si>
  <si>
    <t>střecha : (8,7*7,63+1,11*3,8*2+0,3*(8,4*2+7,03))*1,2</t>
  </si>
  <si>
    <t>62852269R</t>
  </si>
  <si>
    <t>pás izolační z modifikovaného asfaltu samolepicí; nosná vložka skelná tkanina; horní strana jemný, minerální posyp; spodní strana PE fólie; tl. 3,0 mm</t>
  </si>
  <si>
    <t>střecha : (8,4*7,03+3,8*1,4*2-0,7*0,7*4)*2</t>
  </si>
  <si>
    <t>střecha : (8,4*7,03+3,8*1,4*2-0,7*0,7*4)*1,05</t>
  </si>
  <si>
    <t>721211506R00</t>
  </si>
  <si>
    <t>Vpusti, zápachové uzávěrky a odtokové žlaby podlahové, D 50 mm, s nastavitelným roštem z chromové, oceli, bočním vtokem a vtokovou nálevkou z PVC a ochranným krytem pro hrubou montáž</t>
  </si>
  <si>
    <t>9 : 1</t>
  </si>
  <si>
    <t>721200002RA0</t>
  </si>
  <si>
    <t>Kanalizace z trub PVC vnitřní, D 110x2,2 mm</t>
  </si>
  <si>
    <t>9 : 3</t>
  </si>
  <si>
    <t>4*1,5*2</t>
  </si>
  <si>
    <t>764323830R00</t>
  </si>
  <si>
    <t>Demontáž oplechování okapů na střechách s živičnou (fóliovou) krytinou, rš 330 mm,</t>
  </si>
  <si>
    <t>32,5+7,13</t>
  </si>
  <si>
    <t>764342842R00</t>
  </si>
  <si>
    <t>Demontáž ostatních kusových prvků demontáž lemování trub, konzol a držáků s dilatačním kloboučkem na, hladké a drážkové krytině, průměru přes 100 do 250 mm, sklonu přes 30 do 45°</t>
  </si>
  <si>
    <t>4+2</t>
  </si>
  <si>
    <t>764352811R00</t>
  </si>
  <si>
    <t>Demontáž žlabů podokapních půlkruhových rovných, rš 330 mm, sklonu přes 30 do 45°</t>
  </si>
  <si>
    <t>7,63</t>
  </si>
  <si>
    <t>31*1,5</t>
  </si>
  <si>
    <t>7,8*2</t>
  </si>
  <si>
    <t>764430850R00</t>
  </si>
  <si>
    <t>Demontáž oplechování zdí a nadezdívek rš 600 mm</t>
  </si>
  <si>
    <t>10,5</t>
  </si>
  <si>
    <t>764454801R00</t>
  </si>
  <si>
    <t>Demontáž odpadních trub nebo součástí trub kruhových , o průměru 75 a 100 mm</t>
  </si>
  <si>
    <t>3,1</t>
  </si>
  <si>
    <t>K06 : 32,5</t>
  </si>
  <si>
    <t>K08</t>
  </si>
  <si>
    <t>Oplechování sloupku  FeZn 900x700 mm</t>
  </si>
  <si>
    <t>K08 : 4</t>
  </si>
  <si>
    <t>K11</t>
  </si>
  <si>
    <t>Oplechování nadezdívky  z Ti Zn plechu, rš 550 mm</t>
  </si>
  <si>
    <t>K11 : 10,5</t>
  </si>
  <si>
    <t>K121</t>
  </si>
  <si>
    <t>Oplechování nadezdívky  z FeZn plechu, rš 480 mm</t>
  </si>
  <si>
    <t>K121 : 7,8</t>
  </si>
  <si>
    <t>K122</t>
  </si>
  <si>
    <t>Oplechování nadezdívky  z FeZn plechu, rš 200 mm</t>
  </si>
  <si>
    <t>K122 : 7,8</t>
  </si>
  <si>
    <t>764252401R00</t>
  </si>
  <si>
    <t>Žlaby Ti Zn plech, podokapní půlkruhové, rš 250 mm</t>
  </si>
  <si>
    <t>K13 : 7,63</t>
  </si>
  <si>
    <t>764554402R00</t>
  </si>
  <si>
    <t>Odpadní trouby z Ti Zn plechu, kruhové, D 100 mm</t>
  </si>
  <si>
    <t>K14 : 3,1</t>
  </si>
  <si>
    <t>K18</t>
  </si>
  <si>
    <t>Oplechování okapů Ti Zn,živičná krytina, rš 200 mm</t>
  </si>
  <si>
    <t>K18 : 7,13</t>
  </si>
  <si>
    <t>K19</t>
  </si>
  <si>
    <t>Naháňka - oplechování čela atiky FeZn 160x300 mm</t>
  </si>
  <si>
    <t>K19 : 2</t>
  </si>
  <si>
    <t>K20</t>
  </si>
  <si>
    <t>Oplechování stříšek FeZn 4000x1500 mm</t>
  </si>
  <si>
    <t>K20 : 2</t>
  </si>
  <si>
    <t>Oplechování parapetů včetně rohů Ti Zn, rš 320 mm</t>
  </si>
  <si>
    <t>K21 : 31*1,5</t>
  </si>
  <si>
    <t>767392112R00</t>
  </si>
  <si>
    <t>Montáž krytiny střech plechem tvarovaným šroubováním</t>
  </si>
  <si>
    <t>K2 : 60,5</t>
  </si>
  <si>
    <t>767995102R00</t>
  </si>
  <si>
    <t>Montáž ostatních atypických kovov. doplňků staveb atypických konstrukcí o hmotnosti přes 5 do 10 kg</t>
  </si>
  <si>
    <t>K1-K3 : 3110</t>
  </si>
  <si>
    <t>Z13 : 25,2*2</t>
  </si>
  <si>
    <t>Z48 : 48,5*2</t>
  </si>
  <si>
    <t>767996802R00</t>
  </si>
  <si>
    <t>Demontáž ostatních doplňků staveb atypických konstrukcí o hmotnosti přes 50 do 100 kg</t>
  </si>
  <si>
    <t>Z38 : 22,88*5,8</t>
  </si>
  <si>
    <t>767996804R00</t>
  </si>
  <si>
    <t>Demontáž ostatních doplňků staveb atypických konstrukcí o hmotnosti přes 250 do 500 kg</t>
  </si>
  <si>
    <t>Z01 : 291,78</t>
  </si>
  <si>
    <t>Z02 : 394,35</t>
  </si>
  <si>
    <t>D+M Kotevní kolejnice JTA W72/48-450 CE</t>
  </si>
  <si>
    <t>K2 : 80</t>
  </si>
  <si>
    <t>Z01</t>
  </si>
  <si>
    <t>D+M nový přístupové požární žebřík</t>
  </si>
  <si>
    <t>Z02</t>
  </si>
  <si>
    <t>Z13</t>
  </si>
  <si>
    <t>D+M konstrukce pro kotvení stožáru</t>
  </si>
  <si>
    <t>Z14</t>
  </si>
  <si>
    <t>D+M větrací mřížka 250x250 mm</t>
  </si>
  <si>
    <t>Z14 : 2</t>
  </si>
  <si>
    <t>Z38</t>
  </si>
  <si>
    <t>D+M venkovní ocelové zábradlí</t>
  </si>
  <si>
    <t>Z38 : 28,88*5,8</t>
  </si>
  <si>
    <t>Z41</t>
  </si>
  <si>
    <t>D+M dveře venkovní ocelové zateplené800x1970 mm, vč. zárubně</t>
  </si>
  <si>
    <t>Z41 : 2</t>
  </si>
  <si>
    <t>Z44</t>
  </si>
  <si>
    <t>D+M dilatační lišta venkovní koutová</t>
  </si>
  <si>
    <t>Z44 : 115,5</t>
  </si>
  <si>
    <t>Z45 : 268,4</t>
  </si>
  <si>
    <t>Z46</t>
  </si>
  <si>
    <t>D+M dilatační lišta venkovní průběžná</t>
  </si>
  <si>
    <t>Z46 : 132</t>
  </si>
  <si>
    <t>Z47</t>
  </si>
  <si>
    <t>D+M stožár antény SLP</t>
  </si>
  <si>
    <t>Z47 : 48,5*2</t>
  </si>
  <si>
    <t>13380520R</t>
  </si>
  <si>
    <t>tyč ocelová profilová válcovaná za tepla 11373 (S 235JR); průřez I; výška 120 mm</t>
  </si>
  <si>
    <t>T</t>
  </si>
  <si>
    <t>K1-K3 : 879,1*1,15*0,001</t>
  </si>
  <si>
    <t>13511122R</t>
  </si>
  <si>
    <t>ocel široká válc. za tepla 11375 (S235JR); tl.  12,00 mm; š = 160 mm</t>
  </si>
  <si>
    <t>K1-K3 : (103,2+307,2+100,4+152,1+86,4+449,3+626,7)*1,15/1000</t>
  </si>
  <si>
    <t>15484513R</t>
  </si>
  <si>
    <t>profil ocelový trapézový 40/160; tl. 0,75 mm; výška vlny 40,0 mm; pozinkováno; délka min. 1,8 do, max. 22  m; rozvinutá šíře 1 250 mm; skladebná šíře 960 mm; prosvětlovací provedení</t>
  </si>
  <si>
    <t>K2 : 60,5*1,15</t>
  </si>
  <si>
    <t>31110716R</t>
  </si>
  <si>
    <t>matice ocelová; přesná šestihranná; M16; pevnost 8.8</t>
  </si>
  <si>
    <t>K3 : 2*40*1,05</t>
  </si>
  <si>
    <t>31120922R</t>
  </si>
  <si>
    <t>podložka spojovací, hrubá; ocelová; d = 30,0 mm; d díry = 18,0 mm; tl = 3,00 mm</t>
  </si>
  <si>
    <t>1000 ks</t>
  </si>
  <si>
    <t>K3 : 2*40/1000*1,05</t>
  </si>
  <si>
    <t>31179129R</t>
  </si>
  <si>
    <t>tyč závitová M16; l = 1 000 mm; mat. ocel 4,8 - DIN 975; povrch pozink</t>
  </si>
  <si>
    <t>K3 : 2,4*40</t>
  </si>
  <si>
    <t>771277809R00</t>
  </si>
  <si>
    <t>Profily na hrany stupňů z Al nebo nerezu s výměnnou nášlapnou plochou z umělé hmoty, výšky 12,5 mm</t>
  </si>
  <si>
    <t>3e : 2*3,7</t>
  </si>
  <si>
    <t>771270010RAC</t>
  </si>
  <si>
    <t>Obklad schodišťových stupňů včetně soklíku do tmele</t>
  </si>
  <si>
    <t>998771204R00</t>
  </si>
  <si>
    <t>Přesun hmot pro podlahy z dlaždic, výšky do 36 m</t>
  </si>
  <si>
    <t>773993000R00</t>
  </si>
  <si>
    <t>Ostatní práce protiskluzové karborundové pásky šířky do 50 mm</t>
  </si>
  <si>
    <t>998773204R00</t>
  </si>
  <si>
    <t>Přesun hmot pro podlahy teracové, výšky do 36 m</t>
  </si>
  <si>
    <t>Z38 : 1*1,1*2*5,8</t>
  </si>
  <si>
    <t>783225100R00</t>
  </si>
  <si>
    <t>Nátěry kov.stavebních doplňk.konstrukcí syntetické dvojnásobné + 1x email,</t>
  </si>
  <si>
    <t>zárubeň + dveře : 2*(0,9+2*1,97)*0,15*2+0,8*1,97*2</t>
  </si>
  <si>
    <t>783226100R00</t>
  </si>
  <si>
    <t>Nátěry kov.stavebních doplňk.konstrukcí syntetické základní,</t>
  </si>
  <si>
    <t>I120 : 72*1,1*0,44</t>
  </si>
  <si>
    <t>TR40/60 : 60,5*2</t>
  </si>
  <si>
    <t>K1-K3 : 3110/80*2</t>
  </si>
  <si>
    <t>783853212R00</t>
  </si>
  <si>
    <t>Nátěry omítek a betonů epoxidové, epoxidehtové a epoxiesterové epoxiesterové, betonových stěn,, trojnásobné</t>
  </si>
  <si>
    <t>nové ŽB stěny : (0,99*2+3,8)*(31,4+32)</t>
  </si>
  <si>
    <t>21001</t>
  </si>
  <si>
    <t>Demontáž a zpětná montáž antény</t>
  </si>
  <si>
    <t>19 : 30</t>
  </si>
  <si>
    <t>okapový chodník : 0,8*7,3</t>
  </si>
  <si>
    <t>344,32105</t>
  </si>
  <si>
    <t>vytlačená zemina základy : -(0,7*3,8*4*2+1,6*3,8*2*2)</t>
  </si>
  <si>
    <t>3c : 1,85*3,5*0,3</t>
  </si>
  <si>
    <t>3c : 0,3*0,9*2,3</t>
  </si>
  <si>
    <t>3c : (0,3+2,3)*2*0,9</t>
  </si>
  <si>
    <t>základ : 6,466</t>
  </si>
  <si>
    <t>vlepovaná výztuž : 260/1000</t>
  </si>
  <si>
    <t>282611117R00</t>
  </si>
  <si>
    <t>Hmoty pro injektáž vysokotlak.,struskoportland.325</t>
  </si>
  <si>
    <t>základ vlepovaná výztuž : 244,8*0,001</t>
  </si>
  <si>
    <t xml:space="preserve">stávající zídka : </t>
  </si>
  <si>
    <t>1c : 0,5*1,85*(6,75-1,1)</t>
  </si>
  <si>
    <t>1d : 0,5*5,7*(6,75-1,1)</t>
  </si>
  <si>
    <t>(0,5*0,99*2+0,4*2,8)*2*(31,165+4,5)</t>
  </si>
  <si>
    <t>(0,99*2+3,8+0,59*2+2,8)*2*(31,165+4,5)</t>
  </si>
  <si>
    <t>1c : (0,5+1,85)*2*(6,75-1,1)</t>
  </si>
  <si>
    <t>1d : (0,5+5,7)*2*(6,75-1,1)</t>
  </si>
  <si>
    <t>13,55*1,08</t>
  </si>
  <si>
    <t>1c : 0,5*1,85*(6,75-1,1)*0,12</t>
  </si>
  <si>
    <t>1d : 0,5*5,7*(6,75-1,1)*0,12</t>
  </si>
  <si>
    <t>Z44 : 117,3*2*0,1</t>
  </si>
  <si>
    <t>Z46 : 136*2*0,1</t>
  </si>
  <si>
    <t>Z03 : 6*4*0,4</t>
  </si>
  <si>
    <t>Z04 : 2*4*0,4</t>
  </si>
  <si>
    <t>50,66*1,15</t>
  </si>
  <si>
    <t>23,2*1,15</t>
  </si>
  <si>
    <t>9 pater K2 : 60,5*0,07</t>
  </si>
  <si>
    <t>90,8*3,01/1000</t>
  </si>
  <si>
    <t xml:space="preserve">3c : </t>
  </si>
  <si>
    <t>stupně : 0,18*0,29*2*2,3</t>
  </si>
  <si>
    <t>deska : 0,15*1,85*3,8</t>
  </si>
  <si>
    <t>deska : 0,15*1,85*3,8*0,12</t>
  </si>
  <si>
    <t>stupně : (0,18+0,29)*2*2,3</t>
  </si>
  <si>
    <t>okapový chodník : 7,3*1,5-1,11*3,8</t>
  </si>
  <si>
    <t>okapový chodník : (7,3*1,5-1,11*3,8)*1,02</t>
  </si>
  <si>
    <t>1.pp-7NP dilatace : 0,6*261,1</t>
  </si>
  <si>
    <t>O 08 Plošná reprofilace - jemná : 516,7</t>
  </si>
  <si>
    <t>pohled východní : 1,2*(7,5+0,4*2+0,9*2)</t>
  </si>
  <si>
    <t>pohled západní : 1,6*(7,5+0,4*2+0,9*2)</t>
  </si>
  <si>
    <t>typické podlaží : 1,47*2,4*4*8</t>
  </si>
  <si>
    <t>O 08 Plošná reprofilace - jemná : 516,7*2</t>
  </si>
  <si>
    <t>O 07 Plošná reprofilace sloupů - hrubá : 158,9</t>
  </si>
  <si>
    <t>O 07 Plošná reprofilace sloupů - hrubá : 158,9*0,2</t>
  </si>
  <si>
    <t>střecha : 8,3*6</t>
  </si>
  <si>
    <t>4,85</t>
  </si>
  <si>
    <t>(32,5-1,8)*7,4*2</t>
  </si>
  <si>
    <t>(32,165-28,32-1,8)*(7,65+1,2*2)</t>
  </si>
  <si>
    <t>(32,165-23,6-1,8)*(7,65+1,2*2)</t>
  </si>
  <si>
    <t xml:space="preserve">      (32,5-1,8)*7,4*2</t>
  </si>
  <si>
    <t xml:space="preserve">      (32,165-28,32-1,8)*(7,65+1,2*2)</t>
  </si>
  <si>
    <t xml:space="preserve">      (32,165-23,6-1,8)*(7,65+1,2*2)</t>
  </si>
  <si>
    <t>542,9*2</t>
  </si>
  <si>
    <t>1.pp-7NP dilatace : 1,5*261,1</t>
  </si>
  <si>
    <t>(32,5)*7,4*2</t>
  </si>
  <si>
    <t>(32,165-28,32)*(7,65+1,2*2)</t>
  </si>
  <si>
    <t>(32,165-23,6)*(7,65+1,2*2)</t>
  </si>
  <si>
    <t xml:space="preserve">      (32,5)*7,4*2</t>
  </si>
  <si>
    <t xml:space="preserve">      (32,165-28,32)*(7,65+1,2*2)</t>
  </si>
  <si>
    <t xml:space="preserve">      (32,165-23,6)*(7,65+1,2*2)</t>
  </si>
  <si>
    <t>605,7*2</t>
  </si>
  <si>
    <t>vnitřek : 200</t>
  </si>
  <si>
    <t>stávající zídka 1c : 0,5*5,3*(7,2-1,2)</t>
  </si>
  <si>
    <t>střecha : 8,3*6*0,1</t>
  </si>
  <si>
    <t>střecha : 8,3*6*0,1/2</t>
  </si>
  <si>
    <t>O 07 Plošná reprofilace sloupů - hrubá : -158,9</t>
  </si>
  <si>
    <t>2*3</t>
  </si>
  <si>
    <t>pohled východní : 1,2*(7,5+0,4*2+0,99*2-3,8)</t>
  </si>
  <si>
    <t>pohled západní : 1,2*(7,55+0,4*2+0,99*2-3,8)</t>
  </si>
  <si>
    <t>stávající zídka : 5,7*4,8*2</t>
  </si>
  <si>
    <t>3c : 1,85*3,5</t>
  </si>
  <si>
    <t>střecha : 8,6*6,6</t>
  </si>
  <si>
    <t>střecha : (8,6*6,6+1,11*3,8*2+0,3*(8,3*2+6))*2</t>
  </si>
  <si>
    <t>střecha : 8,6*6,6+1,11*3,8*2+0,3*(8,3*2+6)</t>
  </si>
  <si>
    <t>střecha : (8,6*6,6+1,11*3,8*2+0,3*(8,3*2+6))*6</t>
  </si>
  <si>
    <t>střecha : (8,6*6,6+1,11*3,8*2+0,3*(8,3*2+6))*2*0,35</t>
  </si>
  <si>
    <t>31173228Rx</t>
  </si>
  <si>
    <t>střecha : (8,6*6,6+1,11*3,8*2+0,3*(8,3*2+6))*1,2</t>
  </si>
  <si>
    <t>713111111R00</t>
  </si>
  <si>
    <t>Montáž tepelné izolace stropů kladené vrchem, volně,</t>
  </si>
  <si>
    <t>střecha : (8,3*6+3,8*1,4*2-0,7*0,7*4)*2</t>
  </si>
  <si>
    <t>střecha : (8,3*6+3,8*1,4*2-0,7*0,7*4)*1,05</t>
  </si>
  <si>
    <t>6,1</t>
  </si>
  <si>
    <t>6,6</t>
  </si>
  <si>
    <t>36*1,5</t>
  </si>
  <si>
    <t>1,55</t>
  </si>
  <si>
    <t>10,2</t>
  </si>
  <si>
    <t>2,8</t>
  </si>
  <si>
    <t>K06 : 24,8</t>
  </si>
  <si>
    <t>K11 : 10,2</t>
  </si>
  <si>
    <t>K121 : 6,8</t>
  </si>
  <si>
    <t>K122 : 6,8</t>
  </si>
  <si>
    <t>K13 : 6,6</t>
  </si>
  <si>
    <t>K14 : 2,8</t>
  </si>
  <si>
    <t>K18 : 6,1</t>
  </si>
  <si>
    <t>K21 : 36*1,5</t>
  </si>
  <si>
    <t>K28 : 1*1,55</t>
  </si>
  <si>
    <t>K1-K3 : 3209</t>
  </si>
  <si>
    <t>243,67*1</t>
  </si>
  <si>
    <t>767996805R00</t>
  </si>
  <si>
    <t>Demontáž ostatních doplňků staveb atypických konstrukcí o hmotnosti přes 500 kg</t>
  </si>
  <si>
    <t>512,24*1</t>
  </si>
  <si>
    <t>K2 : 84</t>
  </si>
  <si>
    <t>Z03</t>
  </si>
  <si>
    <t>D+M ocelový žebřík</t>
  </si>
  <si>
    <t>Z03 : 512,24*1</t>
  </si>
  <si>
    <t>Z04</t>
  </si>
  <si>
    <t>Z04 : 243,67*1</t>
  </si>
  <si>
    <t>Z44 : 117,3</t>
  </si>
  <si>
    <t>Z45 : 262,1</t>
  </si>
  <si>
    <t>Z46 : 136</t>
  </si>
  <si>
    <t>K1-K3 : (103,2+322,2+105,4+159,7+90,7+471,7+658)*1,15/1000</t>
  </si>
  <si>
    <t>9 pater K2 : 60,5*1,15</t>
  </si>
  <si>
    <t>K3 : 2*42*1,05</t>
  </si>
  <si>
    <t>K3 : 2*42/1000*1,05</t>
  </si>
  <si>
    <t>K3 : 2,4*42</t>
  </si>
  <si>
    <t>3c : 2*2,3</t>
  </si>
  <si>
    <t>771575012RAB</t>
  </si>
  <si>
    <t>Dlažba z dlaždic keramických 20 x 20 cm, položených do flexibilního, vodotěsného a mrazuvzdorného, lepidla,  ,</t>
  </si>
  <si>
    <t>3c : 1,85*3,7</t>
  </si>
  <si>
    <t>512,24*40/1000</t>
  </si>
  <si>
    <t>243,67*40/1000</t>
  </si>
  <si>
    <t>K1-K3 : 3209/80*2</t>
  </si>
  <si>
    <t>19 : 52</t>
  </si>
  <si>
    <t>stávající chodník : (2,5*1,85+(0,5+1,85)*3,5)</t>
  </si>
  <si>
    <t>odpočet vytlačené zeminy : -(0,7*3,8*4*2+1,6*3,8*2*2)*2</t>
  </si>
  <si>
    <t>3f : 0,3*1,65*1,5</t>
  </si>
  <si>
    <t>3f : 0,3*0,9*1,65</t>
  </si>
  <si>
    <t>základ : 2*7,125*2</t>
  </si>
  <si>
    <t>3f : (0,3+0,9)*2*1,65</t>
  </si>
  <si>
    <t>(0,5*0,99*2+0,4*2,8)*2*(31,7+4,5)</t>
  </si>
  <si>
    <t>13 výtahová šachta : 0,2*(1,47+0,8)*3</t>
  </si>
  <si>
    <t>(0,99*2+3,8+0,59*2+2,8)*2*(31,7+4,5)</t>
  </si>
  <si>
    <t>13 výtahová šachta : 2*(1,47+0,8)*3</t>
  </si>
  <si>
    <t>14,16*1,08</t>
  </si>
  <si>
    <t>13 výtahová šachta : 0,2*(1,47+0,8)*3*0,12</t>
  </si>
  <si>
    <t>9 pater K1 : 0,1*2*78</t>
  </si>
  <si>
    <t>Z44 : 118,7*2*0,1</t>
  </si>
  <si>
    <t>Z46 : 140*2*0,1</t>
  </si>
  <si>
    <t>Z47 : 4*2*0,4</t>
  </si>
  <si>
    <t>Z01 : 2*4*0,4</t>
  </si>
  <si>
    <t>Z02 : 6*4*0,4</t>
  </si>
  <si>
    <t>Z13 : 4*2*0,4</t>
  </si>
  <si>
    <t>9 pater K1 : 0,15*0,15*0,17*78</t>
  </si>
  <si>
    <t>stěny : 2*13</t>
  </si>
  <si>
    <t>54,94*1,15</t>
  </si>
  <si>
    <t>16*1,15</t>
  </si>
  <si>
    <t>13 stropů : 65,5*0,07</t>
  </si>
  <si>
    <t>98,3*3,01/1000</t>
  </si>
  <si>
    <t xml:space="preserve">3f : </t>
  </si>
  <si>
    <t>stupně : 0,18*0,32*1,65*2</t>
  </si>
  <si>
    <t>deska : 0,15*1,65*1,5</t>
  </si>
  <si>
    <t>stupně : 0,18*0,32*1,65*2*0,12</t>
  </si>
  <si>
    <t>deska : 0,15*1,65*1,5*0,12</t>
  </si>
  <si>
    <t>stupně : (0,18+0,32)*2*1,65*2</t>
  </si>
  <si>
    <t>okapový chodník : 1,5*7,5-1,10*3,8</t>
  </si>
  <si>
    <t>okapový chodník : (1,5*7,5-1,10*3,8)*1,02</t>
  </si>
  <si>
    <t>1.pp-7NP dilatace : 0,6*290,6</t>
  </si>
  <si>
    <t>O 08 Plošná reprofilace sloupů : 541,8</t>
  </si>
  <si>
    <t>pohled východní : 1*(7,5+0,4*2+0,9*2)</t>
  </si>
  <si>
    <t>pohled západní : 2*(7,5+0,4*2+0,9*2)</t>
  </si>
  <si>
    <t>O 08 Plošná reprofilace sloupů : 541,8*2</t>
  </si>
  <si>
    <t>O 07 Plošná reprofilace sloupů - hrubá : 159,8</t>
  </si>
  <si>
    <t>O 07 Plošná reprofilace sloupů - hrubá : 159,8*0,2</t>
  </si>
  <si>
    <t>střecha : 8,4*7,03</t>
  </si>
  <si>
    <t>899104111R00</t>
  </si>
  <si>
    <t>Osazení poklopů litinových a ocelových o hmotnost jednotlivě přes 150 kg</t>
  </si>
  <si>
    <t>13 : 1</t>
  </si>
  <si>
    <t>283504841R</t>
  </si>
  <si>
    <t>poklop kabelové komory polymerbeton; š = 1 260 mm; l = 732,0 mm; tl = 88,0 mm; únosnost A 15 kN</t>
  </si>
  <si>
    <t>7,6</t>
  </si>
  <si>
    <t xml:space="preserve">      (33,5-1,8)*7,4*2</t>
  </si>
  <si>
    <t xml:space="preserve">      (32,7-26,65-1,8)*(7,65+1,2*2)</t>
  </si>
  <si>
    <t xml:space="preserve">      (32,7-28-1,8)*(7,65+1,2*2)</t>
  </si>
  <si>
    <t>541,0175</t>
  </si>
  <si>
    <t>541,0175*2</t>
  </si>
  <si>
    <t>1.pp-7NP dilatace : 1,5*290,6</t>
  </si>
  <si>
    <t xml:space="preserve">      (33,5)*7,4*2</t>
  </si>
  <si>
    <t xml:space="preserve">      (32,7-26,65)*(7,65+1,2*2)</t>
  </si>
  <si>
    <t xml:space="preserve">      (32,7-28)*(7,65+1,2*2)</t>
  </si>
  <si>
    <t>603,837</t>
  </si>
  <si>
    <t>603,837*2</t>
  </si>
  <si>
    <t xml:space="preserve">  pohled jižní : </t>
  </si>
  <si>
    <t xml:space="preserve">  pohled východní : 7,05</t>
  </si>
  <si>
    <t xml:space="preserve">  pohled západní : 7,05</t>
  </si>
  <si>
    <t xml:space="preserve">  pohled severní : </t>
  </si>
  <si>
    <t>podé budovy : 14,1*4</t>
  </si>
  <si>
    <t>dilatace vnitřní : 200</t>
  </si>
  <si>
    <t>střecha : 8,4*7,03*0,1</t>
  </si>
  <si>
    <t>střecha : 8,4*7,03*0,1/2</t>
  </si>
  <si>
    <t>O 07 Plošná reprofilace sloupů - hrubá : -159,8</t>
  </si>
  <si>
    <t>stupně : 0,35*1,65*2</t>
  </si>
  <si>
    <t>deska : 1,65*1,5</t>
  </si>
  <si>
    <t>7,2</t>
  </si>
  <si>
    <t>26,8</t>
  </si>
  <si>
    <t>7,7</t>
  </si>
  <si>
    <t>35*1,5</t>
  </si>
  <si>
    <t>9,6</t>
  </si>
  <si>
    <t>7,9</t>
  </si>
  <si>
    <t>3,3</t>
  </si>
  <si>
    <t>K06 : 26,8</t>
  </si>
  <si>
    <t>K11 : 9,6</t>
  </si>
  <si>
    <t>K121 : 7,9</t>
  </si>
  <si>
    <t>K122 : 7,9</t>
  </si>
  <si>
    <t>K13 : 7,7</t>
  </si>
  <si>
    <t>K14 : 3,3</t>
  </si>
  <si>
    <t>K18 : 7,2</t>
  </si>
  <si>
    <t>K21 : 35*1,5</t>
  </si>
  <si>
    <t>K28 : 2*1,55</t>
  </si>
  <si>
    <t>13*2*0,9*2,8</t>
  </si>
  <si>
    <t>K1-K3 : 3303,1</t>
  </si>
  <si>
    <t>25,2*2</t>
  </si>
  <si>
    <t>48,5*1</t>
  </si>
  <si>
    <t>258,87*1</t>
  </si>
  <si>
    <t>525,21*1</t>
  </si>
  <si>
    <t>Z05</t>
  </si>
  <si>
    <t>Z05 : 258,87*1</t>
  </si>
  <si>
    <t>Z06</t>
  </si>
  <si>
    <t>Z06 : 525,21*1</t>
  </si>
  <si>
    <t>Z13 : 25,2*1</t>
  </si>
  <si>
    <t>Z14 : 1</t>
  </si>
  <si>
    <t>Z15</t>
  </si>
  <si>
    <t>D+M větrací mřížka 400x350 mm</t>
  </si>
  <si>
    <t>Z15 : 1</t>
  </si>
  <si>
    <t>Z37</t>
  </si>
  <si>
    <t>D+M poklop dvoukřídlý v podlaze 1400x1400 mm</t>
  </si>
  <si>
    <t>Z37 : 1</t>
  </si>
  <si>
    <t>Z44 : 118,7</t>
  </si>
  <si>
    <t>Z45 : 290</t>
  </si>
  <si>
    <t>Z46 : 140</t>
  </si>
  <si>
    <t>Z47 : 48,5*1</t>
  </si>
  <si>
    <t>K1-K3 : 952,4*1,15*0,001</t>
  </si>
  <si>
    <t>K1-K3 : (111,8+322,6+105,4+159,7+90,7+471,7+658)*1,15/1000</t>
  </si>
  <si>
    <t>65,5*1,15</t>
  </si>
  <si>
    <t>3F : 1,65*2</t>
  </si>
  <si>
    <t>258,87*40/1000</t>
  </si>
  <si>
    <t>525,21*40/1000</t>
  </si>
  <si>
    <t>I120 : 78*1,1*0,44</t>
  </si>
  <si>
    <t>TR40/60 : 65,5*2</t>
  </si>
  <si>
    <t>K1-K3 : 3303/80*2</t>
  </si>
  <si>
    <t>nové ŽB stěny : (0,99*2+3,8)*(29,35+1,8)*2</t>
  </si>
  <si>
    <t>Elektromontáže, dle samostatné přílohy</t>
  </si>
  <si>
    <t>kpl</t>
  </si>
  <si>
    <t>pohled jižní : 0,8*(18,6+0,8*2)</t>
  </si>
  <si>
    <t>pohled východní : 0,8*(13,175+7,175)</t>
  </si>
  <si>
    <t>pohled západní : 0,8*23,5</t>
  </si>
  <si>
    <t>pohled severní : 0,8*7,55</t>
  </si>
  <si>
    <t>žlab : 0,5*23,5</t>
  </si>
  <si>
    <t>pohled jižní : 0,8*1,2*(18,6+0,8)</t>
  </si>
  <si>
    <t>pohled východní : 0,8*1,2*23,5</t>
  </si>
  <si>
    <t>pohled západní : 0,8*1,2*(7,175+13,175)</t>
  </si>
  <si>
    <t>pohled severní : 0,8*1,2*(7,555+3,425)</t>
  </si>
  <si>
    <t xml:space="preserve">  výplň trativodů : 24,66</t>
  </si>
  <si>
    <t xml:space="preserve">  lože z betonu : 9,25</t>
  </si>
  <si>
    <t>vytlačená zemina : 33,91</t>
  </si>
  <si>
    <t>vytlačená zemina : 33,91*10</t>
  </si>
  <si>
    <t>vytlačená zemina : -33,91</t>
  </si>
  <si>
    <t>pohled jižní : 0,8*0,4*(18,6+0,8*2)</t>
  </si>
  <si>
    <t>pohled východní : 0,8*0,4*(13,175+7,175)</t>
  </si>
  <si>
    <t>pohled západní : 0,8*0,4*23,5</t>
  </si>
  <si>
    <t>pohled severní : 0,8*0,4*(7,55+3,425*0,8*2)</t>
  </si>
  <si>
    <t>pohled jižní : (0,8+0,4)*2*(18,6+0,8*2)</t>
  </si>
  <si>
    <t>pohled východní : (0,8+0,4)*2*(13,175+7,175)</t>
  </si>
  <si>
    <t>pohled západní : (0,8+0,4)*2*23,5</t>
  </si>
  <si>
    <t>pohled severní : (0,8+0,4)*2*(7,55+3,425*0,8*2)</t>
  </si>
  <si>
    <t>pohled jižní : 0,8*0,15*(18,6+0,8*2)</t>
  </si>
  <si>
    <t>pohled východní : 0,8*0,15*(13,175+7,175)</t>
  </si>
  <si>
    <t>pohled západní : 0,8*0,15*23,5</t>
  </si>
  <si>
    <t>pohled severní : 0,8*0,15*(7,55+3,425*0,8*2)</t>
  </si>
  <si>
    <t>pohled jižní : (18,6+0,8*2)</t>
  </si>
  <si>
    <t>pohled východní : (13,175+7,175)</t>
  </si>
  <si>
    <t>pohled západní : 23,5</t>
  </si>
  <si>
    <t>pohled severní : (7,55+3,425*0,8*2)</t>
  </si>
  <si>
    <t>deska : 0,3*1,7*0,32*4</t>
  </si>
  <si>
    <t xml:space="preserve">  pohled jižní : (0,8+0,4)*2*(18,6+0,8*2)</t>
  </si>
  <si>
    <t xml:space="preserve">  pohled východní : (0,8+0,4)*2*(13,175+7,175)</t>
  </si>
  <si>
    <t xml:space="preserve">  pohled západní : (0,8+0,4)*2*23,5</t>
  </si>
  <si>
    <t xml:space="preserve">  pohled severní : (0,8+0,4)*2*(7,55+3,425*0,8*2)</t>
  </si>
  <si>
    <t>184,992*1,2</t>
  </si>
  <si>
    <t>Z17 : 4*2*0,15*84</t>
  </si>
  <si>
    <t>Z43 : (162,7*2*0,1)</t>
  </si>
  <si>
    <t>185,34*1,15</t>
  </si>
  <si>
    <t>stupně : 0,15*0,32*1,7*4</t>
  </si>
  <si>
    <t>deska : 0,3*1,7*0,32*4*0,12</t>
  </si>
  <si>
    <t>stupně : (0,15+0,3)*1,7*4</t>
  </si>
  <si>
    <t>pohled jižní : 1,7*(18,6+0,8*2)</t>
  </si>
  <si>
    <t>pohled východní : 0,5*(13,175+7,175)</t>
  </si>
  <si>
    <t>pohled západní : 0,5*23,5</t>
  </si>
  <si>
    <t>pohled severní : 0,5*7,55</t>
  </si>
  <si>
    <t>564751111R00</t>
  </si>
  <si>
    <t>Podklad nebo kryt z kameniva hrubého drceného tloušťka po zhutnění 150 mm</t>
  </si>
  <si>
    <t xml:space="preserve">  pohled jižní : 1,7*(18,6+0,8*2)</t>
  </si>
  <si>
    <t xml:space="preserve">  pohled východní : 0,5*(13,175+7,175)</t>
  </si>
  <si>
    <t xml:space="preserve">  pohled západní : 0,5*23,5</t>
  </si>
  <si>
    <t xml:space="preserve">  pohled severní : 0,5*7,55</t>
  </si>
  <si>
    <t>60,4</t>
  </si>
  <si>
    <t>žlab : 23,5/4</t>
  </si>
  <si>
    <t>60,4*1,02</t>
  </si>
  <si>
    <t>610991111R00</t>
  </si>
  <si>
    <t>Zakrývání výplní vnitřních otvorů, předmětů apod. fólií Pe 0,05-0,2 mm</t>
  </si>
  <si>
    <t>PL01 3,15*2+0,81 : (36+36)*(1,5*2,72)</t>
  </si>
  <si>
    <t>PL02 2,25 : (36+36)*(1,5*1,7)</t>
  </si>
  <si>
    <t>PL03 2,4 : (6+6)*(1*2,4)</t>
  </si>
  <si>
    <t>PL04 1,8*2 : 6*(1,5*2,4)</t>
  </si>
  <si>
    <t>PL05 1,4*2 : 6*(2,8*1,5)</t>
  </si>
  <si>
    <t>PL06 0,9++0,87*2 : 16*(1,5*1,84)</t>
  </si>
  <si>
    <t>PL11 0,562*2 : 21*(1,5*0,75)</t>
  </si>
  <si>
    <t>PL15 2,9725 : 2*(2,05*1,45)</t>
  </si>
  <si>
    <t>PL16 2,118*2+0,89+1,31 : 1*(2,3*2,8)</t>
  </si>
  <si>
    <t>1.pp - 7 np. dilatace : 0,6*10,8</t>
  </si>
  <si>
    <t>612409991RT2</t>
  </si>
  <si>
    <t>Začištění omítek kolem oken, dveří a obkladů apod. s použitím suché maltové směsi</t>
  </si>
  <si>
    <t>PL02 : (36+36)*1,5</t>
  </si>
  <si>
    <t>PL05 : 6*2,8</t>
  </si>
  <si>
    <t>PL06 : 16*1,5</t>
  </si>
  <si>
    <t>PL11 : 21*1,5</t>
  </si>
  <si>
    <t>PL15 : 2*2,05</t>
  </si>
  <si>
    <t>612425931R00</t>
  </si>
  <si>
    <t xml:space="preserve">  PL01 : (36+36)*(1,5+2,72*2)</t>
  </si>
  <si>
    <t xml:space="preserve">  PL02 : (36+36)*(1,5+1,7*2)</t>
  </si>
  <si>
    <t xml:space="preserve">  PL03 : (6+6)*(1+2,4*2)</t>
  </si>
  <si>
    <t xml:space="preserve">  PL04 : 6*(1,5+2,4*2)</t>
  </si>
  <si>
    <t xml:space="preserve">  PL05 : 6*(2,8+1,5*2)</t>
  </si>
  <si>
    <t xml:space="preserve">  PL06 : 16*(1,5+1,84*2)</t>
  </si>
  <si>
    <t xml:space="preserve">  PL11 : 21*(1,5+0,75*2)</t>
  </si>
  <si>
    <t xml:space="preserve">  PL15 : 2*(2,05+1,45*2)</t>
  </si>
  <si>
    <t xml:space="preserve">  PL16 : 1*(2,3+2,8*2)</t>
  </si>
  <si>
    <t>0,3*1158,36</t>
  </si>
  <si>
    <t>O-06 Plošná reprofilace fasád - jemná : 85,4</t>
  </si>
  <si>
    <t xml:space="preserve">  pohled jižní : 1*(18,6+0,8*2)</t>
  </si>
  <si>
    <t xml:space="preserve">  pohled východní : 1*(13,175+7,175)-1,5*0,75*9</t>
  </si>
  <si>
    <t xml:space="preserve">  pohled západní : 1*23,5-1,5*0,75*12</t>
  </si>
  <si>
    <t xml:space="preserve">  pohled severní : 1*7,55</t>
  </si>
  <si>
    <t>47,975</t>
  </si>
  <si>
    <t>1.np : 1,5*1,8*6+2,05*1,45*2+2,6*2,75+1,5*1,8*10</t>
  </si>
  <si>
    <t>O-06 Plošná reprofilace fasád - jemná : 85,4*2</t>
  </si>
  <si>
    <t>O -12 Reprofilace zábrdelní desky : 66*2,5*2</t>
  </si>
  <si>
    <t>O -05 Reprofilace venkovních teras - hrubá : 0</t>
  </si>
  <si>
    <t xml:space="preserve">  O -05 Reprofilace venkovních teras - hrubá : 0</t>
  </si>
  <si>
    <t xml:space="preserve">  O -11 Reprofilace zábrdelní desky : 66*2,5</t>
  </si>
  <si>
    <t>341*0,2</t>
  </si>
  <si>
    <t>terasa 1.np : 157,1</t>
  </si>
  <si>
    <t xml:space="preserve">  pohled jižní : (24-1,8)*(18,6+1,2*2)</t>
  </si>
  <si>
    <t xml:space="preserve">  pohled východní : (24-1,8)*(13,175+7,175+1,2*2)</t>
  </si>
  <si>
    <t xml:space="preserve">  pohled západní : (24-1,8)*(23,5+1,2*2)</t>
  </si>
  <si>
    <t xml:space="preserve">  pohled severní : (24-1,8)*(7,55+3,5+1,2*2)</t>
  </si>
  <si>
    <t>1844,82</t>
  </si>
  <si>
    <t>1844,82*4</t>
  </si>
  <si>
    <t>omítky dilatací : 1,5*10,8</t>
  </si>
  <si>
    <t xml:space="preserve">  pohled jižní : (24)*(18,6+1,2*2)</t>
  </si>
  <si>
    <t xml:space="preserve">  pohled východní : (24)*(13,175+7,175+1,2*2)</t>
  </si>
  <si>
    <t xml:space="preserve">  pohled západní : (24)*(23,5+1,2*2)</t>
  </si>
  <si>
    <t xml:space="preserve">  pohled severní : (24)*(7,55+3,5+1,2*2)</t>
  </si>
  <si>
    <t>1994</t>
  </si>
  <si>
    <t>1994*4</t>
  </si>
  <si>
    <t xml:space="preserve">  pohled jižní : 18,6</t>
  </si>
  <si>
    <t xml:space="preserve">  pohled východní : 23,5</t>
  </si>
  <si>
    <t xml:space="preserve">  pohled západní : 23,5</t>
  </si>
  <si>
    <t xml:space="preserve">  pohled severní : 7,55+3,5</t>
  </si>
  <si>
    <t>podé budovy : 76,65*4</t>
  </si>
  <si>
    <t>dilatace vnitřní : 10,8*4</t>
  </si>
  <si>
    <t xml:space="preserve">  pohled jižní : 1,2*(18,6+0,8*2)</t>
  </si>
  <si>
    <t xml:space="preserve">  pohled východní : 1,2*(13,175+7,175)</t>
  </si>
  <si>
    <t xml:space="preserve">  pohled západní : 1,2*23,5</t>
  </si>
  <si>
    <t xml:space="preserve">  pohled severní : 1,2*(7,55+3,5)</t>
  </si>
  <si>
    <t>90,12*0,1</t>
  </si>
  <si>
    <t>terasa 1.np : 157,1*0,035</t>
  </si>
  <si>
    <t>terasa 1.np : 157,1*(0,05+0,1)/2</t>
  </si>
  <si>
    <t>1.np : 5</t>
  </si>
  <si>
    <t>1.np : 2*1*5</t>
  </si>
  <si>
    <t>999281112R00</t>
  </si>
  <si>
    <t>Přesun hmot pro opravy a údržbu objektů pro opravy a údržbu dosavadních objektů včetně vnějších, plášťů výšky přes 25 do 36 m</t>
  </si>
  <si>
    <t>terasa 1.np : 157,1*1,1</t>
  </si>
  <si>
    <t>balkony : 3,16*11*6*1,2</t>
  </si>
  <si>
    <t xml:space="preserve">  pohled severní : 1,2*7,55</t>
  </si>
  <si>
    <t>85,92</t>
  </si>
  <si>
    <t xml:space="preserve">  pohled jižní : 0,5*(18,6+0,8*2)</t>
  </si>
  <si>
    <t xml:space="preserve">  pohled severní : 0,5*(7,55+3,5)</t>
  </si>
  <si>
    <t>37,55</t>
  </si>
  <si>
    <t>terasa 1.np : 157,1*1,1*0,33</t>
  </si>
  <si>
    <t>balkony : 3,16*11*6*1,2*0,33</t>
  </si>
  <si>
    <t>85,92*1,2</t>
  </si>
  <si>
    <t>terasa 1.np : 157,1*1,1*1,15</t>
  </si>
  <si>
    <t>balkony : 3,16*11*6*1,2*1,15</t>
  </si>
  <si>
    <t>31173212x</t>
  </si>
  <si>
    <t>31173228x</t>
  </si>
  <si>
    <t>Hmoždinka talířová FDD 50 x 250-440</t>
  </si>
  <si>
    <t>terasa 1.np : 157,1*(0,04+0,1)/2*1,05</t>
  </si>
  <si>
    <t>124</t>
  </si>
  <si>
    <t>47,5</t>
  </si>
  <si>
    <t>415,8</t>
  </si>
  <si>
    <t>34,4</t>
  </si>
  <si>
    <t>132*0,35</t>
  </si>
  <si>
    <t>16,8</t>
  </si>
  <si>
    <t>16*1,55</t>
  </si>
  <si>
    <t>Oplechování parapetu  TiZn r.š. 420</t>
  </si>
  <si>
    <t>K44</t>
  </si>
  <si>
    <t>K46</t>
  </si>
  <si>
    <t>Oplechování parapetu  TiZn r.š.320</t>
  </si>
  <si>
    <t>2*2,15</t>
  </si>
  <si>
    <t>K47</t>
  </si>
  <si>
    <t>Z19 : 3,97*46</t>
  </si>
  <si>
    <t>162,7</t>
  </si>
  <si>
    <t>Z45 : 10,8</t>
  </si>
  <si>
    <t>Z17 : 84*0,58*0,76*2</t>
  </si>
  <si>
    <t>Z19 : 46*(0,8*(0,06+0,03)*2+0,8*0,02*4)</t>
  </si>
  <si>
    <t>297,6*0,96</t>
  </si>
  <si>
    <t xml:space="preserve">  1.np : 5*0,15*5,5*1</t>
  </si>
  <si>
    <t>50,325*2,5</t>
  </si>
  <si>
    <t>pohled jižní : 0,8*(3,5)</t>
  </si>
  <si>
    <t>pohled východní : 0,8*(24,6+0,8*2)</t>
  </si>
  <si>
    <t>pohled západní : 0,8*(12,2+6,2)</t>
  </si>
  <si>
    <t>pohled severní : 0,8*(18+0,8*2)</t>
  </si>
  <si>
    <t>pohled jižní : 0,8*1,2*(3,5+7,8)</t>
  </si>
  <si>
    <t>pohled východní : 0,8*1,2*(24,6+0,8*2)</t>
  </si>
  <si>
    <t>pohled západní : 0,8*1,2*(24,5+0,8*2)</t>
  </si>
  <si>
    <t>pohled severní : 0,8*1,2*18</t>
  </si>
  <si>
    <t xml:space="preserve">  výplň trativodů : 26,11</t>
  </si>
  <si>
    <t xml:space="preserve">  lože z betonu : 9,79</t>
  </si>
  <si>
    <t>vytlačená zemina : 35,9</t>
  </si>
  <si>
    <t>vytlačená zemina : 35,9*10</t>
  </si>
  <si>
    <t>vytlačená zemina : -35,9</t>
  </si>
  <si>
    <t>pohled jižní : 0,8*0,4*(3,5+7,8)</t>
  </si>
  <si>
    <t>pohled východní : 0,8*0,4*(24,6+0,8*2)</t>
  </si>
  <si>
    <t>pohled západní : 0,8*0,4*(24,5+0,8*2)</t>
  </si>
  <si>
    <t>pohled severní : 0,8*0,4*18</t>
  </si>
  <si>
    <t>pohled jižní : (0,8+0,4)*2*(3,5+7,8)</t>
  </si>
  <si>
    <t>pohled východní : (0,8+0,4)*2*(24,6+0,8*2)</t>
  </si>
  <si>
    <t>pohled západní : (0,8+0,4)*2*(24,5+0,8*2)</t>
  </si>
  <si>
    <t>pohled severní : (0,8+0,4)*2*18</t>
  </si>
  <si>
    <t>pohled jižní : 0,8*0,15*(3,5+7,8)</t>
  </si>
  <si>
    <t>pohled východní : 0,8*0,15*(24,6+0,8*2)</t>
  </si>
  <si>
    <t>pohled západní : 0,8*0,15*(24,5+0,8*2)</t>
  </si>
  <si>
    <t>pohled severní : 0,8*0,15*18</t>
  </si>
  <si>
    <t>pohled jižní : (3,5+7,8)</t>
  </si>
  <si>
    <t>pohled východní : (24,6+0,8*2)</t>
  </si>
  <si>
    <t>pohled západní : (24,5+0,8*2)</t>
  </si>
  <si>
    <t>pohled severní : 18</t>
  </si>
  <si>
    <t xml:space="preserve">schody nad terénem : </t>
  </si>
  <si>
    <t>podsyp základu schodiště - pasy : (0,2*1*2+3,5*0,2)*0,3</t>
  </si>
  <si>
    <t>podsyp základu schodiště - patky : 0,8*0,8*0,3</t>
  </si>
  <si>
    <t>schody na terénu : 0,3*6*5</t>
  </si>
  <si>
    <t>POL3_1</t>
  </si>
  <si>
    <t xml:space="preserve">  pohled jižní : (0,8+0,4)*2*(3,5+7,8)</t>
  </si>
  <si>
    <t xml:space="preserve">  pohled východní : (0,8+0,4)*2*(24,6+0,8*2)</t>
  </si>
  <si>
    <t xml:space="preserve">  pohled západní : (0,8+0,4)*2*(24,5+0,8*2)</t>
  </si>
  <si>
    <t xml:space="preserve">  pohled severní : (0,8+0,4)*2*18</t>
  </si>
  <si>
    <t>195,84*1,2</t>
  </si>
  <si>
    <t>Z21 : 4*4*0,15*2</t>
  </si>
  <si>
    <t>Z24 : 4*1*0,15*67</t>
  </si>
  <si>
    <t>Z25 : 4*1*0,15*1</t>
  </si>
  <si>
    <t>Z43 : (162*2*0,1)</t>
  </si>
  <si>
    <t>347011001R01</t>
  </si>
  <si>
    <t>Strop SDK,lepená,1x opl., RB 15 mm</t>
  </si>
  <si>
    <t>O 04 : 279*1</t>
  </si>
  <si>
    <t>220*1,15</t>
  </si>
  <si>
    <t>patky : 0,8*0,8*0,8*2</t>
  </si>
  <si>
    <t>základový pas : (1*2+3,5)*0,1*0,8</t>
  </si>
  <si>
    <t>sloup S1 : 0,2*0,2*1,2*2</t>
  </si>
  <si>
    <t>průvlak P1 : 4,95*0,2*0,63</t>
  </si>
  <si>
    <t>průvlak P2 : 3,78*0,2*0,6+0,76*0,2*0,68</t>
  </si>
  <si>
    <t>průvlak P3 : 3,78*0,2*0,6+4,66*0,2*0,68</t>
  </si>
  <si>
    <t>Deska D1 : 3,5*4*0,15</t>
  </si>
  <si>
    <t>deska D2 : (0,326+3,83)/2*3,5*0,15</t>
  </si>
  <si>
    <t>stupně : 12*0,1547*0,3/2*3,5</t>
  </si>
  <si>
    <t xml:space="preserve">schody na terénu 3b : </t>
  </si>
  <si>
    <t>základ : 0,5*0,9*5,5</t>
  </si>
  <si>
    <t>deska : 0,15*5,5*5</t>
  </si>
  <si>
    <t>430362021R00</t>
  </si>
  <si>
    <t>Výztuž schodišťových konstrukcí  (stupňů, schodnic, ramen, podest s nosníky) ze svařovaných sítí</t>
  </si>
  <si>
    <t>3a : 0,1</t>
  </si>
  <si>
    <t>schody nad terénem 3a : 943,21*1,1/1000</t>
  </si>
  <si>
    <t>schody na terénu 3b : 0,15*5,5*5*0,12</t>
  </si>
  <si>
    <t>deska D1 : 3,5*4</t>
  </si>
  <si>
    <t>deska D2 : (0,326+3,83)/2*3,5</t>
  </si>
  <si>
    <t>sloup S1 : 0,2*4*1,2*2</t>
  </si>
  <si>
    <t>průvlak P1 : 4,95*0,63*2</t>
  </si>
  <si>
    <t>průvlak P2 : 3,78*0,6+0,6*0,2+0,76*0,68</t>
  </si>
  <si>
    <t>průvlak P3 : 3,78*0,6+0,6*0,2+4,66*0,68</t>
  </si>
  <si>
    <t>patky : 0,8*4*0,2*2</t>
  </si>
  <si>
    <t>základový pas : (1*2+3,5-0,3)*2*0,2</t>
  </si>
  <si>
    <t>3a : 12*(0,1547+0,3)*3,5</t>
  </si>
  <si>
    <t>schody na terénu 3b : (0,15+0,3)*5,5*7</t>
  </si>
  <si>
    <t>pohled jižní : 0,5*(3,5)</t>
  </si>
  <si>
    <t>pohled východní : 0,5*(24,6+0,5*2)</t>
  </si>
  <si>
    <t>pohled západní : 0,5*(12,2+6,2)</t>
  </si>
  <si>
    <t>pohled severní : 0,5*(18+0,5*2)</t>
  </si>
  <si>
    <t xml:space="preserve">  pohled jižní : 0,5*(3,5)</t>
  </si>
  <si>
    <t xml:space="preserve">  pohled východní : 0,5*(24,6+0,5*2)</t>
  </si>
  <si>
    <t xml:space="preserve">  pohled západní : 0,5*(12,2+6,2)</t>
  </si>
  <si>
    <t xml:space="preserve">  pohled severní : 0,5*(18+0,5*2)</t>
  </si>
  <si>
    <t>33,25*1,02</t>
  </si>
  <si>
    <t>O-01 Plošná reprofilace fasád - jemná : 953,9</t>
  </si>
  <si>
    <t>pohled jižní : 1,4*(3,5+7,8)</t>
  </si>
  <si>
    <t>pohled východní : 1,4*(24,6)-1,5*1,2*11</t>
  </si>
  <si>
    <t>pohled západní : (1,1+1,9)/2*24,5-1,5*0,75*6</t>
  </si>
  <si>
    <t>pohled severní : (1,3+0,9)/2*18</t>
  </si>
  <si>
    <t>O-01 Plošná reprofilace fasád - jemná : 953,9*2</t>
  </si>
  <si>
    <t>4 : 1,2*(0,15+0,3)*8</t>
  </si>
  <si>
    <t>O -02 Reprofilace zábrdelní desky včetně krakorce - hrubá : 6*14</t>
  </si>
  <si>
    <t xml:space="preserve">  O -02 Reprofilace zábrdelní desky včetně krakorce - hrubá : 6*14</t>
  </si>
  <si>
    <t>617,4*0,2</t>
  </si>
  <si>
    <t>terasa 1.np : 181</t>
  </si>
  <si>
    <t>pohled jižní : (23-1,8)*(3,5+7,8+1,2*2)</t>
  </si>
  <si>
    <t>pohled východní : (23-1,8)*(24,6+1,2*2)</t>
  </si>
  <si>
    <t>pohled západní : (23-1,8)*(24,6+1,2*2)</t>
  </si>
  <si>
    <t>pohled severní : (23-1,8)*(18+1,2*2)</t>
  </si>
  <si>
    <t xml:space="preserve">  pohled jižní : (23-1,8)*(3,5+7,8+1,2*2)</t>
  </si>
  <si>
    <t xml:space="preserve">  pohled východní : (23-1,8)*(24,6+1,2*2)</t>
  </si>
  <si>
    <t xml:space="preserve">  pohled západní : (23-1,8)*(24,6+1,2*2)</t>
  </si>
  <si>
    <t xml:space="preserve">  pohled severní : (23-1,8)*(18+1,2*2)</t>
  </si>
  <si>
    <t>1867,72*4</t>
  </si>
  <si>
    <t xml:space="preserve">  pohled jižní : 25*(3,5+7,8+1,2*2)</t>
  </si>
  <si>
    <t xml:space="preserve">  pohled východní : 25*(24,6+1,2*2)</t>
  </si>
  <si>
    <t xml:space="preserve">  pohled západní : 25*(24,6+1,2*2)</t>
  </si>
  <si>
    <t xml:space="preserve">  pohled severní : 25*(18+1,2*2)</t>
  </si>
  <si>
    <t>2202,5</t>
  </si>
  <si>
    <t>2202,5*4</t>
  </si>
  <si>
    <t>POL6_1</t>
  </si>
  <si>
    <t xml:space="preserve">schodiště nad terénam : </t>
  </si>
  <si>
    <t>schody na terénu : 0,15*5,5*5</t>
  </si>
  <si>
    <t>betonové zídky u vstupu : 0,3*4,3*2,5*2</t>
  </si>
  <si>
    <t>terasa 1.np : 181*0,035</t>
  </si>
  <si>
    <t>terasa 1.np : 181*(0,05+0,1)/2</t>
  </si>
  <si>
    <t>-617,4</t>
  </si>
  <si>
    <t>4,3*8+6,5*4,5</t>
  </si>
  <si>
    <t>1.np : 3</t>
  </si>
  <si>
    <t>1.np : 2*1*3</t>
  </si>
  <si>
    <t>Přesun hmot, opravy vněj. plášťů výšky do 36 m</t>
  </si>
  <si>
    <t>terasa 1.np : 181*1,1</t>
  </si>
  <si>
    <t>pohled jižní : 1,2*(3,5+7,8)</t>
  </si>
  <si>
    <t>pohled východní : 1,2*(24,6)</t>
  </si>
  <si>
    <t>pohled západní : 1,2*(24,5)</t>
  </si>
  <si>
    <t>pohled jižní : 0,5*(3,5+7,8)</t>
  </si>
  <si>
    <t>pohled východní : 0,5*(24,6)</t>
  </si>
  <si>
    <t>pohled západní : 0,5*(24,5)</t>
  </si>
  <si>
    <t>terasa 1.np : 181*1,1*0,33</t>
  </si>
  <si>
    <t xml:space="preserve">  pohled jižní : 1,2*(3,5+7,8)</t>
  </si>
  <si>
    <t xml:space="preserve">  pohled východní : 1,2*(24,6)</t>
  </si>
  <si>
    <t xml:space="preserve">  pohled západní : 1,2*(24,5)</t>
  </si>
  <si>
    <t>94,08*1,15</t>
  </si>
  <si>
    <t>terasa 1.np : 181*1,1*1,15</t>
  </si>
  <si>
    <t>998711203R00</t>
  </si>
  <si>
    <t>Přesun hmot pro izolace proti vodě, výšky do 60 m</t>
  </si>
  <si>
    <t>31173228R</t>
  </si>
  <si>
    <t>hmoždinka talířová; mat. hmoždinky-polyamid,rozp.hřebu-pozink.ocel s plast.hlavou; způsob kotvení, kotva do betonu; rozměr 50x240 mm; použití: určena pro mechanické upevnění tepelných izolací a</t>
  </si>
  <si>
    <t>hydroizolací na beton,dlaždice,porobeton</t>
  </si>
  <si>
    <t>63152902R</t>
  </si>
  <si>
    <t>deska spádová, klín minerální vlákno; tl. 50,0 mm; obj. hmotnost 150,00 kg/m3; rovná hrana;, součinitel tepelné vodivosti 0,039 W/mK; hydrofobizováno</t>
  </si>
  <si>
    <t>terasa 1.np : 181*(0,04+0,1)/2*1,05</t>
  </si>
  <si>
    <t>721211502R00</t>
  </si>
  <si>
    <t>Vpusti, zápachové uzávěrky a odtokové žlaby podlahové, D 110 mm, s nastavitelnou výškou vtoku, s, ochranným roštem. jedním zaslepením, výška norné stěny 70 mm</t>
  </si>
  <si>
    <t>428</t>
  </si>
  <si>
    <t>76,5</t>
  </si>
  <si>
    <t>33,2</t>
  </si>
  <si>
    <t>5,7</t>
  </si>
  <si>
    <t>5,8</t>
  </si>
  <si>
    <t>9,1</t>
  </si>
  <si>
    <t>8,2</t>
  </si>
  <si>
    <t>17*1,5</t>
  </si>
  <si>
    <t>K45</t>
  </si>
  <si>
    <t>K48</t>
  </si>
  <si>
    <t>K50</t>
  </si>
  <si>
    <t>K51</t>
  </si>
  <si>
    <t>Oplechování zdi z TiZn r.š.400</t>
  </si>
  <si>
    <t>Z09 : 27,69*70</t>
  </si>
  <si>
    <t>H01</t>
  </si>
  <si>
    <t>H01 : 2</t>
  </si>
  <si>
    <t>H02</t>
  </si>
  <si>
    <t>Dodávka hlinikový výkladec 5500x2950 mm</t>
  </si>
  <si>
    <t>H02 : 4</t>
  </si>
  <si>
    <t>Z19 : 3,97*63</t>
  </si>
  <si>
    <t>Z21 : 156,4*2</t>
  </si>
  <si>
    <t>Z24 : 29,73*67</t>
  </si>
  <si>
    <t>Z43 : 162</t>
  </si>
  <si>
    <t>Z19 : 63*(0,8*(0,06+0,03)*2+0,8*0,02*4)</t>
  </si>
  <si>
    <t>Z21 : 2*1,1*5,3*2</t>
  </si>
  <si>
    <t>Z24 : 67*1*1,1*2</t>
  </si>
  <si>
    <t>787700804R00</t>
  </si>
  <si>
    <t>Vysklení výkladců sklo ploché přes 6 m2</t>
  </si>
  <si>
    <t>22 : 5,5*2,95*4</t>
  </si>
  <si>
    <t>23 : 3,6*3,30*1</t>
  </si>
  <si>
    <t xml:space="preserve">  1.np : 3*0,15*5,5*1</t>
  </si>
  <si>
    <t>48,675*2,5</t>
  </si>
  <si>
    <t>Svislá doprava suti a vybour. hmot za 2.NP a 1.PP</t>
  </si>
  <si>
    <t>13 : 1,9*2,5</t>
  </si>
  <si>
    <t>14 : 7*5,1</t>
  </si>
  <si>
    <t>1,2*7,5</t>
  </si>
  <si>
    <t>deska : 0,3*1,5*(11*0,35+3,2)</t>
  </si>
  <si>
    <t xml:space="preserve">3d : </t>
  </si>
  <si>
    <t>deska : 0,3*1,05*1,55</t>
  </si>
  <si>
    <t>Trub mikropil šikmá hladké + manžet 89/16, D+M ocel S235</t>
  </si>
  <si>
    <t>311312011R00</t>
  </si>
  <si>
    <t>Beton nadzákladových zdí prostý třídy C 25/30</t>
  </si>
  <si>
    <t>1b : 0,5*5,8*(3,2+4,8)/2</t>
  </si>
  <si>
    <t>(0,5*0,99*2+0,4*2,8)*2*(28,85+4,5)</t>
  </si>
  <si>
    <t>(0,99*2+3,8+0,59*2+2,8)*2*(28,85+4,5)</t>
  </si>
  <si>
    <t>1b : (0,5+5,8)*2*(3,2+4,8)/2</t>
  </si>
  <si>
    <t>12,49*1,08</t>
  </si>
  <si>
    <t>1b : 0,5*5,8*(3,2+4,8)/2*0,12</t>
  </si>
  <si>
    <t>Z44 : 113*2*0,1</t>
  </si>
  <si>
    <t>Z46 : 128*2*0,1</t>
  </si>
  <si>
    <t>K2 11 stropů : 55,5*0,07</t>
  </si>
  <si>
    <t>83,3*3,01/1000</t>
  </si>
  <si>
    <t>deska : 0,15*1,5*(11*0,35+3,2)</t>
  </si>
  <si>
    <t>stupně : 0,165*0,3*1,5*11</t>
  </si>
  <si>
    <t>deska : 0,15*1,05*1,55</t>
  </si>
  <si>
    <t>stupně : 0,17*0,29/2*1,55</t>
  </si>
  <si>
    <t>deska : 0,15*1,5*(11*0,35+3,2)*0,12</t>
  </si>
  <si>
    <t>stupně : (0,165+0,3)*1,5*11</t>
  </si>
  <si>
    <t>stupně : (0,17+0,29)*1,55</t>
  </si>
  <si>
    <t>13 : 1,9*2,5*1,02</t>
  </si>
  <si>
    <t>PL09 : 25*1,47*2,4</t>
  </si>
  <si>
    <t>PL10 : 1*1,47*2,98</t>
  </si>
  <si>
    <t>PL12 : 1*1,8*0,8</t>
  </si>
  <si>
    <t>PL18 : 1*1,5*0,6</t>
  </si>
  <si>
    <t>PL17 : 1*0,9*2,02</t>
  </si>
  <si>
    <t>PL19 : 1*1,45*2,56</t>
  </si>
  <si>
    <t>1.pp-7NP dilatace : 0,6*256,7</t>
  </si>
  <si>
    <t>PL09 : 25*1,47</t>
  </si>
  <si>
    <t>PL10 : 1*1,47</t>
  </si>
  <si>
    <t>PL12 : 1*1,5</t>
  </si>
  <si>
    <t>PL18 : 1*1,5</t>
  </si>
  <si>
    <t xml:space="preserve">  PL09 : 25*(1,47+2,4)*2</t>
  </si>
  <si>
    <t xml:space="preserve">  PL10 : 1*(1,47+2,98*2)</t>
  </si>
  <si>
    <t xml:space="preserve">  PL12 : 1*(1,5+0,8*2)</t>
  </si>
  <si>
    <t xml:space="preserve">  PL18 : 1*(1,5+0,6)*2</t>
  </si>
  <si>
    <t>0,3*208,23</t>
  </si>
  <si>
    <t>O 08 Plošná reprofilace sloupů : 524,3</t>
  </si>
  <si>
    <t>O 08 Plošná reprofilace sloupů : 524,3*2</t>
  </si>
  <si>
    <t>2a : (3,8+0,45)*2*(0,2+0,8)/2</t>
  </si>
  <si>
    <t>2b : (3,6+0,45)*2*(0,2+0,9)/2</t>
  </si>
  <si>
    <t>2c : (3,9+0,45)*2*(0,2+0,9)/2</t>
  </si>
  <si>
    <t>2d : (3,7+0,45)*2*(0,2+0,9)/2</t>
  </si>
  <si>
    <t>2e : (2,9+1,1)*2*(0,2+0,9)/2</t>
  </si>
  <si>
    <t>O 07 Plošná reprofilace sloupů - hrubá : 140,2</t>
  </si>
  <si>
    <t>632451024R00</t>
  </si>
  <si>
    <t>Vyrovnávací potěr z cementové malty v pásu o průměrné (střední) tloušťce od 40 do 50 mm</t>
  </si>
  <si>
    <t xml:space="preserve">  PL09 : 25*1,47</t>
  </si>
  <si>
    <t xml:space="preserve">  PL10 : 1*1,47</t>
  </si>
  <si>
    <t xml:space="preserve">  PL12 : 1*1,5</t>
  </si>
  <si>
    <t xml:space="preserve">  PL18 : 1*1,5</t>
  </si>
  <si>
    <t>0,3*41,22</t>
  </si>
  <si>
    <t>střecha : 8*7,25</t>
  </si>
  <si>
    <t>648991113R00</t>
  </si>
  <si>
    <t>Osazení parapetních desek z plastických hmot šířky nad 200 mm</t>
  </si>
  <si>
    <t>60775352R</t>
  </si>
  <si>
    <t>parapet vnitřní š = 250 mm; materiál - povrch laminátová fólie CPL; materiál - jádro komůrkové, extrudované PVC; dekor platina, ořech, šedá bříza, přírodní dub, čer. dub</t>
  </si>
  <si>
    <t>RTS 15/ II</t>
  </si>
  <si>
    <t>41,22*1,12</t>
  </si>
  <si>
    <t>60775550.AR</t>
  </si>
  <si>
    <t>krytka parapetu plast; boční, oboustranná; rozměr 400 mm; barva bílá</t>
  </si>
  <si>
    <t>PL09 : 25</t>
  </si>
  <si>
    <t>PL10 : 1</t>
  </si>
  <si>
    <t>PL12 : 1</t>
  </si>
  <si>
    <t>PL18 : 1</t>
  </si>
  <si>
    <t>28*2</t>
  </si>
  <si>
    <t>(29,5-1,8)*7,4*2</t>
  </si>
  <si>
    <t>(29,85-25,14-1,8)*(7,65+1,2*2)</t>
  </si>
  <si>
    <t>(29,56-23,5-1,8)*(7,65+1,2*2)</t>
  </si>
  <si>
    <t xml:space="preserve">      (29,5-1,8)*7,4*2</t>
  </si>
  <si>
    <t xml:space="preserve">      (29,85-25,14-1,8)*(7,65+1,2*2)</t>
  </si>
  <si>
    <t xml:space="preserve">      (29,56-23,5-1,8)*(7,65+1,2*2)</t>
  </si>
  <si>
    <t>482,018*2</t>
  </si>
  <si>
    <t>1.pp-7NP dilatace : 1,5*256,7</t>
  </si>
  <si>
    <t>(29,5-1,8)*7,4*2*5</t>
  </si>
  <si>
    <t>29,5*(7,4*2-1,2*4)</t>
  </si>
  <si>
    <t>29,5*(7,4*2-1,2*4)*4</t>
  </si>
  <si>
    <t>typické podlaží : 1,47*2,4*4*6</t>
  </si>
  <si>
    <t>střecha : 8*7,05*0,1</t>
  </si>
  <si>
    <t>střecha : 8*7,05*0,1/2</t>
  </si>
  <si>
    <t>O 07 Plošná reprofilace sloupů - hrubá : -140,2</t>
  </si>
  <si>
    <t>968061112R00</t>
  </si>
  <si>
    <t>Vyvěšení nebo zavěšení dřevěných křídel oken, plochy do 1,5 m2</t>
  </si>
  <si>
    <t>PL09 : 25*3</t>
  </si>
  <si>
    <t>PL10 : 4</t>
  </si>
  <si>
    <t>PL12 : 2</t>
  </si>
  <si>
    <t>PL18 : 2</t>
  </si>
  <si>
    <t>PL19 : 2</t>
  </si>
  <si>
    <t>968061126R00</t>
  </si>
  <si>
    <t>Vyvěšení nebo zavěšení dřevěných křídel dveří, plochy přes 2 m2</t>
  </si>
  <si>
    <t>PL19 : 1</t>
  </si>
  <si>
    <t>968062354R00</t>
  </si>
  <si>
    <t>Vybourání dřevěných rámů oken dvojitých nebo zdvojených, plochy do 1 m2</t>
  </si>
  <si>
    <t>968062355R00</t>
  </si>
  <si>
    <t>Vybourání dřevěných rámů oken dvojitých nebo zdvojených, plochy do 2 m2</t>
  </si>
  <si>
    <t>PL12 1,2 : 1*1,5*0,8</t>
  </si>
  <si>
    <t>968062356R00</t>
  </si>
  <si>
    <t>Vybourání dřevěných rámů oken dvojitých nebo zdvojených, plochy do 4 m2</t>
  </si>
  <si>
    <t>PL09 3,52 : 25*1,47*2,4</t>
  </si>
  <si>
    <t>18 : 1,5*0,6*1</t>
  </si>
  <si>
    <t>968062357R00</t>
  </si>
  <si>
    <t>Vybourání dřevěných rámů oken dvojitých nebo zdvojených, plochy přes 4 m2</t>
  </si>
  <si>
    <t>PL10 4,38 : 1*1,47*2,98</t>
  </si>
  <si>
    <t>968062456R00</t>
  </si>
  <si>
    <t>Vybourání dřevěných rámů dveřních zárubní, plochy přes 2 m2</t>
  </si>
  <si>
    <t>PL19 : 1,45*2,26</t>
  </si>
  <si>
    <t>PL17 : 1</t>
  </si>
  <si>
    <t>968072244R00</t>
  </si>
  <si>
    <t>Vybourání a vyjmutí kovových rámů a rolet rámů, včetně pomocného lešení o výšce podlahy do 1900 mm a, pro zatížení do 1,5 kPa  (150 kg/m2) okenních jednoduchých, plochy do 1 m2</t>
  </si>
  <si>
    <t>968072245R00</t>
  </si>
  <si>
    <t>Vybourání a vyjmutí kovových rámů a rolet rámů, včetně pomocného lešení o výšce podlahy do 1900 mm a, pro zatížení do 1,5 kPa  (150 kg/m2) okenních jednoduchých, plochy do 2 m2</t>
  </si>
  <si>
    <t>PL12 : 1,5*0,8</t>
  </si>
  <si>
    <t>PL17 : 0,9*2,02</t>
  </si>
  <si>
    <t>968072246R00</t>
  </si>
  <si>
    <t>Vybourání a vyjmutí kovových rámů a rolet rámů, včetně pomocného lešení o výšce podlahy do 1900 mm a, pro zatížení do 1,5 kPa  (150 kg/m2) okenních jednoduchých, plochy do 4 m2</t>
  </si>
  <si>
    <t>968072247R00</t>
  </si>
  <si>
    <t>Vybourání a vyjmutí kovových rámů a rolet rámů, včetně pomocného lešení o výšce podlahy do 1900 mm a, pro zatížení do 1,5 kPa  (150 kg/m2) okenních jednoduchých, plochy přes 4 m2</t>
  </si>
  <si>
    <t>968091001R00</t>
  </si>
  <si>
    <t>Vybourání vnitřních parapetů teracových, šířky do 30 cm, tloušťky 3 cm</t>
  </si>
  <si>
    <t>K2 12  stropů : 0,35*40</t>
  </si>
  <si>
    <t>K1 12 stropů : 72</t>
  </si>
  <si>
    <t xml:space="preserve">  PL17 : 1*(0,9+2,02*2)</t>
  </si>
  <si>
    <t xml:space="preserve">  PL 19 : 1*(1,45+2,56*2)</t>
  </si>
  <si>
    <t>0,3*219,74</t>
  </si>
  <si>
    <t>stávající zídka : (0,5+5,8)*2*(6,75-1,2+0,4)</t>
  </si>
  <si>
    <t>deska : 1,5*(11*0,35+3,2)</t>
  </si>
  <si>
    <t>střecha : 8,3*7,85+1,11*3,8*2+0,3*(8*2+7,05)</t>
  </si>
  <si>
    <t>střecha : 8,3*7,85</t>
  </si>
  <si>
    <t>střecha : (8,3*7,85+1,11*3,8*2+0,3*(8*2+7,05))*2</t>
  </si>
  <si>
    <t>střecha : (8,3*7,85+1,11*3,8*2+0,3*(8*2+7,05))*6</t>
  </si>
  <si>
    <t>střecha : 8*2+7,05</t>
  </si>
  <si>
    <t>střecha : (8,3*7,85+1,11*3,8*2+0,3*(8*2+7,05))*2*0,35</t>
  </si>
  <si>
    <t>střecha : (8,3*7,85+1,11*3,8*2+0,3*(8*2+7,05))*1,2</t>
  </si>
  <si>
    <t>střecha : (8*7,05+3,8*1,4*2-0,7*0,7*4)*2</t>
  </si>
  <si>
    <t>střecha : (8*7,05+3,8*1,4*2-0,7*0,7*4)*1,05</t>
  </si>
  <si>
    <t>4*1,5*1</t>
  </si>
  <si>
    <t>0,7*0,7*3</t>
  </si>
  <si>
    <t>7,85</t>
  </si>
  <si>
    <t>12,5+8+8</t>
  </si>
  <si>
    <t>K06 : 24,5</t>
  </si>
  <si>
    <t>K11 : 12,5</t>
  </si>
  <si>
    <t>K121 : 8</t>
  </si>
  <si>
    <t>K122 : 8</t>
  </si>
  <si>
    <t>K13 : 7,85</t>
  </si>
  <si>
    <t>K14 : 7,2</t>
  </si>
  <si>
    <t xml:space="preserve">K19 : </t>
  </si>
  <si>
    <t>K20 : 1</t>
  </si>
  <si>
    <t>K21 : 26*1,5</t>
  </si>
  <si>
    <t>K56</t>
  </si>
  <si>
    <t>Oplechování podstavců pro anténu Ti Zn,700x700 mm</t>
  </si>
  <si>
    <t>K56 : 3</t>
  </si>
  <si>
    <t>K2 12 stropů : 11*2*0,9*2,8</t>
  </si>
  <si>
    <t>K1-K3 : 3015,8</t>
  </si>
  <si>
    <t>28,88*6,2</t>
  </si>
  <si>
    <t>316,1*1</t>
  </si>
  <si>
    <t>407,05</t>
  </si>
  <si>
    <t>Z15 : 3</t>
  </si>
  <si>
    <t>Z38 : 28,88*6,2</t>
  </si>
  <si>
    <t>Z41 : 1</t>
  </si>
  <si>
    <t>Z44 : 113</t>
  </si>
  <si>
    <t>Z45 : 256,7</t>
  </si>
  <si>
    <t>Z46 : 128</t>
  </si>
  <si>
    <t>Z48</t>
  </si>
  <si>
    <t>Z48 : 316,1*1</t>
  </si>
  <si>
    <t>Z49</t>
  </si>
  <si>
    <t>Z49 : 407,05</t>
  </si>
  <si>
    <t>K1-K3 : 805,9*1,15*0,001</t>
  </si>
  <si>
    <t>K1-K3 : (94,6+307,2+100,4+152,1+86,4+449,3+626,7)*1,15/1000</t>
  </si>
  <si>
    <t>K2 12 stropů : 60,5*1,15</t>
  </si>
  <si>
    <t>766711001R00</t>
  </si>
  <si>
    <t>Montáž otvorových prvků plastových oken a balkonových dveří,</t>
  </si>
  <si>
    <t>PL09 : 25*(1,47+2,4)*2</t>
  </si>
  <si>
    <t>PL10 : 1*(1,47+2,98)*2</t>
  </si>
  <si>
    <t>PL12 : 1*(1,5+0,8)*2</t>
  </si>
  <si>
    <t>PL18 : 1*(1,5+0,6)*2</t>
  </si>
  <si>
    <t>766711021R00</t>
  </si>
  <si>
    <t>Montáž otvorových prvků plastových vstupních dveří,</t>
  </si>
  <si>
    <t>PL17 : 1*(0,9+2,02)*2</t>
  </si>
  <si>
    <t>PL19 : 1*(1,45+2,56)*2</t>
  </si>
  <si>
    <t>PL09</t>
  </si>
  <si>
    <t>Dodavka plastové okno  1470x2400 mm</t>
  </si>
  <si>
    <t>PL09 1,47*2,4 3x : 12+13</t>
  </si>
  <si>
    <t>PL10</t>
  </si>
  <si>
    <t>Dodavka plastové okno  1470x2980mm</t>
  </si>
  <si>
    <t>PL12</t>
  </si>
  <si>
    <t>Dodavka plastové okno  1500x800 mm</t>
  </si>
  <si>
    <t>PL17</t>
  </si>
  <si>
    <t>Dodavka plastové vchodové dveře 900x2020 mm</t>
  </si>
  <si>
    <t>PL18</t>
  </si>
  <si>
    <t>Dodavka plastové okno  1500x600 mm</t>
  </si>
  <si>
    <t>PL19</t>
  </si>
  <si>
    <t>Dodavka plastové vchodové dveře 1450x2560 mm</t>
  </si>
  <si>
    <t>998766204R00</t>
  </si>
  <si>
    <t>Přesun hmot pro truhlářské konstr., výšky do 36 m</t>
  </si>
  <si>
    <t>Z38 : 6,2*1*1,1*2</t>
  </si>
  <si>
    <t>zárubeň + dveře : 1*(0,9+2*1,97)*0,15*2+0,8*1,97*1</t>
  </si>
  <si>
    <t>I120 : 66*1,1*0,44</t>
  </si>
  <si>
    <t>TR40/60 : 55,5*2</t>
  </si>
  <si>
    <t>K1-K3 : 3015/80*2</t>
  </si>
  <si>
    <t>nové ŽB stěny : (0,99*2+3,8)*28*2</t>
  </si>
  <si>
    <t>Základ sníženou  DPH</t>
  </si>
  <si>
    <t xml:space="preserve">Snížená  DPH </t>
  </si>
  <si>
    <t>Dodávka a montáž hliníkové vstupní dveře 3600x3250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</si>
</sst>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  <font>
      <sz val="8"/>
      <color rgb="FFDF7000"/>
      <name val="Arial CE"/>
      <charset val="238"/>
    </font>
    <font>
      <sz val="8"/>
      <color indexed="9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6" xfId="0" applyFont="1" applyBorder="1"/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/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8" fillId="0" borderId="6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0" fontId="8" fillId="4" borderId="6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30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 wrapText="1"/>
    </xf>
    <xf numFmtId="3" fontId="10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3" fontId="0" fillId="0" borderId="33" xfId="0" applyNumberFormat="1" applyBorder="1" applyAlignment="1">
      <alignment vertical="center"/>
    </xf>
    <xf numFmtId="3" fontId="3" fillId="0" borderId="35" xfId="0" applyNumberFormat="1" applyFont="1" applyBorder="1" applyAlignment="1">
      <alignment horizontal="right" vertical="center" wrapText="1" shrinkToFit="1"/>
    </xf>
    <xf numFmtId="3" fontId="3" fillId="0" borderId="35" xfId="0" applyNumberFormat="1" applyFont="1" applyBorder="1" applyAlignment="1">
      <alignment horizontal="right" vertical="center" shrinkToFit="1"/>
    </xf>
    <xf numFmtId="3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8" fillId="0" borderId="35" xfId="0" applyNumberFormat="1" applyFont="1" applyBorder="1" applyAlignment="1">
      <alignment vertical="center" wrapText="1" shrinkToFit="1"/>
    </xf>
    <xf numFmtId="3" fontId="8" fillId="0" borderId="35" xfId="0" applyNumberFormat="1" applyFont="1" applyBorder="1" applyAlignment="1">
      <alignment vertical="center"/>
    </xf>
    <xf numFmtId="3" fontId="0" fillId="0" borderId="33" xfId="0" applyNumberFormat="1" applyBorder="1" applyAlignment="1">
      <alignment horizontal="left" vertical="center"/>
    </xf>
    <xf numFmtId="3" fontId="0" fillId="0" borderId="35" xfId="0" applyNumberFormat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7" xfId="0" applyFont="1" applyFill="1" applyBorder="1" applyAlignment="1">
      <alignment vertical="center"/>
    </xf>
    <xf numFmtId="3" fontId="7" fillId="0" borderId="35" xfId="0" applyNumberFormat="1" applyFont="1" applyBorder="1" applyAlignment="1">
      <alignment vertical="center"/>
    </xf>
    <xf numFmtId="3" fontId="7" fillId="3" borderId="39" xfId="0" applyNumberFormat="1" applyFont="1" applyFill="1" applyBorder="1" applyAlignment="1">
      <alignment vertical="center"/>
    </xf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0" fillId="0" borderId="21" xfId="0" applyFon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4" fontId="8" fillId="3" borderId="0" xfId="0" applyNumberFormat="1" applyFont="1" applyFill="1" applyBorder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2" xfId="0" applyNumberFormat="1" applyFont="1" applyBorder="1" applyAlignment="1">
      <alignment vertical="top" shrinkToFit="1"/>
    </xf>
    <xf numFmtId="4" fontId="16" fillId="0" borderId="43" xfId="0" applyNumberFormat="1" applyFont="1" applyBorder="1" applyAlignment="1">
      <alignment vertical="top" shrinkToFi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164" fontId="16" fillId="0" borderId="45" xfId="0" applyNumberFormat="1" applyFont="1" applyBorder="1" applyAlignment="1">
      <alignment vertical="top" shrinkToFit="1"/>
    </xf>
    <xf numFmtId="4" fontId="16" fillId="4" borderId="45" xfId="0" applyNumberFormat="1" applyFont="1" applyFill="1" applyBorder="1" applyAlignment="1" applyProtection="1">
      <alignment vertical="top" shrinkToFit="1"/>
      <protection locked="0"/>
    </xf>
    <xf numFmtId="4" fontId="16" fillId="0" borderId="45" xfId="0" applyNumberFormat="1" applyFont="1" applyBorder="1" applyAlignment="1">
      <alignment vertical="top" shrinkToFit="1"/>
    </xf>
    <xf numFmtId="4" fontId="16" fillId="0" borderId="46" xfId="0" applyNumberFormat="1" applyFont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18" fillId="0" borderId="0" xfId="0" applyNumberFormat="1" applyFont="1" applyBorder="1" applyAlignment="1">
      <alignment horizontal="center" vertical="top" wrapText="1" shrinkToFit="1"/>
    </xf>
    <xf numFmtId="0" fontId="18" fillId="0" borderId="0" xfId="0" applyNumberFormat="1" applyFont="1" applyBorder="1" applyAlignment="1">
      <alignment vertical="top" wrapText="1" shrinkToFit="1"/>
    </xf>
    <xf numFmtId="0" fontId="18" fillId="0" borderId="0" xfId="0" quotePrefix="1" applyNumberFormat="1" applyFont="1" applyBorder="1" applyAlignment="1">
      <alignment horizontal="left" vertical="top" wrapText="1"/>
    </xf>
    <xf numFmtId="0" fontId="19" fillId="0" borderId="0" xfId="0" applyNumberFormat="1" applyFont="1" applyBorder="1" applyAlignment="1">
      <alignment horizontal="center" vertical="top" wrapText="1" shrinkToFit="1"/>
    </xf>
    <xf numFmtId="0" fontId="19" fillId="0" borderId="0" xfId="0" applyNumberFormat="1" applyFont="1" applyBorder="1" applyAlignment="1">
      <alignment vertical="top" wrapText="1" shrinkToFit="1"/>
    </xf>
    <xf numFmtId="0" fontId="20" fillId="0" borderId="0" xfId="0" applyNumberFormat="1" applyFont="1" applyBorder="1" applyAlignment="1">
      <alignment horizontal="center" vertical="top" wrapText="1" shrinkToFit="1"/>
    </xf>
    <xf numFmtId="0" fontId="20" fillId="0" borderId="0" xfId="0" applyNumberFormat="1" applyFont="1" applyBorder="1" applyAlignment="1">
      <alignment vertical="top" wrapText="1" shrinkToFit="1"/>
    </xf>
    <xf numFmtId="0" fontId="21" fillId="0" borderId="0" xfId="0" applyNumberFormat="1" applyFont="1" applyBorder="1" applyAlignment="1">
      <alignment horizontal="center" vertical="top" wrapText="1" shrinkToFit="1"/>
    </xf>
    <xf numFmtId="0" fontId="21" fillId="0" borderId="0" xfId="0" applyNumberFormat="1" applyFont="1" applyBorder="1" applyAlignment="1">
      <alignment vertical="top" wrapText="1" shrinkToFit="1"/>
    </xf>
    <xf numFmtId="0" fontId="22" fillId="0" borderId="0" xfId="0" applyNumberFormat="1" applyFont="1" applyAlignment="1">
      <alignment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0" fontId="19" fillId="0" borderId="0" xfId="0" applyNumberFormat="1" applyFont="1" applyBorder="1" applyAlignment="1">
      <alignment horizontal="left" vertical="top" wrapText="1"/>
    </xf>
    <xf numFmtId="0" fontId="19" fillId="0" borderId="0" xfId="0" quotePrefix="1" applyNumberFormat="1" applyFont="1" applyBorder="1" applyAlignment="1">
      <alignment horizontal="left" vertical="top" wrapText="1"/>
    </xf>
    <xf numFmtId="0" fontId="20" fillId="0" borderId="0" xfId="0" quotePrefix="1" applyNumberFormat="1" applyFont="1" applyBorder="1" applyAlignment="1">
      <alignment horizontal="left" vertical="top" wrapText="1"/>
    </xf>
    <xf numFmtId="0" fontId="21" fillId="0" borderId="0" xfId="0" quotePrefix="1" applyNumberFormat="1" applyFont="1" applyBorder="1" applyAlignment="1">
      <alignment horizontal="left" vertical="top" wrapText="1"/>
    </xf>
    <xf numFmtId="49" fontId="16" fillId="0" borderId="0" xfId="0" applyNumberFormat="1" applyFont="1" applyBorder="1" applyAlignment="1">
      <alignment horizontal="left" vertical="top" wrapText="1"/>
    </xf>
    <xf numFmtId="0" fontId="20" fillId="0" borderId="0" xfId="0" applyNumberFormat="1" applyFont="1" applyBorder="1" applyAlignment="1">
      <alignment horizontal="left" vertical="top" wrapText="1"/>
    </xf>
    <xf numFmtId="4" fontId="8" fillId="0" borderId="35" xfId="0" applyNumberFormat="1" applyFont="1" applyBorder="1" applyAlignment="1">
      <alignment vertical="center" shrinkToFit="1"/>
    </xf>
    <xf numFmtId="4" fontId="0" fillId="0" borderId="35" xfId="0" applyNumberFormat="1" applyBorder="1" applyAlignment="1">
      <alignment vertical="center" shrinkToFit="1"/>
    </xf>
    <xf numFmtId="4" fontId="0" fillId="3" borderId="39" xfId="0" applyNumberFormat="1" applyFill="1" applyBorder="1" applyAlignment="1">
      <alignment vertical="center" shrinkToFit="1"/>
    </xf>
    <xf numFmtId="0" fontId="3" fillId="2" borderId="0" xfId="0" applyFont="1" applyFill="1" applyAlignment="1">
      <alignment horizontal="left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3" fontId="0" fillId="0" borderId="34" xfId="0" applyNumberFormat="1" applyBorder="1" applyAlignment="1">
      <alignment vertical="center"/>
    </xf>
    <xf numFmtId="3" fontId="0" fillId="0" borderId="34" xfId="0" applyNumberFormat="1" applyBorder="1" applyAlignment="1">
      <alignment vertical="center" wrapText="1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/>
    </xf>
    <xf numFmtId="3" fontId="0" fillId="3" borderId="38" xfId="0" applyNumberFormat="1" applyFill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indowProtection="1" workbookViewId="0">
      <selection activeCell="D7" sqref="D7"/>
    </sheetView>
  </sheetViews>
  <sheetFormatPr defaultRowHeight="12.75" x14ac:dyDescent="0.2"/>
  <sheetData>
    <row r="1" spans="1:7" x14ac:dyDescent="0.2">
      <c r="A1" s="37" t="s">
        <v>35</v>
      </c>
    </row>
    <row r="2" spans="1:7" ht="57.75" customHeight="1" x14ac:dyDescent="0.2">
      <c r="A2" s="208" t="s">
        <v>36</v>
      </c>
      <c r="B2" s="208"/>
      <c r="C2" s="208"/>
      <c r="D2" s="208"/>
      <c r="E2" s="208"/>
      <c r="F2" s="208"/>
      <c r="G2" s="208"/>
    </row>
  </sheetData>
  <sheetProtection algorithmName="SHA-512" hashValue="zBGQB2oQUG5NqS4Ui9iPM5CuHXM0uiKwz7Y+til1CvpMXzT5tmnRMFZnLF8TdIo0D4z4NbncfwX863MSYcXtMg==" saltValue="uhA3fURCBcl/dMG//4oiHw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43</v>
      </c>
      <c r="C3" s="268" t="s">
        <v>46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53</v>
      </c>
      <c r="C4" s="271" t="s">
        <v>54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SUMIF(AG9:AG79,"&lt;&gt;NOR",G9:G79)</f>
        <v>0</v>
      </c>
      <c r="H8" s="165"/>
      <c r="I8" s="165">
        <f>SUM(I9:I79)</f>
        <v>0</v>
      </c>
      <c r="J8" s="165"/>
      <c r="K8" s="165">
        <f>SUM(K9:K79)</f>
        <v>0</v>
      </c>
      <c r="L8" s="165"/>
      <c r="M8" s="165">
        <f>SUM(M9:M79)</f>
        <v>0</v>
      </c>
      <c r="N8" s="165"/>
      <c r="O8" s="165">
        <f>SUM(O9:O79)</f>
        <v>0</v>
      </c>
      <c r="P8" s="165"/>
      <c r="Q8" s="165">
        <f>SUM(Q9:Q79)</f>
        <v>0</v>
      </c>
      <c r="R8" s="165"/>
      <c r="S8" s="165"/>
      <c r="T8" s="166"/>
      <c r="U8" s="160"/>
      <c r="V8" s="160">
        <f>SUM(V9:V79)</f>
        <v>369.81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1577</v>
      </c>
      <c r="C9" s="184" t="s">
        <v>1578</v>
      </c>
      <c r="D9" s="169" t="s">
        <v>195</v>
      </c>
      <c r="E9" s="170">
        <v>8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0.16</v>
      </c>
      <c r="V9" s="158">
        <f>ROUND(E9*U9,2)</f>
        <v>1.28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1579</v>
      </c>
      <c r="D10" s="188"/>
      <c r="E10" s="189">
        <v>8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ht="33.75" outlineLevel="1" x14ac:dyDescent="0.2">
      <c r="A11" s="167">
        <v>2</v>
      </c>
      <c r="B11" s="168" t="s">
        <v>242</v>
      </c>
      <c r="C11" s="184" t="s">
        <v>243</v>
      </c>
      <c r="D11" s="169" t="s">
        <v>195</v>
      </c>
      <c r="E11" s="170">
        <v>51.5</v>
      </c>
      <c r="F11" s="171"/>
      <c r="G11" s="172">
        <f>ROUND(E11*F11,2)</f>
        <v>0</v>
      </c>
      <c r="H11" s="171"/>
      <c r="I11" s="172">
        <f>ROUND(E11*H11,2)</f>
        <v>0</v>
      </c>
      <c r="J11" s="171"/>
      <c r="K11" s="172">
        <f>ROUND(E11*J11,2)</f>
        <v>0</v>
      </c>
      <c r="L11" s="172">
        <v>21</v>
      </c>
      <c r="M11" s="172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2"/>
      <c r="S11" s="172" t="s">
        <v>177</v>
      </c>
      <c r="T11" s="173" t="s">
        <v>178</v>
      </c>
      <c r="U11" s="158">
        <v>0.627</v>
      </c>
      <c r="V11" s="158">
        <f>ROUND(E11*U11,2)</f>
        <v>32.29</v>
      </c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196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1579</v>
      </c>
      <c r="D12" s="188"/>
      <c r="E12" s="189">
        <v>8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55"/>
      <c r="B13" s="156"/>
      <c r="C13" s="190" t="s">
        <v>1580</v>
      </c>
      <c r="D13" s="188"/>
      <c r="E13" s="189">
        <v>43.5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ht="22.5" outlineLevel="1" x14ac:dyDescent="0.2">
      <c r="A14" s="167">
        <v>3</v>
      </c>
      <c r="B14" s="168" t="s">
        <v>250</v>
      </c>
      <c r="C14" s="184" t="s">
        <v>251</v>
      </c>
      <c r="D14" s="169" t="s">
        <v>195</v>
      </c>
      <c r="E14" s="170">
        <v>43.5</v>
      </c>
      <c r="F14" s="171"/>
      <c r="G14" s="172">
        <f>ROUND(E14*F14,2)</f>
        <v>0</v>
      </c>
      <c r="H14" s="171"/>
      <c r="I14" s="172">
        <f>ROUND(E14*H14,2)</f>
        <v>0</v>
      </c>
      <c r="J14" s="171"/>
      <c r="K14" s="172">
        <f>ROUND(E14*J14,2)</f>
        <v>0</v>
      </c>
      <c r="L14" s="172">
        <v>21</v>
      </c>
      <c r="M14" s="172">
        <f>G14*(1+L14/100)</f>
        <v>0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2"/>
      <c r="S14" s="172" t="s">
        <v>177</v>
      </c>
      <c r="T14" s="173" t="s">
        <v>178</v>
      </c>
      <c r="U14" s="158">
        <v>7.0000000000000007E-2</v>
      </c>
      <c r="V14" s="158">
        <f>ROUND(E14*U14,2)</f>
        <v>3.05</v>
      </c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196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55"/>
      <c r="B15" s="156"/>
      <c r="C15" s="190" t="s">
        <v>1580</v>
      </c>
      <c r="D15" s="188"/>
      <c r="E15" s="189">
        <v>43.5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200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67">
        <v>4</v>
      </c>
      <c r="B16" s="168" t="s">
        <v>206</v>
      </c>
      <c r="C16" s="184" t="s">
        <v>207</v>
      </c>
      <c r="D16" s="169" t="s">
        <v>208</v>
      </c>
      <c r="E16" s="170">
        <v>11.270099999999999</v>
      </c>
      <c r="F16" s="171"/>
      <c r="G16" s="172">
        <f>ROUND(E16*F16,2)</f>
        <v>0</v>
      </c>
      <c r="H16" s="171"/>
      <c r="I16" s="172">
        <f>ROUND(E16*H16,2)</f>
        <v>0</v>
      </c>
      <c r="J16" s="171"/>
      <c r="K16" s="172">
        <f>ROUND(E16*J16,2)</f>
        <v>0</v>
      </c>
      <c r="L16" s="172">
        <v>21</v>
      </c>
      <c r="M16" s="172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2"/>
      <c r="S16" s="172" t="s">
        <v>177</v>
      </c>
      <c r="T16" s="173" t="s">
        <v>178</v>
      </c>
      <c r="U16" s="158">
        <v>9.5200000000000007E-2</v>
      </c>
      <c r="V16" s="158">
        <f>ROUND(E16*U16,2)</f>
        <v>1.07</v>
      </c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196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1581</v>
      </c>
      <c r="D17" s="188"/>
      <c r="E17" s="189">
        <v>2.46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55"/>
      <c r="B18" s="156"/>
      <c r="C18" s="190" t="s">
        <v>1582</v>
      </c>
      <c r="D18" s="188"/>
      <c r="E18" s="189">
        <v>8.81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200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22.5" outlineLevel="1" x14ac:dyDescent="0.2">
      <c r="A19" s="167">
        <v>5</v>
      </c>
      <c r="B19" s="168" t="s">
        <v>1583</v>
      </c>
      <c r="C19" s="184" t="s">
        <v>1584</v>
      </c>
      <c r="D19" s="169" t="s">
        <v>208</v>
      </c>
      <c r="E19" s="170">
        <v>344.32105000000001</v>
      </c>
      <c r="F19" s="171"/>
      <c r="G19" s="172">
        <f>ROUND(E19*F19,2)</f>
        <v>0</v>
      </c>
      <c r="H19" s="171"/>
      <c r="I19" s="172">
        <f>ROUND(E19*H19,2)</f>
        <v>0</v>
      </c>
      <c r="J19" s="171"/>
      <c r="K19" s="172">
        <f>ROUND(E19*J19,2)</f>
        <v>0</v>
      </c>
      <c r="L19" s="172">
        <v>21</v>
      </c>
      <c r="M19" s="172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2"/>
      <c r="S19" s="172" t="s">
        <v>177</v>
      </c>
      <c r="T19" s="173" t="s">
        <v>178</v>
      </c>
      <c r="U19" s="158">
        <v>0.36799999999999999</v>
      </c>
      <c r="V19" s="158">
        <f>ROUND(E19*U19,2)</f>
        <v>126.71</v>
      </c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196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1585</v>
      </c>
      <c r="D20" s="188"/>
      <c r="E20" s="189">
        <v>171.81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55"/>
      <c r="B21" s="156"/>
      <c r="C21" s="190" t="s">
        <v>1586</v>
      </c>
      <c r="D21" s="188"/>
      <c r="E21" s="189">
        <v>172.51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22.5" outlineLevel="1" x14ac:dyDescent="0.2">
      <c r="A22" s="167">
        <v>6</v>
      </c>
      <c r="B22" s="168" t="s">
        <v>1587</v>
      </c>
      <c r="C22" s="184" t="s">
        <v>1588</v>
      </c>
      <c r="D22" s="169" t="s">
        <v>195</v>
      </c>
      <c r="E22" s="170">
        <v>81.5595</v>
      </c>
      <c r="F22" s="171"/>
      <c r="G22" s="172">
        <f>ROUND(E22*F22,2)</f>
        <v>0</v>
      </c>
      <c r="H22" s="171"/>
      <c r="I22" s="172">
        <f>ROUND(E22*H22,2)</f>
        <v>0</v>
      </c>
      <c r="J22" s="171"/>
      <c r="K22" s="172">
        <f>ROUND(E22*J22,2)</f>
        <v>0</v>
      </c>
      <c r="L22" s="172">
        <v>21</v>
      </c>
      <c r="M22" s="172">
        <f>G22*(1+L22/100)</f>
        <v>0</v>
      </c>
      <c r="N22" s="172">
        <v>0</v>
      </c>
      <c r="O22" s="172">
        <f>ROUND(E22*N22,2)</f>
        <v>0</v>
      </c>
      <c r="P22" s="172">
        <v>0</v>
      </c>
      <c r="Q22" s="172">
        <f>ROUND(E22*P22,2)</f>
        <v>0</v>
      </c>
      <c r="R22" s="172"/>
      <c r="S22" s="172" t="s">
        <v>177</v>
      </c>
      <c r="T22" s="173" t="s">
        <v>178</v>
      </c>
      <c r="U22" s="158">
        <v>0.26200000000000001</v>
      </c>
      <c r="V22" s="158">
        <f>ROUND(E22*U22,2)</f>
        <v>21.37</v>
      </c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196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1589</v>
      </c>
      <c r="D23" s="188"/>
      <c r="E23" s="189">
        <v>41.42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55"/>
      <c r="B24" s="156"/>
      <c r="C24" s="190" t="s">
        <v>1590</v>
      </c>
      <c r="D24" s="188"/>
      <c r="E24" s="189">
        <v>40.14</v>
      </c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200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22.5" outlineLevel="1" x14ac:dyDescent="0.2">
      <c r="A25" s="167">
        <v>7</v>
      </c>
      <c r="B25" s="168" t="s">
        <v>1591</v>
      </c>
      <c r="C25" s="184" t="s">
        <v>1592</v>
      </c>
      <c r="D25" s="169" t="s">
        <v>195</v>
      </c>
      <c r="E25" s="170">
        <v>81.5595</v>
      </c>
      <c r="F25" s="171"/>
      <c r="G25" s="172">
        <f>ROUND(E25*F25,2)</f>
        <v>0</v>
      </c>
      <c r="H25" s="171"/>
      <c r="I25" s="172">
        <f>ROUND(E25*H25,2)</f>
        <v>0</v>
      </c>
      <c r="J25" s="171"/>
      <c r="K25" s="172">
        <f>ROUND(E25*J25,2)</f>
        <v>0</v>
      </c>
      <c r="L25" s="172">
        <v>21</v>
      </c>
      <c r="M25" s="172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2"/>
      <c r="S25" s="172" t="s">
        <v>177</v>
      </c>
      <c r="T25" s="173" t="s">
        <v>178</v>
      </c>
      <c r="U25" s="158">
        <v>0.17100000000000001</v>
      </c>
      <c r="V25" s="158">
        <f>ROUND(E25*U25,2)</f>
        <v>13.95</v>
      </c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196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55"/>
      <c r="B26" s="156"/>
      <c r="C26" s="190" t="s">
        <v>1589</v>
      </c>
      <c r="D26" s="188"/>
      <c r="E26" s="189">
        <v>41.42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200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55"/>
      <c r="B27" s="156"/>
      <c r="C27" s="190" t="s">
        <v>1590</v>
      </c>
      <c r="D27" s="188"/>
      <c r="E27" s="189">
        <v>40.14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200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67">
        <v>8</v>
      </c>
      <c r="B28" s="168" t="s">
        <v>1593</v>
      </c>
      <c r="C28" s="184" t="s">
        <v>1594</v>
      </c>
      <c r="D28" s="169" t="s">
        <v>195</v>
      </c>
      <c r="E28" s="170">
        <v>81.5595</v>
      </c>
      <c r="F28" s="171"/>
      <c r="G28" s="172">
        <f>ROUND(E28*F28,2)</f>
        <v>0</v>
      </c>
      <c r="H28" s="171"/>
      <c r="I28" s="172">
        <f>ROUND(E28*H28,2)</f>
        <v>0</v>
      </c>
      <c r="J28" s="171"/>
      <c r="K28" s="172">
        <f>ROUND(E28*J28,2)</f>
        <v>0</v>
      </c>
      <c r="L28" s="172">
        <v>21</v>
      </c>
      <c r="M28" s="172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2"/>
      <c r="S28" s="172" t="s">
        <v>177</v>
      </c>
      <c r="T28" s="173" t="s">
        <v>178</v>
      </c>
      <c r="U28" s="158">
        <v>0.5</v>
      </c>
      <c r="V28" s="158">
        <f>ROUND(E28*U28,2)</f>
        <v>40.78</v>
      </c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196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1589</v>
      </c>
      <c r="D29" s="188"/>
      <c r="E29" s="189">
        <v>41.42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55"/>
      <c r="B30" s="156"/>
      <c r="C30" s="190" t="s">
        <v>1590</v>
      </c>
      <c r="D30" s="188"/>
      <c r="E30" s="189">
        <v>40.14</v>
      </c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200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ht="22.5" outlineLevel="1" x14ac:dyDescent="0.2">
      <c r="A31" s="167">
        <v>9</v>
      </c>
      <c r="B31" s="168" t="s">
        <v>1595</v>
      </c>
      <c r="C31" s="184" t="s">
        <v>1596</v>
      </c>
      <c r="D31" s="169" t="s">
        <v>195</v>
      </c>
      <c r="E31" s="170">
        <v>81.5595</v>
      </c>
      <c r="F31" s="171"/>
      <c r="G31" s="172">
        <f>ROUND(E31*F31,2)</f>
        <v>0</v>
      </c>
      <c r="H31" s="171"/>
      <c r="I31" s="172">
        <f>ROUND(E31*H31,2)</f>
        <v>0</v>
      </c>
      <c r="J31" s="171"/>
      <c r="K31" s="172">
        <f>ROUND(E31*J31,2)</f>
        <v>0</v>
      </c>
      <c r="L31" s="172">
        <v>21</v>
      </c>
      <c r="M31" s="172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2"/>
      <c r="S31" s="172" t="s">
        <v>177</v>
      </c>
      <c r="T31" s="173" t="s">
        <v>178</v>
      </c>
      <c r="U31" s="158">
        <v>0.12</v>
      </c>
      <c r="V31" s="158">
        <f>ROUND(E31*U31,2)</f>
        <v>9.7899999999999991</v>
      </c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196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0" t="s">
        <v>1589</v>
      </c>
      <c r="D32" s="188"/>
      <c r="E32" s="189">
        <v>41.42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55"/>
      <c r="B33" s="156"/>
      <c r="C33" s="190" t="s">
        <v>1590</v>
      </c>
      <c r="D33" s="188"/>
      <c r="E33" s="189">
        <v>40.14</v>
      </c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200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ht="22.5" outlineLevel="1" x14ac:dyDescent="0.2">
      <c r="A34" s="167">
        <v>10</v>
      </c>
      <c r="B34" s="168" t="s">
        <v>210</v>
      </c>
      <c r="C34" s="184" t="s">
        <v>211</v>
      </c>
      <c r="D34" s="169" t="s">
        <v>208</v>
      </c>
      <c r="E34" s="170">
        <v>11.270099999999999</v>
      </c>
      <c r="F34" s="171"/>
      <c r="G34" s="172">
        <f>ROUND(E34*F34,2)</f>
        <v>0</v>
      </c>
      <c r="H34" s="171"/>
      <c r="I34" s="172">
        <f>ROUND(E34*H34,2)</f>
        <v>0</v>
      </c>
      <c r="J34" s="171"/>
      <c r="K34" s="172">
        <f>ROUND(E34*J34,2)</f>
        <v>0</v>
      </c>
      <c r="L34" s="172">
        <v>21</v>
      </c>
      <c r="M34" s="172">
        <f>G34*(1+L34/100)</f>
        <v>0</v>
      </c>
      <c r="N34" s="172">
        <v>0</v>
      </c>
      <c r="O34" s="172">
        <f>ROUND(E34*N34,2)</f>
        <v>0</v>
      </c>
      <c r="P34" s="172">
        <v>0</v>
      </c>
      <c r="Q34" s="172">
        <f>ROUND(E34*P34,2)</f>
        <v>0</v>
      </c>
      <c r="R34" s="172"/>
      <c r="S34" s="172" t="s">
        <v>177</v>
      </c>
      <c r="T34" s="173" t="s">
        <v>178</v>
      </c>
      <c r="U34" s="158">
        <v>7.3999999999999996E-2</v>
      </c>
      <c r="V34" s="158">
        <f>ROUND(E34*U34,2)</f>
        <v>0.83</v>
      </c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196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190" t="s">
        <v>1581</v>
      </c>
      <c r="D35" s="188"/>
      <c r="E35" s="189">
        <v>2.46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190" t="s">
        <v>1582</v>
      </c>
      <c r="D36" s="188"/>
      <c r="E36" s="189">
        <v>8.81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ht="22.5" outlineLevel="1" x14ac:dyDescent="0.2">
      <c r="A37" s="167">
        <v>11</v>
      </c>
      <c r="B37" s="168" t="s">
        <v>1597</v>
      </c>
      <c r="C37" s="184" t="s">
        <v>1598</v>
      </c>
      <c r="D37" s="169" t="s">
        <v>208</v>
      </c>
      <c r="E37" s="170">
        <v>584.64</v>
      </c>
      <c r="F37" s="171"/>
      <c r="G37" s="172">
        <f>ROUND(E37*F37,2)</f>
        <v>0</v>
      </c>
      <c r="H37" s="171"/>
      <c r="I37" s="172">
        <f>ROUND(E37*H37,2)</f>
        <v>0</v>
      </c>
      <c r="J37" s="171"/>
      <c r="K37" s="172">
        <f>ROUND(E37*J37,2)</f>
        <v>0</v>
      </c>
      <c r="L37" s="172">
        <v>21</v>
      </c>
      <c r="M37" s="172">
        <f>G37*(1+L37/100)</f>
        <v>0</v>
      </c>
      <c r="N37" s="172">
        <v>0</v>
      </c>
      <c r="O37" s="172">
        <f>ROUND(E37*N37,2)</f>
        <v>0</v>
      </c>
      <c r="P37" s="172">
        <v>0</v>
      </c>
      <c r="Q37" s="172">
        <f>ROUND(E37*P37,2)</f>
        <v>0</v>
      </c>
      <c r="R37" s="172"/>
      <c r="S37" s="172" t="s">
        <v>177</v>
      </c>
      <c r="T37" s="173" t="s">
        <v>178</v>
      </c>
      <c r="U37" s="158">
        <v>1.0999999999999999E-2</v>
      </c>
      <c r="V37" s="158">
        <f>ROUND(E37*U37,2)</f>
        <v>6.43</v>
      </c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196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190" t="s">
        <v>1599</v>
      </c>
      <c r="D38" s="188"/>
      <c r="E38" s="189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55"/>
      <c r="B39" s="156"/>
      <c r="C39" s="199" t="s">
        <v>283</v>
      </c>
      <c r="D39" s="191"/>
      <c r="E39" s="192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200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ht="22.5" outlineLevel="1" x14ac:dyDescent="0.2">
      <c r="A40" s="155"/>
      <c r="B40" s="156"/>
      <c r="C40" s="200" t="s">
        <v>1600</v>
      </c>
      <c r="D40" s="191"/>
      <c r="E40" s="192">
        <v>171.81</v>
      </c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>
        <v>2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200" t="s">
        <v>1601</v>
      </c>
      <c r="D41" s="191"/>
      <c r="E41" s="192">
        <v>172.51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2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55"/>
      <c r="B42" s="156"/>
      <c r="C42" s="201" t="s">
        <v>295</v>
      </c>
      <c r="D42" s="193"/>
      <c r="E42" s="194">
        <v>344.32</v>
      </c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200</v>
      </c>
      <c r="AH42" s="148">
        <v>3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9" t="s">
        <v>296</v>
      </c>
      <c r="D43" s="191"/>
      <c r="E43" s="192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55"/>
      <c r="B44" s="156"/>
      <c r="C44" s="190" t="s">
        <v>1602</v>
      </c>
      <c r="D44" s="188"/>
      <c r="E44" s="189">
        <v>688.64</v>
      </c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200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55"/>
      <c r="B45" s="156"/>
      <c r="C45" s="190" t="s">
        <v>1603</v>
      </c>
      <c r="D45" s="188"/>
      <c r="E45" s="189">
        <v>-104</v>
      </c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200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ht="22.5" outlineLevel="1" x14ac:dyDescent="0.2">
      <c r="A46" s="167">
        <v>12</v>
      </c>
      <c r="B46" s="168" t="s">
        <v>269</v>
      </c>
      <c r="C46" s="184" t="s">
        <v>270</v>
      </c>
      <c r="D46" s="169" t="s">
        <v>208</v>
      </c>
      <c r="E46" s="170">
        <v>52.2</v>
      </c>
      <c r="F46" s="171"/>
      <c r="G46" s="172">
        <f>ROUND(E46*F46,2)</f>
        <v>0</v>
      </c>
      <c r="H46" s="171"/>
      <c r="I46" s="172">
        <f>ROUND(E46*H46,2)</f>
        <v>0</v>
      </c>
      <c r="J46" s="171"/>
      <c r="K46" s="172">
        <f>ROUND(E46*J46,2)</f>
        <v>0</v>
      </c>
      <c r="L46" s="172">
        <v>21</v>
      </c>
      <c r="M46" s="172">
        <f>G46*(1+L46/100)</f>
        <v>0</v>
      </c>
      <c r="N46" s="172">
        <v>0</v>
      </c>
      <c r="O46" s="172">
        <f>ROUND(E46*N46,2)</f>
        <v>0</v>
      </c>
      <c r="P46" s="172">
        <v>0</v>
      </c>
      <c r="Q46" s="172">
        <f>ROUND(E46*P46,2)</f>
        <v>0</v>
      </c>
      <c r="R46" s="172"/>
      <c r="S46" s="172" t="s">
        <v>177</v>
      </c>
      <c r="T46" s="173" t="s">
        <v>178</v>
      </c>
      <c r="U46" s="158">
        <v>1.0999999999999999E-2</v>
      </c>
      <c r="V46" s="158">
        <f>ROUND(E46*U46,2)</f>
        <v>0.56999999999999995</v>
      </c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196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55"/>
      <c r="B47" s="156"/>
      <c r="C47" s="199" t="s">
        <v>283</v>
      </c>
      <c r="D47" s="191"/>
      <c r="E47" s="192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200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200" t="s">
        <v>1604</v>
      </c>
      <c r="D48" s="191"/>
      <c r="E48" s="192">
        <v>45.6</v>
      </c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>
        <v>2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200" t="s">
        <v>1605</v>
      </c>
      <c r="D49" s="191"/>
      <c r="E49" s="192">
        <v>4.8</v>
      </c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>
        <v>2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200" t="s">
        <v>1606</v>
      </c>
      <c r="D50" s="191"/>
      <c r="E50" s="192">
        <v>1.8</v>
      </c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>
        <v>2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201" t="s">
        <v>295</v>
      </c>
      <c r="D51" s="193"/>
      <c r="E51" s="194">
        <v>52.2</v>
      </c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>
        <v>3</v>
      </c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199" t="s">
        <v>296</v>
      </c>
      <c r="D52" s="191"/>
      <c r="E52" s="192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190" t="s">
        <v>1607</v>
      </c>
      <c r="D53" s="188"/>
      <c r="E53" s="189">
        <v>52.2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33.75" outlineLevel="1" x14ac:dyDescent="0.2">
      <c r="A54" s="167">
        <v>13</v>
      </c>
      <c r="B54" s="168" t="s">
        <v>281</v>
      </c>
      <c r="C54" s="184" t="s">
        <v>282</v>
      </c>
      <c r="D54" s="169" t="s">
        <v>208</v>
      </c>
      <c r="E54" s="170">
        <v>522</v>
      </c>
      <c r="F54" s="171"/>
      <c r="G54" s="172">
        <f>ROUND(E54*F54,2)</f>
        <v>0</v>
      </c>
      <c r="H54" s="171"/>
      <c r="I54" s="172">
        <f>ROUND(E54*H54,2)</f>
        <v>0</v>
      </c>
      <c r="J54" s="171"/>
      <c r="K54" s="172">
        <f>ROUND(E54*J54,2)</f>
        <v>0</v>
      </c>
      <c r="L54" s="172">
        <v>21</v>
      </c>
      <c r="M54" s="172">
        <f>G54*(1+L54/100)</f>
        <v>0</v>
      </c>
      <c r="N54" s="172">
        <v>0</v>
      </c>
      <c r="O54" s="172">
        <f>ROUND(E54*N54,2)</f>
        <v>0</v>
      </c>
      <c r="P54" s="172">
        <v>0</v>
      </c>
      <c r="Q54" s="172">
        <f>ROUND(E54*P54,2)</f>
        <v>0</v>
      </c>
      <c r="R54" s="172"/>
      <c r="S54" s="172" t="s">
        <v>177</v>
      </c>
      <c r="T54" s="173" t="s">
        <v>178</v>
      </c>
      <c r="U54" s="158">
        <v>0</v>
      </c>
      <c r="V54" s="158">
        <f>ROUND(E54*U54,2)</f>
        <v>0</v>
      </c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196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55"/>
      <c r="B55" s="156"/>
      <c r="C55" s="190" t="s">
        <v>1608</v>
      </c>
      <c r="D55" s="188"/>
      <c r="E55" s="189">
        <v>522</v>
      </c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200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ht="22.5" outlineLevel="1" x14ac:dyDescent="0.2">
      <c r="A56" s="167">
        <v>14</v>
      </c>
      <c r="B56" s="168" t="s">
        <v>213</v>
      </c>
      <c r="C56" s="184" t="s">
        <v>214</v>
      </c>
      <c r="D56" s="169" t="s">
        <v>208</v>
      </c>
      <c r="E56" s="170">
        <v>11.270099999999999</v>
      </c>
      <c r="F56" s="171"/>
      <c r="G56" s="172">
        <f>ROUND(E56*F56,2)</f>
        <v>0</v>
      </c>
      <c r="H56" s="171"/>
      <c r="I56" s="172">
        <f>ROUND(E56*H56,2)</f>
        <v>0</v>
      </c>
      <c r="J56" s="171"/>
      <c r="K56" s="172">
        <f>ROUND(E56*J56,2)</f>
        <v>0</v>
      </c>
      <c r="L56" s="172">
        <v>21</v>
      </c>
      <c r="M56" s="172">
        <f>G56*(1+L56/100)</f>
        <v>0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2"/>
      <c r="S56" s="172" t="s">
        <v>177</v>
      </c>
      <c r="T56" s="173" t="s">
        <v>178</v>
      </c>
      <c r="U56" s="158">
        <v>0.65200000000000002</v>
      </c>
      <c r="V56" s="158">
        <f>ROUND(E56*U56,2)</f>
        <v>7.35</v>
      </c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196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55"/>
      <c r="B57" s="156"/>
      <c r="C57" s="190" t="s">
        <v>1609</v>
      </c>
      <c r="D57" s="188"/>
      <c r="E57" s="189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200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55"/>
      <c r="B58" s="156"/>
      <c r="C58" s="190" t="s">
        <v>1581</v>
      </c>
      <c r="D58" s="188"/>
      <c r="E58" s="189">
        <v>2.46</v>
      </c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200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55"/>
      <c r="B59" s="156"/>
      <c r="C59" s="190" t="s">
        <v>1582</v>
      </c>
      <c r="D59" s="188"/>
      <c r="E59" s="189">
        <v>8.81</v>
      </c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200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ht="22.5" outlineLevel="1" x14ac:dyDescent="0.2">
      <c r="A60" s="167">
        <v>15</v>
      </c>
      <c r="B60" s="168" t="s">
        <v>1610</v>
      </c>
      <c r="C60" s="184" t="s">
        <v>1611</v>
      </c>
      <c r="D60" s="169" t="s">
        <v>208</v>
      </c>
      <c r="E60" s="170">
        <v>292.12105000000003</v>
      </c>
      <c r="F60" s="171"/>
      <c r="G60" s="172">
        <f>ROUND(E60*F60,2)</f>
        <v>0</v>
      </c>
      <c r="H60" s="171"/>
      <c r="I60" s="172">
        <f>ROUND(E60*H60,2)</f>
        <v>0</v>
      </c>
      <c r="J60" s="171"/>
      <c r="K60" s="172">
        <f>ROUND(E60*J60,2)</f>
        <v>0</v>
      </c>
      <c r="L60" s="172">
        <v>21</v>
      </c>
      <c r="M60" s="172">
        <f>G60*(1+L60/100)</f>
        <v>0</v>
      </c>
      <c r="N60" s="172">
        <v>0</v>
      </c>
      <c r="O60" s="172">
        <f>ROUND(E60*N60,2)</f>
        <v>0</v>
      </c>
      <c r="P60" s="172">
        <v>0</v>
      </c>
      <c r="Q60" s="172">
        <f>ROUND(E60*P60,2)</f>
        <v>0</v>
      </c>
      <c r="R60" s="172"/>
      <c r="S60" s="172" t="s">
        <v>177</v>
      </c>
      <c r="T60" s="173" t="s">
        <v>178</v>
      </c>
      <c r="U60" s="158">
        <v>5.2999999999999999E-2</v>
      </c>
      <c r="V60" s="158">
        <f>ROUND(E60*U60,2)</f>
        <v>15.48</v>
      </c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196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55"/>
      <c r="B61" s="156"/>
      <c r="C61" s="190" t="s">
        <v>1612</v>
      </c>
      <c r="D61" s="188"/>
      <c r="E61" s="189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200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55"/>
      <c r="B62" s="156"/>
      <c r="C62" s="190" t="s">
        <v>1585</v>
      </c>
      <c r="D62" s="188"/>
      <c r="E62" s="189">
        <v>171.81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200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190" t="s">
        <v>1586</v>
      </c>
      <c r="D63" s="188"/>
      <c r="E63" s="189">
        <v>172.51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55"/>
      <c r="B64" s="156"/>
      <c r="C64" s="190" t="s">
        <v>1613</v>
      </c>
      <c r="D64" s="188"/>
      <c r="E64" s="189">
        <v>-52.2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200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ht="22.5" outlineLevel="1" x14ac:dyDescent="0.2">
      <c r="A65" s="167">
        <v>16</v>
      </c>
      <c r="B65" s="168" t="s">
        <v>298</v>
      </c>
      <c r="C65" s="184" t="s">
        <v>299</v>
      </c>
      <c r="D65" s="169" t="s">
        <v>208</v>
      </c>
      <c r="E65" s="170">
        <v>344.32105000000001</v>
      </c>
      <c r="F65" s="171"/>
      <c r="G65" s="172">
        <f>ROUND(E65*F65,2)</f>
        <v>0</v>
      </c>
      <c r="H65" s="171"/>
      <c r="I65" s="172">
        <f>ROUND(E65*H65,2)</f>
        <v>0</v>
      </c>
      <c r="J65" s="171"/>
      <c r="K65" s="172">
        <f>ROUND(E65*J65,2)</f>
        <v>0</v>
      </c>
      <c r="L65" s="172">
        <v>21</v>
      </c>
      <c r="M65" s="172">
        <f>G65*(1+L65/100)</f>
        <v>0</v>
      </c>
      <c r="N65" s="172">
        <v>0</v>
      </c>
      <c r="O65" s="172">
        <f>ROUND(E65*N65,2)</f>
        <v>0</v>
      </c>
      <c r="P65" s="172">
        <v>0</v>
      </c>
      <c r="Q65" s="172">
        <f>ROUND(E65*P65,2)</f>
        <v>0</v>
      </c>
      <c r="R65" s="172"/>
      <c r="S65" s="172" t="s">
        <v>177</v>
      </c>
      <c r="T65" s="173" t="s">
        <v>178</v>
      </c>
      <c r="U65" s="158">
        <v>8.9999999999999993E-3</v>
      </c>
      <c r="V65" s="158">
        <f>ROUND(E65*U65,2)</f>
        <v>3.1</v>
      </c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196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55"/>
      <c r="B66" s="156"/>
      <c r="C66" s="190" t="s">
        <v>1585</v>
      </c>
      <c r="D66" s="188"/>
      <c r="E66" s="189">
        <v>171.81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55"/>
      <c r="B67" s="156"/>
      <c r="C67" s="190" t="s">
        <v>1586</v>
      </c>
      <c r="D67" s="188"/>
      <c r="E67" s="189">
        <v>172.51</v>
      </c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200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ht="22.5" outlineLevel="1" x14ac:dyDescent="0.2">
      <c r="A68" s="167">
        <v>17</v>
      </c>
      <c r="B68" s="168" t="s">
        <v>1614</v>
      </c>
      <c r="C68" s="184" t="s">
        <v>1615</v>
      </c>
      <c r="D68" s="169" t="s">
        <v>208</v>
      </c>
      <c r="E68" s="170">
        <v>292.32105000000001</v>
      </c>
      <c r="F68" s="171"/>
      <c r="G68" s="172">
        <f>ROUND(E68*F68,2)</f>
        <v>0</v>
      </c>
      <c r="H68" s="171"/>
      <c r="I68" s="172">
        <f>ROUND(E68*H68,2)</f>
        <v>0</v>
      </c>
      <c r="J68" s="171"/>
      <c r="K68" s="172">
        <f>ROUND(E68*J68,2)</f>
        <v>0</v>
      </c>
      <c r="L68" s="172">
        <v>21</v>
      </c>
      <c r="M68" s="172">
        <f>G68*(1+L68/100)</f>
        <v>0</v>
      </c>
      <c r="N68" s="172">
        <v>0</v>
      </c>
      <c r="O68" s="172">
        <f>ROUND(E68*N68,2)</f>
        <v>0</v>
      </c>
      <c r="P68" s="172">
        <v>0</v>
      </c>
      <c r="Q68" s="172">
        <f>ROUND(E68*P68,2)</f>
        <v>0</v>
      </c>
      <c r="R68" s="172"/>
      <c r="S68" s="172" t="s">
        <v>177</v>
      </c>
      <c r="T68" s="173" t="s">
        <v>178</v>
      </c>
      <c r="U68" s="158">
        <v>0.20200000000000001</v>
      </c>
      <c r="V68" s="158">
        <f>ROUND(E68*U68,2)</f>
        <v>59.05</v>
      </c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196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190" t="s">
        <v>1585</v>
      </c>
      <c r="D69" s="188"/>
      <c r="E69" s="189">
        <v>171.81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55"/>
      <c r="B70" s="156"/>
      <c r="C70" s="190" t="s">
        <v>1586</v>
      </c>
      <c r="D70" s="188"/>
      <c r="E70" s="189">
        <v>172.51</v>
      </c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200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55"/>
      <c r="B71" s="156"/>
      <c r="C71" s="190" t="s">
        <v>1616</v>
      </c>
      <c r="D71" s="188"/>
      <c r="E71" s="189">
        <v>-52</v>
      </c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200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33.75" outlineLevel="1" x14ac:dyDescent="0.2">
      <c r="A72" s="167">
        <v>18</v>
      </c>
      <c r="B72" s="168" t="s">
        <v>215</v>
      </c>
      <c r="C72" s="184" t="s">
        <v>216</v>
      </c>
      <c r="D72" s="169" t="s">
        <v>195</v>
      </c>
      <c r="E72" s="170">
        <v>112.70099999999999</v>
      </c>
      <c r="F72" s="171"/>
      <c r="G72" s="172">
        <f>ROUND(E72*F72,2)</f>
        <v>0</v>
      </c>
      <c r="H72" s="171"/>
      <c r="I72" s="172">
        <f>ROUND(E72*H72,2)</f>
        <v>0</v>
      </c>
      <c r="J72" s="171"/>
      <c r="K72" s="172">
        <f>ROUND(E72*J72,2)</f>
        <v>0</v>
      </c>
      <c r="L72" s="172">
        <v>21</v>
      </c>
      <c r="M72" s="172">
        <f>G72*(1+L72/100)</f>
        <v>0</v>
      </c>
      <c r="N72" s="172">
        <v>0</v>
      </c>
      <c r="O72" s="172">
        <f>ROUND(E72*N72,2)</f>
        <v>0</v>
      </c>
      <c r="P72" s="172">
        <v>0</v>
      </c>
      <c r="Q72" s="172">
        <f>ROUND(E72*P72,2)</f>
        <v>0</v>
      </c>
      <c r="R72" s="172"/>
      <c r="S72" s="172" t="s">
        <v>177</v>
      </c>
      <c r="T72" s="173" t="s">
        <v>178</v>
      </c>
      <c r="U72" s="158">
        <v>0.17699999999999999</v>
      </c>
      <c r="V72" s="158">
        <f>ROUND(E72*U72,2)</f>
        <v>19.95</v>
      </c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196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55"/>
      <c r="B73" s="156"/>
      <c r="C73" s="190" t="s">
        <v>1617</v>
      </c>
      <c r="D73" s="188"/>
      <c r="E73" s="189">
        <v>24.55</v>
      </c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200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55"/>
      <c r="B74" s="156"/>
      <c r="C74" s="190" t="s">
        <v>1618</v>
      </c>
      <c r="D74" s="188"/>
      <c r="E74" s="189">
        <v>88.15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200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67">
        <v>19</v>
      </c>
      <c r="B75" s="168" t="s">
        <v>308</v>
      </c>
      <c r="C75" s="184" t="s">
        <v>309</v>
      </c>
      <c r="D75" s="169" t="s">
        <v>208</v>
      </c>
      <c r="E75" s="170">
        <v>52.2</v>
      </c>
      <c r="F75" s="171"/>
      <c r="G75" s="172">
        <f>ROUND(E75*F75,2)</f>
        <v>0</v>
      </c>
      <c r="H75" s="171"/>
      <c r="I75" s="172">
        <f>ROUND(E75*H75,2)</f>
        <v>0</v>
      </c>
      <c r="J75" s="171"/>
      <c r="K75" s="172">
        <f>ROUND(E75*J75,2)</f>
        <v>0</v>
      </c>
      <c r="L75" s="172">
        <v>21</v>
      </c>
      <c r="M75" s="172">
        <f>G75*(1+L75/100)</f>
        <v>0</v>
      </c>
      <c r="N75" s="172">
        <v>0</v>
      </c>
      <c r="O75" s="172">
        <f>ROUND(E75*N75,2)</f>
        <v>0</v>
      </c>
      <c r="P75" s="172">
        <v>0</v>
      </c>
      <c r="Q75" s="172">
        <f>ROUND(E75*P75,2)</f>
        <v>0</v>
      </c>
      <c r="R75" s="172"/>
      <c r="S75" s="172" t="s">
        <v>177</v>
      </c>
      <c r="T75" s="173" t="s">
        <v>178</v>
      </c>
      <c r="U75" s="158">
        <v>0</v>
      </c>
      <c r="V75" s="158">
        <f>ROUND(E75*U75,2)</f>
        <v>0</v>
      </c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196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55"/>
      <c r="B76" s="156"/>
      <c r="C76" s="190" t="s">
        <v>1607</v>
      </c>
      <c r="D76" s="188"/>
      <c r="E76" s="189">
        <v>52.2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200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ht="22.5" outlineLevel="1" x14ac:dyDescent="0.2">
      <c r="A77" s="167">
        <v>20</v>
      </c>
      <c r="B77" s="168" t="s">
        <v>218</v>
      </c>
      <c r="C77" s="184" t="s">
        <v>219</v>
      </c>
      <c r="D77" s="169" t="s">
        <v>195</v>
      </c>
      <c r="E77" s="170">
        <v>112.70099999999999</v>
      </c>
      <c r="F77" s="171"/>
      <c r="G77" s="172">
        <f>ROUND(E77*F77,2)</f>
        <v>0</v>
      </c>
      <c r="H77" s="171"/>
      <c r="I77" s="172">
        <f>ROUND(E77*H77,2)</f>
        <v>0</v>
      </c>
      <c r="J77" s="171"/>
      <c r="K77" s="172">
        <f>ROUND(E77*J77,2)</f>
        <v>0</v>
      </c>
      <c r="L77" s="172">
        <v>21</v>
      </c>
      <c r="M77" s="172">
        <f>G77*(1+L77/100)</f>
        <v>0</v>
      </c>
      <c r="N77" s="172">
        <v>0</v>
      </c>
      <c r="O77" s="172">
        <f>ROUND(E77*N77,2)</f>
        <v>0</v>
      </c>
      <c r="P77" s="172">
        <v>0</v>
      </c>
      <c r="Q77" s="172">
        <f>ROUND(E77*P77,2)</f>
        <v>0</v>
      </c>
      <c r="R77" s="172"/>
      <c r="S77" s="172" t="s">
        <v>177</v>
      </c>
      <c r="T77" s="173" t="s">
        <v>178</v>
      </c>
      <c r="U77" s="158">
        <v>0.06</v>
      </c>
      <c r="V77" s="158">
        <f>ROUND(E77*U77,2)</f>
        <v>6.76</v>
      </c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220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55"/>
      <c r="B78" s="156"/>
      <c r="C78" s="190" t="s">
        <v>1617</v>
      </c>
      <c r="D78" s="188"/>
      <c r="E78" s="189">
        <v>24.55</v>
      </c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200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1" x14ac:dyDescent="0.2">
      <c r="A79" s="155"/>
      <c r="B79" s="156"/>
      <c r="C79" s="190" t="s">
        <v>1618</v>
      </c>
      <c r="D79" s="188"/>
      <c r="E79" s="189">
        <v>88.15</v>
      </c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200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x14ac:dyDescent="0.2">
      <c r="A80" s="161" t="s">
        <v>172</v>
      </c>
      <c r="B80" s="162" t="s">
        <v>71</v>
      </c>
      <c r="C80" s="182" t="s">
        <v>72</v>
      </c>
      <c r="D80" s="163"/>
      <c r="E80" s="164"/>
      <c r="F80" s="165"/>
      <c r="G80" s="165">
        <f>SUMIF(AG81:AG127,"&lt;&gt;NOR",G81:G127)</f>
        <v>0</v>
      </c>
      <c r="H80" s="165"/>
      <c r="I80" s="165">
        <f>SUM(I81:I127)</f>
        <v>0</v>
      </c>
      <c r="J80" s="165"/>
      <c r="K80" s="165">
        <f>SUM(K81:K127)</f>
        <v>0</v>
      </c>
      <c r="L80" s="165"/>
      <c r="M80" s="165">
        <f>SUM(M81:M127)</f>
        <v>0</v>
      </c>
      <c r="N80" s="165"/>
      <c r="O80" s="165">
        <f>SUM(O81:O127)</f>
        <v>0</v>
      </c>
      <c r="P80" s="165"/>
      <c r="Q80" s="165">
        <f>SUM(Q81:Q127)</f>
        <v>0</v>
      </c>
      <c r="R80" s="165"/>
      <c r="S80" s="165"/>
      <c r="T80" s="166"/>
      <c r="U80" s="160"/>
      <c r="V80" s="160">
        <f>SUM(V81:V127)</f>
        <v>261.97000000000003</v>
      </c>
      <c r="W80" s="160"/>
      <c r="AG80" t="s">
        <v>173</v>
      </c>
    </row>
    <row r="81" spans="1:60" ht="22.5" outlineLevel="1" x14ac:dyDescent="0.2">
      <c r="A81" s="167">
        <v>21</v>
      </c>
      <c r="B81" s="168" t="s">
        <v>310</v>
      </c>
      <c r="C81" s="184" t="s">
        <v>311</v>
      </c>
      <c r="D81" s="169" t="s">
        <v>208</v>
      </c>
      <c r="E81" s="170">
        <v>4.8</v>
      </c>
      <c r="F81" s="171"/>
      <c r="G81" s="172">
        <f>ROUND(E81*F81,2)</f>
        <v>0</v>
      </c>
      <c r="H81" s="171"/>
      <c r="I81" s="172">
        <f>ROUND(E81*H81,2)</f>
        <v>0</v>
      </c>
      <c r="J81" s="171"/>
      <c r="K81" s="172">
        <f>ROUND(E81*J81,2)</f>
        <v>0</v>
      </c>
      <c r="L81" s="172">
        <v>21</v>
      </c>
      <c r="M81" s="172">
        <f>G81*(1+L81/100)</f>
        <v>0</v>
      </c>
      <c r="N81" s="172">
        <v>0</v>
      </c>
      <c r="O81" s="172">
        <f>ROUND(E81*N81,2)</f>
        <v>0</v>
      </c>
      <c r="P81" s="172">
        <v>0</v>
      </c>
      <c r="Q81" s="172">
        <f>ROUND(E81*P81,2)</f>
        <v>0</v>
      </c>
      <c r="R81" s="172"/>
      <c r="S81" s="172" t="s">
        <v>177</v>
      </c>
      <c r="T81" s="173" t="s">
        <v>178</v>
      </c>
      <c r="U81" s="158">
        <v>0.92</v>
      </c>
      <c r="V81" s="158">
        <f>ROUND(E81*U81,2)</f>
        <v>4.42</v>
      </c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196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55"/>
      <c r="B82" s="156"/>
      <c r="C82" s="190" t="s">
        <v>1619</v>
      </c>
      <c r="D82" s="188"/>
      <c r="E82" s="189">
        <v>2.4</v>
      </c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200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55"/>
      <c r="B83" s="156"/>
      <c r="C83" s="190" t="s">
        <v>1620</v>
      </c>
      <c r="D83" s="188"/>
      <c r="E83" s="189">
        <v>2.4</v>
      </c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200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67">
        <v>22</v>
      </c>
      <c r="B84" s="168" t="s">
        <v>312</v>
      </c>
      <c r="C84" s="184" t="s">
        <v>313</v>
      </c>
      <c r="D84" s="169" t="s">
        <v>195</v>
      </c>
      <c r="E84" s="170">
        <v>36</v>
      </c>
      <c r="F84" s="171"/>
      <c r="G84" s="172">
        <f>ROUND(E84*F84,2)</f>
        <v>0</v>
      </c>
      <c r="H84" s="171"/>
      <c r="I84" s="172">
        <f>ROUND(E84*H84,2)</f>
        <v>0</v>
      </c>
      <c r="J84" s="171"/>
      <c r="K84" s="172">
        <f>ROUND(E84*J84,2)</f>
        <v>0</v>
      </c>
      <c r="L84" s="172">
        <v>21</v>
      </c>
      <c r="M84" s="172">
        <f>G84*(1+L84/100)</f>
        <v>0</v>
      </c>
      <c r="N84" s="172">
        <v>0</v>
      </c>
      <c r="O84" s="172">
        <f>ROUND(E84*N84,2)</f>
        <v>0</v>
      </c>
      <c r="P84" s="172">
        <v>0</v>
      </c>
      <c r="Q84" s="172">
        <f>ROUND(E84*P84,2)</f>
        <v>0</v>
      </c>
      <c r="R84" s="172"/>
      <c r="S84" s="172" t="s">
        <v>177</v>
      </c>
      <c r="T84" s="173" t="s">
        <v>178</v>
      </c>
      <c r="U84" s="158">
        <v>8.8999999999999996E-2</v>
      </c>
      <c r="V84" s="158">
        <f>ROUND(E84*U84,2)</f>
        <v>3.2</v>
      </c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196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55"/>
      <c r="B85" s="156"/>
      <c r="C85" s="190" t="s">
        <v>1621</v>
      </c>
      <c r="D85" s="188"/>
      <c r="E85" s="189">
        <v>18</v>
      </c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200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55"/>
      <c r="B86" s="156"/>
      <c r="C86" s="190" t="s">
        <v>1622</v>
      </c>
      <c r="D86" s="188"/>
      <c r="E86" s="189">
        <v>18</v>
      </c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200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67">
        <v>23</v>
      </c>
      <c r="B87" s="168" t="s">
        <v>318</v>
      </c>
      <c r="C87" s="184" t="s">
        <v>319</v>
      </c>
      <c r="D87" s="169" t="s">
        <v>208</v>
      </c>
      <c r="E87" s="170">
        <v>1.8</v>
      </c>
      <c r="F87" s="171"/>
      <c r="G87" s="172">
        <f>ROUND(E87*F87,2)</f>
        <v>0</v>
      </c>
      <c r="H87" s="171"/>
      <c r="I87" s="172">
        <f>ROUND(E87*H87,2)</f>
        <v>0</v>
      </c>
      <c r="J87" s="171"/>
      <c r="K87" s="172">
        <f>ROUND(E87*J87,2)</f>
        <v>0</v>
      </c>
      <c r="L87" s="172">
        <v>21</v>
      </c>
      <c r="M87" s="172">
        <f>G87*(1+L87/100)</f>
        <v>0</v>
      </c>
      <c r="N87" s="172">
        <v>0</v>
      </c>
      <c r="O87" s="172">
        <f>ROUND(E87*N87,2)</f>
        <v>0</v>
      </c>
      <c r="P87" s="172">
        <v>0</v>
      </c>
      <c r="Q87" s="172">
        <f>ROUND(E87*P87,2)</f>
        <v>0</v>
      </c>
      <c r="R87" s="172"/>
      <c r="S87" s="172" t="s">
        <v>177</v>
      </c>
      <c r="T87" s="173" t="s">
        <v>178</v>
      </c>
      <c r="U87" s="158">
        <v>1.89</v>
      </c>
      <c r="V87" s="158">
        <f>ROUND(E87*U87,2)</f>
        <v>3.4</v>
      </c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196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55"/>
      <c r="B88" s="156"/>
      <c r="C88" s="190" t="s">
        <v>1623</v>
      </c>
      <c r="D88" s="188"/>
      <c r="E88" s="189">
        <v>0.9</v>
      </c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200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1" x14ac:dyDescent="0.2">
      <c r="A89" s="155"/>
      <c r="B89" s="156"/>
      <c r="C89" s="190" t="s">
        <v>1624</v>
      </c>
      <c r="D89" s="188"/>
      <c r="E89" s="189">
        <v>0.9</v>
      </c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200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ht="22.5" outlineLevel="1" x14ac:dyDescent="0.2">
      <c r="A90" s="167">
        <v>24</v>
      </c>
      <c r="B90" s="168" t="s">
        <v>320</v>
      </c>
      <c r="C90" s="184" t="s">
        <v>321</v>
      </c>
      <c r="D90" s="169" t="s">
        <v>256</v>
      </c>
      <c r="E90" s="170">
        <v>15</v>
      </c>
      <c r="F90" s="171"/>
      <c r="G90" s="172">
        <f>ROUND(E90*F90,2)</f>
        <v>0</v>
      </c>
      <c r="H90" s="171"/>
      <c r="I90" s="172">
        <f>ROUND(E90*H90,2)</f>
        <v>0</v>
      </c>
      <c r="J90" s="171"/>
      <c r="K90" s="172">
        <f>ROUND(E90*J90,2)</f>
        <v>0</v>
      </c>
      <c r="L90" s="172">
        <v>21</v>
      </c>
      <c r="M90" s="172">
        <f>G90*(1+L90/100)</f>
        <v>0</v>
      </c>
      <c r="N90" s="172">
        <v>0</v>
      </c>
      <c r="O90" s="172">
        <f>ROUND(E90*N90,2)</f>
        <v>0</v>
      </c>
      <c r="P90" s="172">
        <v>0</v>
      </c>
      <c r="Q90" s="172">
        <f>ROUND(E90*P90,2)</f>
        <v>0</v>
      </c>
      <c r="R90" s="172"/>
      <c r="S90" s="172" t="s">
        <v>177</v>
      </c>
      <c r="T90" s="173" t="s">
        <v>178</v>
      </c>
      <c r="U90" s="158">
        <v>0.05</v>
      </c>
      <c r="V90" s="158">
        <f>ROUND(E90*U90,2)</f>
        <v>0.75</v>
      </c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196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55"/>
      <c r="B91" s="156"/>
      <c r="C91" s="190" t="s">
        <v>1625</v>
      </c>
      <c r="D91" s="188"/>
      <c r="E91" s="189">
        <v>7.5</v>
      </c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200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1" x14ac:dyDescent="0.2">
      <c r="A92" s="155"/>
      <c r="B92" s="156"/>
      <c r="C92" s="190" t="s">
        <v>1626</v>
      </c>
      <c r="D92" s="188"/>
      <c r="E92" s="189">
        <v>7.5</v>
      </c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200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ht="22.5" outlineLevel="1" x14ac:dyDescent="0.2">
      <c r="A93" s="167">
        <v>25</v>
      </c>
      <c r="B93" s="168" t="s">
        <v>326</v>
      </c>
      <c r="C93" s="184" t="s">
        <v>327</v>
      </c>
      <c r="D93" s="169" t="s">
        <v>208</v>
      </c>
      <c r="E93" s="170">
        <v>3.7845</v>
      </c>
      <c r="F93" s="171"/>
      <c r="G93" s="172">
        <f>ROUND(E93*F93,2)</f>
        <v>0</v>
      </c>
      <c r="H93" s="171"/>
      <c r="I93" s="172">
        <f>ROUND(E93*H93,2)</f>
        <v>0</v>
      </c>
      <c r="J93" s="171"/>
      <c r="K93" s="172">
        <f>ROUND(E93*J93,2)</f>
        <v>0</v>
      </c>
      <c r="L93" s="172">
        <v>21</v>
      </c>
      <c r="M93" s="172">
        <f>G93*(1+L93/100)</f>
        <v>0</v>
      </c>
      <c r="N93" s="172">
        <v>0</v>
      </c>
      <c r="O93" s="172">
        <f>ROUND(E93*N93,2)</f>
        <v>0</v>
      </c>
      <c r="P93" s="172">
        <v>0</v>
      </c>
      <c r="Q93" s="172">
        <f>ROUND(E93*P93,2)</f>
        <v>0</v>
      </c>
      <c r="R93" s="172"/>
      <c r="S93" s="172" t="s">
        <v>177</v>
      </c>
      <c r="T93" s="173" t="s">
        <v>178</v>
      </c>
      <c r="U93" s="158">
        <v>1.085</v>
      </c>
      <c r="V93" s="158">
        <f>ROUND(E93*U93,2)</f>
        <v>4.1100000000000003</v>
      </c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196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55"/>
      <c r="B94" s="156"/>
      <c r="C94" s="190" t="s">
        <v>1627</v>
      </c>
      <c r="D94" s="188"/>
      <c r="E94" s="189">
        <v>3.12</v>
      </c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200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55"/>
      <c r="B95" s="156"/>
      <c r="C95" s="190" t="s">
        <v>1628</v>
      </c>
      <c r="D95" s="188"/>
      <c r="E95" s="189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200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55"/>
      <c r="B96" s="156"/>
      <c r="C96" s="190" t="s">
        <v>1629</v>
      </c>
      <c r="D96" s="188"/>
      <c r="E96" s="189">
        <v>0.67</v>
      </c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200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ht="22.5" outlineLevel="1" x14ac:dyDescent="0.2">
      <c r="A97" s="167">
        <v>26</v>
      </c>
      <c r="B97" s="168" t="s">
        <v>1630</v>
      </c>
      <c r="C97" s="184" t="s">
        <v>1631</v>
      </c>
      <c r="D97" s="169" t="s">
        <v>208</v>
      </c>
      <c r="E97" s="170">
        <v>3.1265000000000001</v>
      </c>
      <c r="F97" s="171"/>
      <c r="G97" s="172">
        <f>ROUND(E97*F97,2)</f>
        <v>0</v>
      </c>
      <c r="H97" s="171"/>
      <c r="I97" s="172">
        <f>ROUND(E97*H97,2)</f>
        <v>0</v>
      </c>
      <c r="J97" s="171"/>
      <c r="K97" s="172">
        <f>ROUND(E97*J97,2)</f>
        <v>0</v>
      </c>
      <c r="L97" s="172">
        <v>21</v>
      </c>
      <c r="M97" s="172">
        <f>G97*(1+L97/100)</f>
        <v>0</v>
      </c>
      <c r="N97" s="172">
        <v>0</v>
      </c>
      <c r="O97" s="172">
        <f>ROUND(E97*N97,2)</f>
        <v>0</v>
      </c>
      <c r="P97" s="172">
        <v>0</v>
      </c>
      <c r="Q97" s="172">
        <f>ROUND(E97*P97,2)</f>
        <v>0</v>
      </c>
      <c r="R97" s="172"/>
      <c r="S97" s="172" t="s">
        <v>177</v>
      </c>
      <c r="T97" s="173" t="s">
        <v>178</v>
      </c>
      <c r="U97" s="158">
        <v>0.47699999999999998</v>
      </c>
      <c r="V97" s="158">
        <f>ROUND(E97*U97,2)</f>
        <v>1.49</v>
      </c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196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55"/>
      <c r="B98" s="156"/>
      <c r="C98" s="190" t="s">
        <v>1632</v>
      </c>
      <c r="D98" s="188"/>
      <c r="E98" s="189">
        <v>2.42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200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55"/>
      <c r="B99" s="156"/>
      <c r="C99" s="190" t="s">
        <v>1633</v>
      </c>
      <c r="D99" s="188"/>
      <c r="E99" s="189">
        <v>0.7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200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67">
        <v>27</v>
      </c>
      <c r="B100" s="168" t="s">
        <v>1634</v>
      </c>
      <c r="C100" s="184" t="s">
        <v>1635</v>
      </c>
      <c r="D100" s="169" t="s">
        <v>195</v>
      </c>
      <c r="E100" s="170">
        <v>7.4249999999999998</v>
      </c>
      <c r="F100" s="171"/>
      <c r="G100" s="172">
        <f>ROUND(E100*F100,2)</f>
        <v>0</v>
      </c>
      <c r="H100" s="171"/>
      <c r="I100" s="172">
        <f>ROUND(E100*H100,2)</f>
        <v>0</v>
      </c>
      <c r="J100" s="171"/>
      <c r="K100" s="172">
        <f>ROUND(E100*J100,2)</f>
        <v>0</v>
      </c>
      <c r="L100" s="172">
        <v>21</v>
      </c>
      <c r="M100" s="172">
        <f>G100*(1+L100/100)</f>
        <v>0</v>
      </c>
      <c r="N100" s="172">
        <v>0</v>
      </c>
      <c r="O100" s="172">
        <f>ROUND(E100*N100,2)</f>
        <v>0</v>
      </c>
      <c r="P100" s="172">
        <v>0</v>
      </c>
      <c r="Q100" s="172">
        <f>ROUND(E100*P100,2)</f>
        <v>0</v>
      </c>
      <c r="R100" s="172"/>
      <c r="S100" s="172" t="s">
        <v>177</v>
      </c>
      <c r="T100" s="173" t="s">
        <v>178</v>
      </c>
      <c r="U100" s="158">
        <v>1.6</v>
      </c>
      <c r="V100" s="158">
        <f>ROUND(E100*U100,2)</f>
        <v>11.88</v>
      </c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196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190" t="s">
        <v>1636</v>
      </c>
      <c r="D101" s="188"/>
      <c r="E101" s="189">
        <v>1.43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55"/>
      <c r="B102" s="156"/>
      <c r="C102" s="190" t="s">
        <v>1637</v>
      </c>
      <c r="D102" s="188"/>
      <c r="E102" s="189">
        <v>6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200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67">
        <v>28</v>
      </c>
      <c r="B103" s="168" t="s">
        <v>1638</v>
      </c>
      <c r="C103" s="184" t="s">
        <v>1639</v>
      </c>
      <c r="D103" s="169" t="s">
        <v>195</v>
      </c>
      <c r="E103" s="170">
        <v>7.4249999999999998</v>
      </c>
      <c r="F103" s="171"/>
      <c r="G103" s="172">
        <f>ROUND(E103*F103,2)</f>
        <v>0</v>
      </c>
      <c r="H103" s="171"/>
      <c r="I103" s="172">
        <f>ROUND(E103*H103,2)</f>
        <v>0</v>
      </c>
      <c r="J103" s="171"/>
      <c r="K103" s="172">
        <f>ROUND(E103*J103,2)</f>
        <v>0</v>
      </c>
      <c r="L103" s="172">
        <v>21</v>
      </c>
      <c r="M103" s="172">
        <f>G103*(1+L103/100)</f>
        <v>0</v>
      </c>
      <c r="N103" s="172">
        <v>0</v>
      </c>
      <c r="O103" s="172">
        <f>ROUND(E103*N103,2)</f>
        <v>0</v>
      </c>
      <c r="P103" s="172">
        <v>0</v>
      </c>
      <c r="Q103" s="172">
        <f>ROUND(E103*P103,2)</f>
        <v>0</v>
      </c>
      <c r="R103" s="172"/>
      <c r="S103" s="172" t="s">
        <v>177</v>
      </c>
      <c r="T103" s="173" t="s">
        <v>178</v>
      </c>
      <c r="U103" s="158">
        <v>0.32</v>
      </c>
      <c r="V103" s="158">
        <f>ROUND(E103*U103,2)</f>
        <v>2.38</v>
      </c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196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55"/>
      <c r="B104" s="156"/>
      <c r="C104" s="190" t="s">
        <v>1636</v>
      </c>
      <c r="D104" s="188"/>
      <c r="E104" s="189">
        <v>1.43</v>
      </c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200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55"/>
      <c r="B105" s="156"/>
      <c r="C105" s="190" t="s">
        <v>1637</v>
      </c>
      <c r="D105" s="188"/>
      <c r="E105" s="189">
        <v>6</v>
      </c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200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67">
        <v>29</v>
      </c>
      <c r="B106" s="168" t="s">
        <v>1186</v>
      </c>
      <c r="C106" s="184" t="s">
        <v>1187</v>
      </c>
      <c r="D106" s="169" t="s">
        <v>208</v>
      </c>
      <c r="E106" s="170">
        <v>0.51300000000000001</v>
      </c>
      <c r="F106" s="171"/>
      <c r="G106" s="172">
        <f>ROUND(E106*F106,2)</f>
        <v>0</v>
      </c>
      <c r="H106" s="171"/>
      <c r="I106" s="172">
        <f>ROUND(E106*H106,2)</f>
        <v>0</v>
      </c>
      <c r="J106" s="171"/>
      <c r="K106" s="172">
        <f>ROUND(E106*J106,2)</f>
        <v>0</v>
      </c>
      <c r="L106" s="172">
        <v>21</v>
      </c>
      <c r="M106" s="172">
        <f>G106*(1+L106/100)</f>
        <v>0</v>
      </c>
      <c r="N106" s="172">
        <v>0</v>
      </c>
      <c r="O106" s="172">
        <f>ROUND(E106*N106,2)</f>
        <v>0</v>
      </c>
      <c r="P106" s="172">
        <v>0</v>
      </c>
      <c r="Q106" s="172">
        <f>ROUND(E106*P106,2)</f>
        <v>0</v>
      </c>
      <c r="R106" s="172"/>
      <c r="S106" s="172" t="s">
        <v>177</v>
      </c>
      <c r="T106" s="173" t="s">
        <v>178</v>
      </c>
      <c r="U106" s="158">
        <v>0.47699999999999998</v>
      </c>
      <c r="V106" s="158">
        <f>ROUND(E106*U106,2)</f>
        <v>0.24</v>
      </c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196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55"/>
      <c r="B107" s="156"/>
      <c r="C107" s="190" t="s">
        <v>1640</v>
      </c>
      <c r="D107" s="188"/>
      <c r="E107" s="189">
        <v>0.51</v>
      </c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200</v>
      </c>
      <c r="AH107" s="148">
        <v>0</v>
      </c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67">
        <v>30</v>
      </c>
      <c r="B108" s="168" t="s">
        <v>1641</v>
      </c>
      <c r="C108" s="184" t="s">
        <v>1642</v>
      </c>
      <c r="D108" s="169" t="s">
        <v>208</v>
      </c>
      <c r="E108" s="170">
        <v>45.6</v>
      </c>
      <c r="F108" s="171"/>
      <c r="G108" s="172">
        <f>ROUND(E108*F108,2)</f>
        <v>0</v>
      </c>
      <c r="H108" s="171"/>
      <c r="I108" s="172">
        <f>ROUND(E108*H108,2)</f>
        <v>0</v>
      </c>
      <c r="J108" s="171"/>
      <c r="K108" s="172">
        <f>ROUND(E108*J108,2)</f>
        <v>0</v>
      </c>
      <c r="L108" s="172">
        <v>21</v>
      </c>
      <c r="M108" s="172">
        <f>G108*(1+L108/100)</f>
        <v>0</v>
      </c>
      <c r="N108" s="172">
        <v>0</v>
      </c>
      <c r="O108" s="172">
        <f>ROUND(E108*N108,2)</f>
        <v>0</v>
      </c>
      <c r="P108" s="172">
        <v>0</v>
      </c>
      <c r="Q108" s="172">
        <f>ROUND(E108*P108,2)</f>
        <v>0</v>
      </c>
      <c r="R108" s="172"/>
      <c r="S108" s="172" t="s">
        <v>177</v>
      </c>
      <c r="T108" s="173" t="s">
        <v>178</v>
      </c>
      <c r="U108" s="158">
        <v>0.48</v>
      </c>
      <c r="V108" s="158">
        <f>ROUND(E108*U108,2)</f>
        <v>21.89</v>
      </c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196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55"/>
      <c r="B109" s="156"/>
      <c r="C109" s="190" t="s">
        <v>1643</v>
      </c>
      <c r="D109" s="188"/>
      <c r="E109" s="189">
        <v>45.6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200</v>
      </c>
      <c r="AH109" s="148">
        <v>0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67">
        <v>31</v>
      </c>
      <c r="B110" s="168" t="s">
        <v>1644</v>
      </c>
      <c r="C110" s="184" t="s">
        <v>1645</v>
      </c>
      <c r="D110" s="169" t="s">
        <v>195</v>
      </c>
      <c r="E110" s="170">
        <v>37.335000000000001</v>
      </c>
      <c r="F110" s="171"/>
      <c r="G110" s="172">
        <f>ROUND(E110*F110,2)</f>
        <v>0</v>
      </c>
      <c r="H110" s="171"/>
      <c r="I110" s="172">
        <f>ROUND(E110*H110,2)</f>
        <v>0</v>
      </c>
      <c r="J110" s="171"/>
      <c r="K110" s="172">
        <f>ROUND(E110*J110,2)</f>
        <v>0</v>
      </c>
      <c r="L110" s="172">
        <v>21</v>
      </c>
      <c r="M110" s="172">
        <f>G110*(1+L110/100)</f>
        <v>0</v>
      </c>
      <c r="N110" s="172">
        <v>0</v>
      </c>
      <c r="O110" s="172">
        <f>ROUND(E110*N110,2)</f>
        <v>0</v>
      </c>
      <c r="P110" s="172">
        <v>0</v>
      </c>
      <c r="Q110" s="172">
        <f>ROUND(E110*P110,2)</f>
        <v>0</v>
      </c>
      <c r="R110" s="172"/>
      <c r="S110" s="172" t="s">
        <v>177</v>
      </c>
      <c r="T110" s="173" t="s">
        <v>178</v>
      </c>
      <c r="U110" s="158">
        <v>1.05</v>
      </c>
      <c r="V110" s="158">
        <f>ROUND(E110*U110,2)</f>
        <v>39.200000000000003</v>
      </c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196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55"/>
      <c r="B111" s="156"/>
      <c r="C111" s="190" t="s">
        <v>1646</v>
      </c>
      <c r="D111" s="188"/>
      <c r="E111" s="189">
        <v>32.770000000000003</v>
      </c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200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55"/>
      <c r="B112" s="156"/>
      <c r="C112" s="190" t="s">
        <v>1647</v>
      </c>
      <c r="D112" s="188"/>
      <c r="E112" s="189">
        <v>4.5599999999999996</v>
      </c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200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67">
        <v>32</v>
      </c>
      <c r="B113" s="168" t="s">
        <v>1648</v>
      </c>
      <c r="C113" s="184" t="s">
        <v>1649</v>
      </c>
      <c r="D113" s="169" t="s">
        <v>195</v>
      </c>
      <c r="E113" s="170">
        <v>37.335000000000001</v>
      </c>
      <c r="F113" s="171"/>
      <c r="G113" s="172">
        <f>ROUND(E113*F113,2)</f>
        <v>0</v>
      </c>
      <c r="H113" s="171"/>
      <c r="I113" s="172">
        <f>ROUND(E113*H113,2)</f>
        <v>0</v>
      </c>
      <c r="J113" s="171"/>
      <c r="K113" s="172">
        <f>ROUND(E113*J113,2)</f>
        <v>0</v>
      </c>
      <c r="L113" s="172">
        <v>21</v>
      </c>
      <c r="M113" s="172">
        <f>G113*(1+L113/100)</f>
        <v>0</v>
      </c>
      <c r="N113" s="172">
        <v>0</v>
      </c>
      <c r="O113" s="172">
        <f>ROUND(E113*N113,2)</f>
        <v>0</v>
      </c>
      <c r="P113" s="172">
        <v>0</v>
      </c>
      <c r="Q113" s="172">
        <f>ROUND(E113*P113,2)</f>
        <v>0</v>
      </c>
      <c r="R113" s="172"/>
      <c r="S113" s="172" t="s">
        <v>177</v>
      </c>
      <c r="T113" s="173" t="s">
        <v>178</v>
      </c>
      <c r="U113" s="158">
        <v>0.32</v>
      </c>
      <c r="V113" s="158">
        <f>ROUND(E113*U113,2)</f>
        <v>11.95</v>
      </c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196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55"/>
      <c r="B114" s="156"/>
      <c r="C114" s="190" t="s">
        <v>1646</v>
      </c>
      <c r="D114" s="188"/>
      <c r="E114" s="189">
        <v>32.770000000000003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55"/>
      <c r="B115" s="156"/>
      <c r="C115" s="190" t="s">
        <v>1647</v>
      </c>
      <c r="D115" s="188"/>
      <c r="E115" s="189">
        <v>4.5599999999999996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200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67">
        <v>33</v>
      </c>
      <c r="B116" s="168" t="s">
        <v>1650</v>
      </c>
      <c r="C116" s="184" t="s">
        <v>1651</v>
      </c>
      <c r="D116" s="169" t="s">
        <v>234</v>
      </c>
      <c r="E116" s="170">
        <v>6.6748000000000003</v>
      </c>
      <c r="F116" s="171"/>
      <c r="G116" s="172">
        <f>ROUND(E116*F116,2)</f>
        <v>0</v>
      </c>
      <c r="H116" s="171"/>
      <c r="I116" s="172">
        <f>ROUND(E116*H116,2)</f>
        <v>0</v>
      </c>
      <c r="J116" s="171"/>
      <c r="K116" s="172">
        <f>ROUND(E116*J116,2)</f>
        <v>0</v>
      </c>
      <c r="L116" s="172">
        <v>21</v>
      </c>
      <c r="M116" s="172">
        <f>G116*(1+L116/100)</f>
        <v>0</v>
      </c>
      <c r="N116" s="172">
        <v>0</v>
      </c>
      <c r="O116" s="172">
        <f>ROUND(E116*N116,2)</f>
        <v>0</v>
      </c>
      <c r="P116" s="172">
        <v>0</v>
      </c>
      <c r="Q116" s="172">
        <f>ROUND(E116*P116,2)</f>
        <v>0</v>
      </c>
      <c r="R116" s="172"/>
      <c r="S116" s="172" t="s">
        <v>177</v>
      </c>
      <c r="T116" s="173" t="s">
        <v>178</v>
      </c>
      <c r="U116" s="158">
        <v>23.530999999999999</v>
      </c>
      <c r="V116" s="158">
        <f>ROUND(E116*U116,2)</f>
        <v>157.06</v>
      </c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196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55"/>
      <c r="B117" s="156"/>
      <c r="C117" s="190" t="s">
        <v>1652</v>
      </c>
      <c r="D117" s="188"/>
      <c r="E117" s="189">
        <v>6.43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200</v>
      </c>
      <c r="AH117" s="148">
        <v>0</v>
      </c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55"/>
      <c r="B118" s="156"/>
      <c r="C118" s="190" t="s">
        <v>1653</v>
      </c>
      <c r="D118" s="188"/>
      <c r="E118" s="189">
        <v>0.24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200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ht="22.5" outlineLevel="1" x14ac:dyDescent="0.2">
      <c r="A119" s="167">
        <v>34</v>
      </c>
      <c r="B119" s="168" t="s">
        <v>1654</v>
      </c>
      <c r="C119" s="184" t="s">
        <v>1655</v>
      </c>
      <c r="D119" s="169" t="s">
        <v>208</v>
      </c>
      <c r="E119" s="170">
        <v>1.28</v>
      </c>
      <c r="F119" s="171"/>
      <c r="G119" s="172">
        <f>ROUND(E119*F119,2)</f>
        <v>0</v>
      </c>
      <c r="H119" s="171"/>
      <c r="I119" s="172">
        <f>ROUND(E119*H119,2)</f>
        <v>0</v>
      </c>
      <c r="J119" s="171"/>
      <c r="K119" s="172">
        <f>ROUND(E119*J119,2)</f>
        <v>0</v>
      </c>
      <c r="L119" s="172">
        <v>21</v>
      </c>
      <c r="M119" s="172">
        <f>G119*(1+L119/100)</f>
        <v>0</v>
      </c>
      <c r="N119" s="172">
        <v>0</v>
      </c>
      <c r="O119" s="172">
        <f>ROUND(E119*N119,2)</f>
        <v>0</v>
      </c>
      <c r="P119" s="172">
        <v>0</v>
      </c>
      <c r="Q119" s="172">
        <f>ROUND(E119*P119,2)</f>
        <v>0</v>
      </c>
      <c r="R119" s="172"/>
      <c r="S119" s="172" t="s">
        <v>184</v>
      </c>
      <c r="T119" s="173" t="s">
        <v>178</v>
      </c>
      <c r="U119" s="158">
        <v>0</v>
      </c>
      <c r="V119" s="158">
        <f>ROUND(E119*U119,2)</f>
        <v>0</v>
      </c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196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ht="22.5" outlineLevel="1" x14ac:dyDescent="0.2">
      <c r="A120" s="155"/>
      <c r="B120" s="156"/>
      <c r="C120" s="190" t="s">
        <v>1656</v>
      </c>
      <c r="D120" s="188"/>
      <c r="E120" s="189">
        <v>1.28</v>
      </c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200</v>
      </c>
      <c r="AH120" s="148">
        <v>0</v>
      </c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ht="33.75" outlineLevel="1" x14ac:dyDescent="0.2">
      <c r="A121" s="167">
        <v>35</v>
      </c>
      <c r="B121" s="168" t="s">
        <v>329</v>
      </c>
      <c r="C121" s="184" t="s">
        <v>330</v>
      </c>
      <c r="D121" s="169" t="s">
        <v>195</v>
      </c>
      <c r="E121" s="170">
        <v>43.2</v>
      </c>
      <c r="F121" s="171"/>
      <c r="G121" s="172">
        <f>ROUND(E121*F121,2)</f>
        <v>0</v>
      </c>
      <c r="H121" s="171"/>
      <c r="I121" s="172">
        <f>ROUND(E121*H121,2)</f>
        <v>0</v>
      </c>
      <c r="J121" s="171"/>
      <c r="K121" s="172">
        <f>ROUND(E121*J121,2)</f>
        <v>0</v>
      </c>
      <c r="L121" s="172">
        <v>21</v>
      </c>
      <c r="M121" s="172">
        <f>G121*(1+L121/100)</f>
        <v>0</v>
      </c>
      <c r="N121" s="172">
        <v>0</v>
      </c>
      <c r="O121" s="172">
        <f>ROUND(E121*N121,2)</f>
        <v>0</v>
      </c>
      <c r="P121" s="172">
        <v>0</v>
      </c>
      <c r="Q121" s="172">
        <f>ROUND(E121*P121,2)</f>
        <v>0</v>
      </c>
      <c r="R121" s="172" t="s">
        <v>228</v>
      </c>
      <c r="S121" s="172" t="s">
        <v>177</v>
      </c>
      <c r="T121" s="173" t="s">
        <v>178</v>
      </c>
      <c r="U121" s="158">
        <v>0</v>
      </c>
      <c r="V121" s="158">
        <f>ROUND(E121*U121,2)</f>
        <v>0</v>
      </c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185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/>
      <c r="B122" s="156"/>
      <c r="C122" s="199" t="s">
        <v>283</v>
      </c>
      <c r="D122" s="191"/>
      <c r="E122" s="192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200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55"/>
      <c r="B123" s="156"/>
      <c r="C123" s="200" t="s">
        <v>1657</v>
      </c>
      <c r="D123" s="191"/>
      <c r="E123" s="192">
        <v>18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200</v>
      </c>
      <c r="AH123" s="148">
        <v>2</v>
      </c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200" t="s">
        <v>1658</v>
      </c>
      <c r="D124" s="191"/>
      <c r="E124" s="192">
        <v>18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>
        <v>2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55"/>
      <c r="B125" s="156"/>
      <c r="C125" s="201" t="s">
        <v>295</v>
      </c>
      <c r="D125" s="193"/>
      <c r="E125" s="194">
        <v>36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200</v>
      </c>
      <c r="AH125" s="148">
        <v>3</v>
      </c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55"/>
      <c r="B126" s="156"/>
      <c r="C126" s="199" t="s">
        <v>296</v>
      </c>
      <c r="D126" s="191"/>
      <c r="E126" s="192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200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55"/>
      <c r="B127" s="156"/>
      <c r="C127" s="190" t="s">
        <v>1659</v>
      </c>
      <c r="D127" s="188"/>
      <c r="E127" s="189">
        <v>43.2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200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x14ac:dyDescent="0.2">
      <c r="A128" s="161" t="s">
        <v>172</v>
      </c>
      <c r="B128" s="162" t="s">
        <v>73</v>
      </c>
      <c r="C128" s="182" t="s">
        <v>74</v>
      </c>
      <c r="D128" s="163"/>
      <c r="E128" s="164"/>
      <c r="F128" s="165"/>
      <c r="G128" s="165">
        <f>SUMIF(AG129:AG148,"&lt;&gt;NOR",G129:G148)</f>
        <v>0</v>
      </c>
      <c r="H128" s="165"/>
      <c r="I128" s="165">
        <f>SUM(I129:I148)</f>
        <v>0</v>
      </c>
      <c r="J128" s="165"/>
      <c r="K128" s="165">
        <f>SUM(K129:K148)</f>
        <v>0</v>
      </c>
      <c r="L128" s="165"/>
      <c r="M128" s="165">
        <f>SUM(M129:M148)</f>
        <v>0</v>
      </c>
      <c r="N128" s="165"/>
      <c r="O128" s="165">
        <f>SUM(O129:O148)</f>
        <v>0</v>
      </c>
      <c r="P128" s="165"/>
      <c r="Q128" s="165">
        <f>SUM(Q129:Q148)</f>
        <v>0</v>
      </c>
      <c r="R128" s="165"/>
      <c r="S128" s="165"/>
      <c r="T128" s="166"/>
      <c r="U128" s="160"/>
      <c r="V128" s="160">
        <f>SUM(V129:V148)</f>
        <v>2404.73</v>
      </c>
      <c r="W128" s="160"/>
      <c r="AG128" t="s">
        <v>173</v>
      </c>
    </row>
    <row r="129" spans="1:60" outlineLevel="1" x14ac:dyDescent="0.2">
      <c r="A129" s="167">
        <v>36</v>
      </c>
      <c r="B129" s="168" t="s">
        <v>1660</v>
      </c>
      <c r="C129" s="184" t="s">
        <v>1661</v>
      </c>
      <c r="D129" s="169" t="s">
        <v>227</v>
      </c>
      <c r="E129" s="170">
        <v>20</v>
      </c>
      <c r="F129" s="171"/>
      <c r="G129" s="172">
        <f>ROUND(E129*F129,2)</f>
        <v>0</v>
      </c>
      <c r="H129" s="171"/>
      <c r="I129" s="172">
        <f>ROUND(E129*H129,2)</f>
        <v>0</v>
      </c>
      <c r="J129" s="171"/>
      <c r="K129" s="172">
        <f>ROUND(E129*J129,2)</f>
        <v>0</v>
      </c>
      <c r="L129" s="172">
        <v>21</v>
      </c>
      <c r="M129" s="172">
        <f>G129*(1+L129/100)</f>
        <v>0</v>
      </c>
      <c r="N129" s="172">
        <v>0</v>
      </c>
      <c r="O129" s="172">
        <f>ROUND(E129*N129,2)</f>
        <v>0</v>
      </c>
      <c r="P129" s="172">
        <v>0</v>
      </c>
      <c r="Q129" s="172">
        <f>ROUND(E129*P129,2)</f>
        <v>0</v>
      </c>
      <c r="R129" s="172"/>
      <c r="S129" s="172" t="s">
        <v>177</v>
      </c>
      <c r="T129" s="173" t="s">
        <v>178</v>
      </c>
      <c r="U129" s="158">
        <v>4.3499999999999996</v>
      </c>
      <c r="V129" s="158">
        <f>ROUND(E129*U129,2)</f>
        <v>87</v>
      </c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196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55"/>
      <c r="B130" s="156"/>
      <c r="C130" s="190" t="s">
        <v>1662</v>
      </c>
      <c r="D130" s="188"/>
      <c r="E130" s="189">
        <v>20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200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67">
        <v>37</v>
      </c>
      <c r="B131" s="168" t="s">
        <v>1663</v>
      </c>
      <c r="C131" s="184" t="s">
        <v>1664</v>
      </c>
      <c r="D131" s="169" t="s">
        <v>227</v>
      </c>
      <c r="E131" s="170">
        <v>16</v>
      </c>
      <c r="F131" s="171"/>
      <c r="G131" s="172">
        <f>ROUND(E131*F131,2)</f>
        <v>0</v>
      </c>
      <c r="H131" s="171"/>
      <c r="I131" s="172">
        <f>ROUND(E131*H131,2)</f>
        <v>0</v>
      </c>
      <c r="J131" s="171"/>
      <c r="K131" s="172">
        <f>ROUND(E131*J131,2)</f>
        <v>0</v>
      </c>
      <c r="L131" s="172">
        <v>21</v>
      </c>
      <c r="M131" s="172">
        <f>G131*(1+L131/100)</f>
        <v>0</v>
      </c>
      <c r="N131" s="172">
        <v>0</v>
      </c>
      <c r="O131" s="172">
        <f>ROUND(E131*N131,2)</f>
        <v>0</v>
      </c>
      <c r="P131" s="172">
        <v>0</v>
      </c>
      <c r="Q131" s="172">
        <f>ROUND(E131*P131,2)</f>
        <v>0</v>
      </c>
      <c r="R131" s="172"/>
      <c r="S131" s="172" t="s">
        <v>177</v>
      </c>
      <c r="T131" s="173" t="s">
        <v>178</v>
      </c>
      <c r="U131" s="158">
        <v>4.3499999999999996</v>
      </c>
      <c r="V131" s="158">
        <f>ROUND(E131*U131,2)</f>
        <v>69.599999999999994</v>
      </c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196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ht="22.5" outlineLevel="1" x14ac:dyDescent="0.2">
      <c r="A132" s="155"/>
      <c r="B132" s="156"/>
      <c r="C132" s="190" t="s">
        <v>1665</v>
      </c>
      <c r="D132" s="188"/>
      <c r="E132" s="189">
        <v>16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200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67">
        <v>38</v>
      </c>
      <c r="B133" s="168" t="s">
        <v>1666</v>
      </c>
      <c r="C133" s="184" t="s">
        <v>1667</v>
      </c>
      <c r="D133" s="169" t="s">
        <v>256</v>
      </c>
      <c r="E133" s="170">
        <v>280</v>
      </c>
      <c r="F133" s="171"/>
      <c r="G133" s="172">
        <f>ROUND(E133*F133,2)</f>
        <v>0</v>
      </c>
      <c r="H133" s="171"/>
      <c r="I133" s="172">
        <f>ROUND(E133*H133,2)</f>
        <v>0</v>
      </c>
      <c r="J133" s="171"/>
      <c r="K133" s="172">
        <f>ROUND(E133*J133,2)</f>
        <v>0</v>
      </c>
      <c r="L133" s="172">
        <v>21</v>
      </c>
      <c r="M133" s="172">
        <f>G133*(1+L133/100)</f>
        <v>0</v>
      </c>
      <c r="N133" s="172">
        <v>0</v>
      </c>
      <c r="O133" s="172">
        <f>ROUND(E133*N133,2)</f>
        <v>0</v>
      </c>
      <c r="P133" s="172">
        <v>0</v>
      </c>
      <c r="Q133" s="172">
        <f>ROUND(E133*P133,2)</f>
        <v>0</v>
      </c>
      <c r="R133" s="172"/>
      <c r="S133" s="172" t="s">
        <v>177</v>
      </c>
      <c r="T133" s="173" t="s">
        <v>178</v>
      </c>
      <c r="U133" s="158">
        <v>4.1879999999999997</v>
      </c>
      <c r="V133" s="158">
        <f>ROUND(E133*U133,2)</f>
        <v>1172.6400000000001</v>
      </c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196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55"/>
      <c r="B134" s="156"/>
      <c r="C134" s="190" t="s">
        <v>1668</v>
      </c>
      <c r="D134" s="188"/>
      <c r="E134" s="189">
        <v>160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 t="s">
        <v>200</v>
      </c>
      <c r="AH134" s="148">
        <v>0</v>
      </c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55"/>
      <c r="B135" s="156"/>
      <c r="C135" s="190" t="s">
        <v>1669</v>
      </c>
      <c r="D135" s="188"/>
      <c r="E135" s="189">
        <v>48</v>
      </c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200</v>
      </c>
      <c r="AH135" s="148">
        <v>0</v>
      </c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/>
      <c r="B136" s="156"/>
      <c r="C136" s="190" t="s">
        <v>1670</v>
      </c>
      <c r="D136" s="188"/>
      <c r="E136" s="189">
        <v>72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200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67">
        <v>39</v>
      </c>
      <c r="B137" s="168" t="s">
        <v>1671</v>
      </c>
      <c r="C137" s="184" t="s">
        <v>1672</v>
      </c>
      <c r="D137" s="169" t="s">
        <v>256</v>
      </c>
      <c r="E137" s="170">
        <v>48</v>
      </c>
      <c r="F137" s="171"/>
      <c r="G137" s="172">
        <f>ROUND(E137*F137,2)</f>
        <v>0</v>
      </c>
      <c r="H137" s="171"/>
      <c r="I137" s="172">
        <f>ROUND(E137*H137,2)</f>
        <v>0</v>
      </c>
      <c r="J137" s="171"/>
      <c r="K137" s="172">
        <f>ROUND(E137*J137,2)</f>
        <v>0</v>
      </c>
      <c r="L137" s="172">
        <v>21</v>
      </c>
      <c r="M137" s="172">
        <f>G137*(1+L137/100)</f>
        <v>0</v>
      </c>
      <c r="N137" s="172">
        <v>0</v>
      </c>
      <c r="O137" s="172">
        <f>ROUND(E137*N137,2)</f>
        <v>0</v>
      </c>
      <c r="P137" s="172">
        <v>0</v>
      </c>
      <c r="Q137" s="172">
        <f>ROUND(E137*P137,2)</f>
        <v>0</v>
      </c>
      <c r="R137" s="172"/>
      <c r="S137" s="172" t="s">
        <v>177</v>
      </c>
      <c r="T137" s="173" t="s">
        <v>178</v>
      </c>
      <c r="U137" s="158">
        <v>2.0070000000000001</v>
      </c>
      <c r="V137" s="158">
        <f>ROUND(E137*U137,2)</f>
        <v>96.34</v>
      </c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196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55"/>
      <c r="B138" s="156"/>
      <c r="C138" s="190" t="s">
        <v>1669</v>
      </c>
      <c r="D138" s="188"/>
      <c r="E138" s="189">
        <v>48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200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67">
        <v>40</v>
      </c>
      <c r="B139" s="168" t="s">
        <v>1673</v>
      </c>
      <c r="C139" s="184" t="s">
        <v>1674</v>
      </c>
      <c r="D139" s="169" t="s">
        <v>256</v>
      </c>
      <c r="E139" s="170">
        <v>72</v>
      </c>
      <c r="F139" s="171"/>
      <c r="G139" s="172">
        <f>ROUND(E139*F139,2)</f>
        <v>0</v>
      </c>
      <c r="H139" s="171"/>
      <c r="I139" s="172">
        <f>ROUND(E139*H139,2)</f>
        <v>0</v>
      </c>
      <c r="J139" s="171"/>
      <c r="K139" s="172">
        <f>ROUND(E139*J139,2)</f>
        <v>0</v>
      </c>
      <c r="L139" s="172">
        <v>21</v>
      </c>
      <c r="M139" s="172">
        <f>G139*(1+L139/100)</f>
        <v>0</v>
      </c>
      <c r="N139" s="172">
        <v>0</v>
      </c>
      <c r="O139" s="172">
        <f>ROUND(E139*N139,2)</f>
        <v>0</v>
      </c>
      <c r="P139" s="172">
        <v>0</v>
      </c>
      <c r="Q139" s="172">
        <f>ROUND(E139*P139,2)</f>
        <v>0</v>
      </c>
      <c r="R139" s="172"/>
      <c r="S139" s="172" t="s">
        <v>177</v>
      </c>
      <c r="T139" s="173" t="s">
        <v>178</v>
      </c>
      <c r="U139" s="158">
        <v>4.266</v>
      </c>
      <c r="V139" s="158">
        <f>ROUND(E139*U139,2)</f>
        <v>307.14999999999998</v>
      </c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196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55"/>
      <c r="B140" s="156"/>
      <c r="C140" s="190" t="s">
        <v>1670</v>
      </c>
      <c r="D140" s="188"/>
      <c r="E140" s="189">
        <v>72</v>
      </c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200</v>
      </c>
      <c r="AH140" s="148">
        <v>0</v>
      </c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74">
        <v>41</v>
      </c>
      <c r="B141" s="175" t="s">
        <v>1675</v>
      </c>
      <c r="C141" s="183" t="s">
        <v>1676</v>
      </c>
      <c r="D141" s="176" t="s">
        <v>234</v>
      </c>
      <c r="E141" s="177">
        <v>25</v>
      </c>
      <c r="F141" s="178"/>
      <c r="G141" s="179">
        <f>ROUND(E141*F141,2)</f>
        <v>0</v>
      </c>
      <c r="H141" s="178"/>
      <c r="I141" s="179">
        <f>ROUND(E141*H141,2)</f>
        <v>0</v>
      </c>
      <c r="J141" s="178"/>
      <c r="K141" s="179">
        <f>ROUND(E141*J141,2)</f>
        <v>0</v>
      </c>
      <c r="L141" s="179">
        <v>21</v>
      </c>
      <c r="M141" s="179">
        <f>G141*(1+L141/100)</f>
        <v>0</v>
      </c>
      <c r="N141" s="179">
        <v>0</v>
      </c>
      <c r="O141" s="179">
        <f>ROUND(E141*N141,2)</f>
        <v>0</v>
      </c>
      <c r="P141" s="179">
        <v>0</v>
      </c>
      <c r="Q141" s="179">
        <f>ROUND(E141*P141,2)</f>
        <v>0</v>
      </c>
      <c r="R141" s="179"/>
      <c r="S141" s="179" t="s">
        <v>177</v>
      </c>
      <c r="T141" s="180" t="s">
        <v>178</v>
      </c>
      <c r="U141" s="158">
        <v>0</v>
      </c>
      <c r="V141" s="158">
        <f>ROUND(E141*U141,2)</f>
        <v>0</v>
      </c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196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67">
        <v>42</v>
      </c>
      <c r="B142" s="168" t="s">
        <v>1677</v>
      </c>
      <c r="C142" s="184" t="s">
        <v>1678</v>
      </c>
      <c r="D142" s="169" t="s">
        <v>758</v>
      </c>
      <c r="E142" s="170">
        <v>124.44444</v>
      </c>
      <c r="F142" s="171"/>
      <c r="G142" s="172">
        <f>ROUND(E142*F142,2)</f>
        <v>0</v>
      </c>
      <c r="H142" s="171"/>
      <c r="I142" s="172">
        <f>ROUND(E142*H142,2)</f>
        <v>0</v>
      </c>
      <c r="J142" s="171"/>
      <c r="K142" s="172">
        <f>ROUND(E142*J142,2)</f>
        <v>0</v>
      </c>
      <c r="L142" s="172">
        <v>21</v>
      </c>
      <c r="M142" s="172">
        <f>G142*(1+L142/100)</f>
        <v>0</v>
      </c>
      <c r="N142" s="172">
        <v>0</v>
      </c>
      <c r="O142" s="172">
        <f>ROUND(E142*N142,2)</f>
        <v>0</v>
      </c>
      <c r="P142" s="172">
        <v>0</v>
      </c>
      <c r="Q142" s="172">
        <f>ROUND(E142*P142,2)</f>
        <v>0</v>
      </c>
      <c r="R142" s="172"/>
      <c r="S142" s="172" t="s">
        <v>177</v>
      </c>
      <c r="T142" s="173" t="s">
        <v>178</v>
      </c>
      <c r="U142" s="158">
        <v>5.4</v>
      </c>
      <c r="V142" s="158">
        <f>ROUND(E142*U142,2)</f>
        <v>672</v>
      </c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196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55"/>
      <c r="B143" s="156"/>
      <c r="C143" s="190" t="s">
        <v>1679</v>
      </c>
      <c r="D143" s="188"/>
      <c r="E143" s="189">
        <v>124.44</v>
      </c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200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ht="22.5" outlineLevel="1" x14ac:dyDescent="0.2">
      <c r="A144" s="167">
        <v>43</v>
      </c>
      <c r="B144" s="168" t="s">
        <v>1680</v>
      </c>
      <c r="C144" s="184" t="s">
        <v>1681</v>
      </c>
      <c r="D144" s="169" t="s">
        <v>256</v>
      </c>
      <c r="E144" s="170">
        <v>160</v>
      </c>
      <c r="F144" s="171"/>
      <c r="G144" s="172">
        <f>ROUND(E144*F144,2)</f>
        <v>0</v>
      </c>
      <c r="H144" s="171"/>
      <c r="I144" s="172">
        <f>ROUND(E144*H144,2)</f>
        <v>0</v>
      </c>
      <c r="J144" s="171"/>
      <c r="K144" s="172">
        <f>ROUND(E144*J144,2)</f>
        <v>0</v>
      </c>
      <c r="L144" s="172">
        <v>21</v>
      </c>
      <c r="M144" s="172">
        <f>G144*(1+L144/100)</f>
        <v>0</v>
      </c>
      <c r="N144" s="172">
        <v>0</v>
      </c>
      <c r="O144" s="172">
        <f>ROUND(E144*N144,2)</f>
        <v>0</v>
      </c>
      <c r="P144" s="172">
        <v>0</v>
      </c>
      <c r="Q144" s="172">
        <f>ROUND(E144*P144,2)</f>
        <v>0</v>
      </c>
      <c r="R144" s="172"/>
      <c r="S144" s="172" t="s">
        <v>184</v>
      </c>
      <c r="T144" s="173" t="s">
        <v>178</v>
      </c>
      <c r="U144" s="158">
        <v>0</v>
      </c>
      <c r="V144" s="158">
        <f>ROUND(E144*U144,2)</f>
        <v>0</v>
      </c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196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55"/>
      <c r="B145" s="156"/>
      <c r="C145" s="190" t="s">
        <v>1668</v>
      </c>
      <c r="D145" s="188"/>
      <c r="E145" s="189">
        <v>160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200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ht="22.5" outlineLevel="1" x14ac:dyDescent="0.2">
      <c r="A146" s="167">
        <v>44</v>
      </c>
      <c r="B146" s="168" t="s">
        <v>1682</v>
      </c>
      <c r="C146" s="184" t="s">
        <v>1683</v>
      </c>
      <c r="D146" s="169" t="s">
        <v>256</v>
      </c>
      <c r="E146" s="170">
        <v>120</v>
      </c>
      <c r="F146" s="171"/>
      <c r="G146" s="172">
        <f>ROUND(E146*F146,2)</f>
        <v>0</v>
      </c>
      <c r="H146" s="171"/>
      <c r="I146" s="172">
        <f>ROUND(E146*H146,2)</f>
        <v>0</v>
      </c>
      <c r="J146" s="171"/>
      <c r="K146" s="172">
        <f>ROUND(E146*J146,2)</f>
        <v>0</v>
      </c>
      <c r="L146" s="172">
        <v>21</v>
      </c>
      <c r="M146" s="172">
        <f>G146*(1+L146/100)</f>
        <v>0</v>
      </c>
      <c r="N146" s="172">
        <v>0</v>
      </c>
      <c r="O146" s="172">
        <f>ROUND(E146*N146,2)</f>
        <v>0</v>
      </c>
      <c r="P146" s="172">
        <v>0</v>
      </c>
      <c r="Q146" s="172">
        <f>ROUND(E146*P146,2)</f>
        <v>0</v>
      </c>
      <c r="R146" s="172"/>
      <c r="S146" s="172" t="s">
        <v>184</v>
      </c>
      <c r="T146" s="173" t="s">
        <v>178</v>
      </c>
      <c r="U146" s="158">
        <v>0</v>
      </c>
      <c r="V146" s="158">
        <f>ROUND(E146*U146,2)</f>
        <v>0</v>
      </c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196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55"/>
      <c r="B147" s="156"/>
      <c r="C147" s="190" t="s">
        <v>1669</v>
      </c>
      <c r="D147" s="188"/>
      <c r="E147" s="189">
        <v>48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200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1" x14ac:dyDescent="0.2">
      <c r="A148" s="155"/>
      <c r="B148" s="156"/>
      <c r="C148" s="190" t="s">
        <v>1670</v>
      </c>
      <c r="D148" s="188"/>
      <c r="E148" s="189">
        <v>72</v>
      </c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 t="s">
        <v>200</v>
      </c>
      <c r="AH148" s="148">
        <v>0</v>
      </c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x14ac:dyDescent="0.2">
      <c r="A149" s="161" t="s">
        <v>172</v>
      </c>
      <c r="B149" s="162" t="s">
        <v>75</v>
      </c>
      <c r="C149" s="182" t="s">
        <v>76</v>
      </c>
      <c r="D149" s="163"/>
      <c r="E149" s="164"/>
      <c r="F149" s="165"/>
      <c r="G149" s="165">
        <f>SUMIF(AG150:AG191,"&lt;&gt;NOR",G150:G191)</f>
        <v>0</v>
      </c>
      <c r="H149" s="165"/>
      <c r="I149" s="165">
        <f>SUM(I150:I191)</f>
        <v>0</v>
      </c>
      <c r="J149" s="165"/>
      <c r="K149" s="165">
        <f>SUM(K150:K191)</f>
        <v>0</v>
      </c>
      <c r="L149" s="165"/>
      <c r="M149" s="165">
        <f>SUM(M150:M191)</f>
        <v>0</v>
      </c>
      <c r="N149" s="165"/>
      <c r="O149" s="165">
        <f>SUM(O150:O191)</f>
        <v>0</v>
      </c>
      <c r="P149" s="165"/>
      <c r="Q149" s="165">
        <f>SUM(Q150:Q191)</f>
        <v>0</v>
      </c>
      <c r="R149" s="165"/>
      <c r="S149" s="165"/>
      <c r="T149" s="166"/>
      <c r="U149" s="160"/>
      <c r="V149" s="160">
        <f>SUM(V150:V191)</f>
        <v>1602.5200000000004</v>
      </c>
      <c r="W149" s="160"/>
      <c r="AG149" t="s">
        <v>173</v>
      </c>
    </row>
    <row r="150" spans="1:60" outlineLevel="1" x14ac:dyDescent="0.2">
      <c r="A150" s="167">
        <v>45</v>
      </c>
      <c r="B150" s="168" t="s">
        <v>1684</v>
      </c>
      <c r="C150" s="184" t="s">
        <v>1685</v>
      </c>
      <c r="D150" s="169" t="s">
        <v>208</v>
      </c>
      <c r="E150" s="170">
        <v>14.984999999999999</v>
      </c>
      <c r="F150" s="171"/>
      <c r="G150" s="172">
        <f>ROUND(E150*F150,2)</f>
        <v>0</v>
      </c>
      <c r="H150" s="171"/>
      <c r="I150" s="172">
        <f>ROUND(E150*H150,2)</f>
        <v>0</v>
      </c>
      <c r="J150" s="171"/>
      <c r="K150" s="172">
        <f>ROUND(E150*J150,2)</f>
        <v>0</v>
      </c>
      <c r="L150" s="172">
        <v>21</v>
      </c>
      <c r="M150" s="172">
        <f>G150*(1+L150/100)</f>
        <v>0</v>
      </c>
      <c r="N150" s="172">
        <v>0</v>
      </c>
      <c r="O150" s="172">
        <f>ROUND(E150*N150,2)</f>
        <v>0</v>
      </c>
      <c r="P150" s="172">
        <v>0</v>
      </c>
      <c r="Q150" s="172">
        <f>ROUND(E150*P150,2)</f>
        <v>0</v>
      </c>
      <c r="R150" s="172"/>
      <c r="S150" s="172" t="s">
        <v>177</v>
      </c>
      <c r="T150" s="173" t="s">
        <v>178</v>
      </c>
      <c r="U150" s="158">
        <v>1.093</v>
      </c>
      <c r="V150" s="158">
        <f>ROUND(E150*U150,2)</f>
        <v>16.38</v>
      </c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196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55"/>
      <c r="B151" s="156"/>
      <c r="C151" s="190" t="s">
        <v>1686</v>
      </c>
      <c r="D151" s="188"/>
      <c r="E151" s="189">
        <v>14.98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200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1" x14ac:dyDescent="0.2">
      <c r="A152" s="167">
        <v>46</v>
      </c>
      <c r="B152" s="168" t="s">
        <v>1687</v>
      </c>
      <c r="C152" s="184" t="s">
        <v>1688</v>
      </c>
      <c r="D152" s="169" t="s">
        <v>208</v>
      </c>
      <c r="E152" s="170">
        <v>139.5976</v>
      </c>
      <c r="F152" s="171"/>
      <c r="G152" s="172">
        <f>ROUND(E152*F152,2)</f>
        <v>0</v>
      </c>
      <c r="H152" s="171"/>
      <c r="I152" s="172">
        <f>ROUND(E152*H152,2)</f>
        <v>0</v>
      </c>
      <c r="J152" s="171"/>
      <c r="K152" s="172">
        <f>ROUND(E152*J152,2)</f>
        <v>0</v>
      </c>
      <c r="L152" s="172">
        <v>21</v>
      </c>
      <c r="M152" s="172">
        <f>G152*(1+L152/100)</f>
        <v>0</v>
      </c>
      <c r="N152" s="172">
        <v>0</v>
      </c>
      <c r="O152" s="172">
        <f>ROUND(E152*N152,2)</f>
        <v>0</v>
      </c>
      <c r="P152" s="172">
        <v>0</v>
      </c>
      <c r="Q152" s="172">
        <f>ROUND(E152*P152,2)</f>
        <v>0</v>
      </c>
      <c r="R152" s="172"/>
      <c r="S152" s="172" t="s">
        <v>177</v>
      </c>
      <c r="T152" s="173" t="s">
        <v>178</v>
      </c>
      <c r="U152" s="158">
        <v>1.093</v>
      </c>
      <c r="V152" s="158">
        <f>ROUND(E152*U152,2)</f>
        <v>152.58000000000001</v>
      </c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196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1689</v>
      </c>
      <c r="D153" s="188"/>
      <c r="E153" s="189">
        <v>139.6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ht="22.5" outlineLevel="1" x14ac:dyDescent="0.2">
      <c r="A154" s="167">
        <v>47</v>
      </c>
      <c r="B154" s="168" t="s">
        <v>1199</v>
      </c>
      <c r="C154" s="184" t="s">
        <v>1200</v>
      </c>
      <c r="D154" s="169" t="s">
        <v>195</v>
      </c>
      <c r="E154" s="170">
        <v>839.43808000000001</v>
      </c>
      <c r="F154" s="171"/>
      <c r="G154" s="172">
        <f>ROUND(E154*F154,2)</f>
        <v>0</v>
      </c>
      <c r="H154" s="171"/>
      <c r="I154" s="172">
        <f>ROUND(E154*H154,2)</f>
        <v>0</v>
      </c>
      <c r="J154" s="171"/>
      <c r="K154" s="172">
        <f>ROUND(E154*J154,2)</f>
        <v>0</v>
      </c>
      <c r="L154" s="172">
        <v>21</v>
      </c>
      <c r="M154" s="172">
        <f>G154*(1+L154/100)</f>
        <v>0</v>
      </c>
      <c r="N154" s="172">
        <v>0</v>
      </c>
      <c r="O154" s="172">
        <f>ROUND(E154*N154,2)</f>
        <v>0</v>
      </c>
      <c r="P154" s="172">
        <v>0</v>
      </c>
      <c r="Q154" s="172">
        <f>ROUND(E154*P154,2)</f>
        <v>0</v>
      </c>
      <c r="R154" s="172"/>
      <c r="S154" s="172" t="s">
        <v>177</v>
      </c>
      <c r="T154" s="173" t="s">
        <v>178</v>
      </c>
      <c r="U154" s="158">
        <v>0.65</v>
      </c>
      <c r="V154" s="158">
        <f>ROUND(E154*U154,2)</f>
        <v>545.63</v>
      </c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196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outlineLevel="1" x14ac:dyDescent="0.2">
      <c r="A155" s="155"/>
      <c r="B155" s="156"/>
      <c r="C155" s="190" t="s">
        <v>1690</v>
      </c>
      <c r="D155" s="188"/>
      <c r="E155" s="189">
        <v>839.44</v>
      </c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200</v>
      </c>
      <c r="AH155" s="148">
        <v>0</v>
      </c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22.5" outlineLevel="1" x14ac:dyDescent="0.2">
      <c r="A156" s="167">
        <v>48</v>
      </c>
      <c r="B156" s="168" t="s">
        <v>1199</v>
      </c>
      <c r="C156" s="184" t="s">
        <v>1200</v>
      </c>
      <c r="D156" s="169" t="s">
        <v>195</v>
      </c>
      <c r="E156" s="170">
        <v>65.489999999999995</v>
      </c>
      <c r="F156" s="171"/>
      <c r="G156" s="172">
        <f>ROUND(E156*F156,2)</f>
        <v>0</v>
      </c>
      <c r="H156" s="171"/>
      <c r="I156" s="172">
        <f>ROUND(E156*H156,2)</f>
        <v>0</v>
      </c>
      <c r="J156" s="171"/>
      <c r="K156" s="172">
        <f>ROUND(E156*J156,2)</f>
        <v>0</v>
      </c>
      <c r="L156" s="172">
        <v>21</v>
      </c>
      <c r="M156" s="172">
        <f>G156*(1+L156/100)</f>
        <v>0</v>
      </c>
      <c r="N156" s="172">
        <v>0</v>
      </c>
      <c r="O156" s="172">
        <f>ROUND(E156*N156,2)</f>
        <v>0</v>
      </c>
      <c r="P156" s="172">
        <v>0</v>
      </c>
      <c r="Q156" s="172">
        <f>ROUND(E156*P156,2)</f>
        <v>0</v>
      </c>
      <c r="R156" s="172"/>
      <c r="S156" s="172" t="s">
        <v>177</v>
      </c>
      <c r="T156" s="173" t="s">
        <v>178</v>
      </c>
      <c r="U156" s="158">
        <v>0.65</v>
      </c>
      <c r="V156" s="158">
        <f>ROUND(E156*U156,2)</f>
        <v>42.57</v>
      </c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196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/>
      <c r="B157" s="156"/>
      <c r="C157" s="190" t="s">
        <v>1691</v>
      </c>
      <c r="D157" s="188"/>
      <c r="E157" s="189">
        <v>65.489999999999995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200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ht="22.5" outlineLevel="1" x14ac:dyDescent="0.2">
      <c r="A158" s="167">
        <v>49</v>
      </c>
      <c r="B158" s="168" t="s">
        <v>1204</v>
      </c>
      <c r="C158" s="184" t="s">
        <v>1205</v>
      </c>
      <c r="D158" s="169" t="s">
        <v>195</v>
      </c>
      <c r="E158" s="170">
        <v>70.209999999999994</v>
      </c>
      <c r="F158" s="171"/>
      <c r="G158" s="172">
        <f>ROUND(E158*F158,2)</f>
        <v>0</v>
      </c>
      <c r="H158" s="171"/>
      <c r="I158" s="172">
        <f>ROUND(E158*H158,2)</f>
        <v>0</v>
      </c>
      <c r="J158" s="171"/>
      <c r="K158" s="172">
        <f>ROUND(E158*J158,2)</f>
        <v>0</v>
      </c>
      <c r="L158" s="172">
        <v>21</v>
      </c>
      <c r="M158" s="172">
        <f>G158*(1+L158/100)</f>
        <v>0</v>
      </c>
      <c r="N158" s="172">
        <v>0</v>
      </c>
      <c r="O158" s="172">
        <f>ROUND(E158*N158,2)</f>
        <v>0</v>
      </c>
      <c r="P158" s="172">
        <v>0</v>
      </c>
      <c r="Q158" s="172">
        <f>ROUND(E158*P158,2)</f>
        <v>0</v>
      </c>
      <c r="R158" s="172"/>
      <c r="S158" s="172" t="s">
        <v>177</v>
      </c>
      <c r="T158" s="173" t="s">
        <v>178</v>
      </c>
      <c r="U158" s="158">
        <v>0.35</v>
      </c>
      <c r="V158" s="158">
        <f>ROUND(E158*U158,2)</f>
        <v>24.57</v>
      </c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196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1" x14ac:dyDescent="0.2">
      <c r="A159" s="155"/>
      <c r="B159" s="156"/>
      <c r="C159" s="190" t="s">
        <v>1692</v>
      </c>
      <c r="D159" s="188"/>
      <c r="E159" s="189">
        <v>70.209999999999994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200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ht="22.5" outlineLevel="1" x14ac:dyDescent="0.2">
      <c r="A160" s="167">
        <v>50</v>
      </c>
      <c r="B160" s="168" t="s">
        <v>1204</v>
      </c>
      <c r="C160" s="184" t="s">
        <v>1205</v>
      </c>
      <c r="D160" s="169" t="s">
        <v>195</v>
      </c>
      <c r="E160" s="170">
        <v>839.43808000000001</v>
      </c>
      <c r="F160" s="171"/>
      <c r="G160" s="172">
        <f>ROUND(E160*F160,2)</f>
        <v>0</v>
      </c>
      <c r="H160" s="171"/>
      <c r="I160" s="172">
        <f>ROUND(E160*H160,2)</f>
        <v>0</v>
      </c>
      <c r="J160" s="171"/>
      <c r="K160" s="172">
        <f>ROUND(E160*J160,2)</f>
        <v>0</v>
      </c>
      <c r="L160" s="172">
        <v>21</v>
      </c>
      <c r="M160" s="172">
        <f>G160*(1+L160/100)</f>
        <v>0</v>
      </c>
      <c r="N160" s="172">
        <v>0</v>
      </c>
      <c r="O160" s="172">
        <f>ROUND(E160*N160,2)</f>
        <v>0</v>
      </c>
      <c r="P160" s="172">
        <v>0</v>
      </c>
      <c r="Q160" s="172">
        <f>ROUND(E160*P160,2)</f>
        <v>0</v>
      </c>
      <c r="R160" s="172"/>
      <c r="S160" s="172" t="s">
        <v>177</v>
      </c>
      <c r="T160" s="173" t="s">
        <v>178</v>
      </c>
      <c r="U160" s="158">
        <v>0.35</v>
      </c>
      <c r="V160" s="158">
        <f>ROUND(E160*U160,2)</f>
        <v>293.8</v>
      </c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196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0" t="s">
        <v>1690</v>
      </c>
      <c r="D161" s="188"/>
      <c r="E161" s="189">
        <v>839.44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>
        <v>0</v>
      </c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ht="22.5" outlineLevel="1" x14ac:dyDescent="0.2">
      <c r="A162" s="167">
        <v>51</v>
      </c>
      <c r="B162" s="168" t="s">
        <v>1206</v>
      </c>
      <c r="C162" s="184" t="s">
        <v>1207</v>
      </c>
      <c r="D162" s="169" t="s">
        <v>234</v>
      </c>
      <c r="E162" s="170">
        <v>14.288399999999999</v>
      </c>
      <c r="F162" s="171"/>
      <c r="G162" s="172">
        <f>ROUND(E162*F162,2)</f>
        <v>0</v>
      </c>
      <c r="H162" s="171"/>
      <c r="I162" s="172">
        <f>ROUND(E162*H162,2)</f>
        <v>0</v>
      </c>
      <c r="J162" s="171"/>
      <c r="K162" s="172">
        <f>ROUND(E162*J162,2)</f>
        <v>0</v>
      </c>
      <c r="L162" s="172">
        <v>21</v>
      </c>
      <c r="M162" s="172">
        <f>G162*(1+L162/100)</f>
        <v>0</v>
      </c>
      <c r="N162" s="172">
        <v>0</v>
      </c>
      <c r="O162" s="172">
        <f>ROUND(E162*N162,2)</f>
        <v>0</v>
      </c>
      <c r="P162" s="172">
        <v>0</v>
      </c>
      <c r="Q162" s="172">
        <f>ROUND(E162*P162,2)</f>
        <v>0</v>
      </c>
      <c r="R162" s="172"/>
      <c r="S162" s="172" t="s">
        <v>177</v>
      </c>
      <c r="T162" s="173" t="s">
        <v>178</v>
      </c>
      <c r="U162" s="158">
        <v>25.271000000000001</v>
      </c>
      <c r="V162" s="158">
        <f>ROUND(E162*U162,2)</f>
        <v>361.08</v>
      </c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196</v>
      </c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55"/>
      <c r="B163" s="156"/>
      <c r="C163" s="190" t="s">
        <v>1693</v>
      </c>
      <c r="D163" s="188"/>
      <c r="E163" s="189">
        <v>14.29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200</v>
      </c>
      <c r="AH163" s="148">
        <v>0</v>
      </c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ht="22.5" outlineLevel="1" x14ac:dyDescent="0.2">
      <c r="A164" s="167">
        <v>52</v>
      </c>
      <c r="B164" s="168" t="s">
        <v>1694</v>
      </c>
      <c r="C164" s="184" t="s">
        <v>1695</v>
      </c>
      <c r="D164" s="169" t="s">
        <v>234</v>
      </c>
      <c r="E164" s="170">
        <v>0.22778999999999999</v>
      </c>
      <c r="F164" s="171"/>
      <c r="G164" s="172">
        <f>ROUND(E164*F164,2)</f>
        <v>0</v>
      </c>
      <c r="H164" s="171"/>
      <c r="I164" s="172">
        <f>ROUND(E164*H164,2)</f>
        <v>0</v>
      </c>
      <c r="J164" s="171"/>
      <c r="K164" s="172">
        <f>ROUND(E164*J164,2)</f>
        <v>0</v>
      </c>
      <c r="L164" s="172">
        <v>21</v>
      </c>
      <c r="M164" s="172">
        <f>G164*(1+L164/100)</f>
        <v>0</v>
      </c>
      <c r="N164" s="172">
        <v>0</v>
      </c>
      <c r="O164" s="172">
        <f>ROUND(E164*N164,2)</f>
        <v>0</v>
      </c>
      <c r="P164" s="172">
        <v>0</v>
      </c>
      <c r="Q164" s="172">
        <f>ROUND(E164*P164,2)</f>
        <v>0</v>
      </c>
      <c r="R164" s="172"/>
      <c r="S164" s="172" t="s">
        <v>177</v>
      </c>
      <c r="T164" s="173" t="s">
        <v>178</v>
      </c>
      <c r="U164" s="158">
        <v>15.231</v>
      </c>
      <c r="V164" s="158">
        <f>ROUND(E164*U164,2)</f>
        <v>3.47</v>
      </c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196</v>
      </c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ht="22.5" outlineLevel="1" x14ac:dyDescent="0.2">
      <c r="A165" s="155"/>
      <c r="B165" s="156"/>
      <c r="C165" s="190" t="s">
        <v>1696</v>
      </c>
      <c r="D165" s="188"/>
      <c r="E165" s="189">
        <v>0.23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200</v>
      </c>
      <c r="AH165" s="148">
        <v>0</v>
      </c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ht="33.75" outlineLevel="1" x14ac:dyDescent="0.2">
      <c r="A166" s="167">
        <v>53</v>
      </c>
      <c r="B166" s="168" t="s">
        <v>340</v>
      </c>
      <c r="C166" s="184" t="s">
        <v>341</v>
      </c>
      <c r="D166" s="169" t="s">
        <v>256</v>
      </c>
      <c r="E166" s="170">
        <v>74.5</v>
      </c>
      <c r="F166" s="171"/>
      <c r="G166" s="172">
        <f>ROUND(E166*F166,2)</f>
        <v>0</v>
      </c>
      <c r="H166" s="171"/>
      <c r="I166" s="172">
        <f>ROUND(E166*H166,2)</f>
        <v>0</v>
      </c>
      <c r="J166" s="171"/>
      <c r="K166" s="172">
        <f>ROUND(E166*J166,2)</f>
        <v>0</v>
      </c>
      <c r="L166" s="172">
        <v>21</v>
      </c>
      <c r="M166" s="172">
        <f>G166*(1+L166/100)</f>
        <v>0</v>
      </c>
      <c r="N166" s="172">
        <v>0</v>
      </c>
      <c r="O166" s="172">
        <f>ROUND(E166*N166,2)</f>
        <v>0</v>
      </c>
      <c r="P166" s="172">
        <v>0</v>
      </c>
      <c r="Q166" s="172">
        <f>ROUND(E166*P166,2)</f>
        <v>0</v>
      </c>
      <c r="R166" s="172"/>
      <c r="S166" s="172" t="s">
        <v>177</v>
      </c>
      <c r="T166" s="173" t="s">
        <v>178</v>
      </c>
      <c r="U166" s="158">
        <v>1.0222199999999999</v>
      </c>
      <c r="V166" s="158">
        <f>ROUND(E166*U166,2)</f>
        <v>76.16</v>
      </c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196</v>
      </c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55"/>
      <c r="B167" s="156"/>
      <c r="C167" s="190" t="s">
        <v>1697</v>
      </c>
      <c r="D167" s="188"/>
      <c r="E167" s="189">
        <v>14.4</v>
      </c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200</v>
      </c>
      <c r="AH167" s="148">
        <v>0</v>
      </c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55"/>
      <c r="B168" s="156"/>
      <c r="C168" s="190" t="s">
        <v>1698</v>
      </c>
      <c r="D168" s="188"/>
      <c r="E168" s="189">
        <v>4.2</v>
      </c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200</v>
      </c>
      <c r="AH168" s="148">
        <v>0</v>
      </c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55"/>
      <c r="B169" s="156"/>
      <c r="C169" s="190" t="s">
        <v>1699</v>
      </c>
      <c r="D169" s="188"/>
      <c r="E169" s="189">
        <v>23.1</v>
      </c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200</v>
      </c>
      <c r="AH169" s="148">
        <v>0</v>
      </c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190" t="s">
        <v>1700</v>
      </c>
      <c r="D170" s="188"/>
      <c r="E170" s="189">
        <v>26.4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0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1" x14ac:dyDescent="0.2">
      <c r="A171" s="155"/>
      <c r="B171" s="156"/>
      <c r="C171" s="190" t="s">
        <v>1701</v>
      </c>
      <c r="D171" s="188"/>
      <c r="E171" s="189">
        <v>6.4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200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ht="33.75" outlineLevel="1" x14ac:dyDescent="0.2">
      <c r="A172" s="167">
        <v>54</v>
      </c>
      <c r="B172" s="168" t="s">
        <v>349</v>
      </c>
      <c r="C172" s="184" t="s">
        <v>350</v>
      </c>
      <c r="D172" s="169" t="s">
        <v>256</v>
      </c>
      <c r="E172" s="170">
        <v>29.6</v>
      </c>
      <c r="F172" s="171"/>
      <c r="G172" s="172">
        <f>ROUND(E172*F172,2)</f>
        <v>0</v>
      </c>
      <c r="H172" s="171"/>
      <c r="I172" s="172">
        <f>ROUND(E172*H172,2)</f>
        <v>0</v>
      </c>
      <c r="J172" s="171"/>
      <c r="K172" s="172">
        <f>ROUND(E172*J172,2)</f>
        <v>0</v>
      </c>
      <c r="L172" s="172">
        <v>21</v>
      </c>
      <c r="M172" s="172">
        <f>G172*(1+L172/100)</f>
        <v>0</v>
      </c>
      <c r="N172" s="172">
        <v>0</v>
      </c>
      <c r="O172" s="172">
        <f>ROUND(E172*N172,2)</f>
        <v>0</v>
      </c>
      <c r="P172" s="172">
        <v>0</v>
      </c>
      <c r="Q172" s="172">
        <f>ROUND(E172*P172,2)</f>
        <v>0</v>
      </c>
      <c r="R172" s="172"/>
      <c r="S172" s="172" t="s">
        <v>177</v>
      </c>
      <c r="T172" s="173" t="s">
        <v>178</v>
      </c>
      <c r="U172" s="158">
        <v>1.13636</v>
      </c>
      <c r="V172" s="158">
        <f>ROUND(E172*U172,2)</f>
        <v>33.64</v>
      </c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196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190" t="s">
        <v>1702</v>
      </c>
      <c r="D173" s="188"/>
      <c r="E173" s="189">
        <v>10.4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55"/>
      <c r="B174" s="156"/>
      <c r="C174" s="190" t="s">
        <v>1703</v>
      </c>
      <c r="D174" s="188"/>
      <c r="E174" s="189">
        <v>6.4</v>
      </c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200</v>
      </c>
      <c r="AH174" s="148">
        <v>0</v>
      </c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55"/>
      <c r="B175" s="156"/>
      <c r="C175" s="190" t="s">
        <v>1704</v>
      </c>
      <c r="D175" s="188"/>
      <c r="E175" s="189">
        <v>6.4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200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55"/>
      <c r="B176" s="156"/>
      <c r="C176" s="190" t="s">
        <v>1705</v>
      </c>
      <c r="D176" s="188"/>
      <c r="E176" s="189">
        <v>6.4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200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ht="33.75" outlineLevel="1" x14ac:dyDescent="0.2">
      <c r="A177" s="167">
        <v>55</v>
      </c>
      <c r="B177" s="168" t="s">
        <v>1706</v>
      </c>
      <c r="C177" s="184" t="s">
        <v>1707</v>
      </c>
      <c r="D177" s="169" t="s">
        <v>256</v>
      </c>
      <c r="E177" s="170">
        <v>38</v>
      </c>
      <c r="F177" s="171"/>
      <c r="G177" s="172">
        <f>ROUND(E177*F177,2)</f>
        <v>0</v>
      </c>
      <c r="H177" s="171"/>
      <c r="I177" s="172">
        <f>ROUND(E177*H177,2)</f>
        <v>0</v>
      </c>
      <c r="J177" s="171"/>
      <c r="K177" s="172">
        <f>ROUND(E177*J177,2)</f>
        <v>0</v>
      </c>
      <c r="L177" s="172">
        <v>21</v>
      </c>
      <c r="M177" s="172">
        <f>G177*(1+L177/100)</f>
        <v>0</v>
      </c>
      <c r="N177" s="172">
        <v>0</v>
      </c>
      <c r="O177" s="172">
        <f>ROUND(E177*N177,2)</f>
        <v>0</v>
      </c>
      <c r="P177" s="172">
        <v>0</v>
      </c>
      <c r="Q177" s="172">
        <f>ROUND(E177*P177,2)</f>
        <v>0</v>
      </c>
      <c r="R177" s="172"/>
      <c r="S177" s="172" t="s">
        <v>177</v>
      </c>
      <c r="T177" s="173" t="s">
        <v>178</v>
      </c>
      <c r="U177" s="158">
        <v>1.1499999999999999</v>
      </c>
      <c r="V177" s="158">
        <f>ROUND(E177*U177,2)</f>
        <v>43.7</v>
      </c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196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0" t="s">
        <v>1708</v>
      </c>
      <c r="D178" s="188"/>
      <c r="E178" s="189">
        <v>38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ht="22.5" outlineLevel="1" x14ac:dyDescent="0.2">
      <c r="A179" s="167">
        <v>56</v>
      </c>
      <c r="B179" s="168" t="s">
        <v>1709</v>
      </c>
      <c r="C179" s="184" t="s">
        <v>1710</v>
      </c>
      <c r="D179" s="169" t="s">
        <v>208</v>
      </c>
      <c r="E179" s="170">
        <v>2.2753999999999999</v>
      </c>
      <c r="F179" s="171"/>
      <c r="G179" s="172">
        <f>ROUND(E179*F179,2)</f>
        <v>0</v>
      </c>
      <c r="H179" s="171"/>
      <c r="I179" s="172">
        <f>ROUND(E179*H179,2)</f>
        <v>0</v>
      </c>
      <c r="J179" s="171"/>
      <c r="K179" s="172">
        <f>ROUND(E179*J179,2)</f>
        <v>0</v>
      </c>
      <c r="L179" s="172">
        <v>21</v>
      </c>
      <c r="M179" s="172">
        <f>G179*(1+L179/100)</f>
        <v>0</v>
      </c>
      <c r="N179" s="172">
        <v>0</v>
      </c>
      <c r="O179" s="172">
        <f>ROUND(E179*N179,2)</f>
        <v>0</v>
      </c>
      <c r="P179" s="172">
        <v>0</v>
      </c>
      <c r="Q179" s="172">
        <f>ROUND(E179*P179,2)</f>
        <v>0</v>
      </c>
      <c r="R179" s="172"/>
      <c r="S179" s="172" t="s">
        <v>177</v>
      </c>
      <c r="T179" s="173" t="s">
        <v>178</v>
      </c>
      <c r="U179" s="158">
        <v>3.9289999999999998</v>
      </c>
      <c r="V179" s="158">
        <f>ROUND(E179*U179,2)</f>
        <v>8.94</v>
      </c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196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55"/>
      <c r="B180" s="156"/>
      <c r="C180" s="190" t="s">
        <v>1711</v>
      </c>
      <c r="D180" s="188"/>
      <c r="E180" s="189">
        <v>0.28000000000000003</v>
      </c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200</v>
      </c>
      <c r="AH180" s="148">
        <v>0</v>
      </c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55"/>
      <c r="B181" s="156"/>
      <c r="C181" s="190" t="s">
        <v>1712</v>
      </c>
      <c r="D181" s="188"/>
      <c r="E181" s="189">
        <v>2</v>
      </c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200</v>
      </c>
      <c r="AH181" s="148">
        <v>0</v>
      </c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67">
        <v>57</v>
      </c>
      <c r="B182" s="168" t="s">
        <v>1713</v>
      </c>
      <c r="C182" s="184" t="s">
        <v>1714</v>
      </c>
      <c r="D182" s="169" t="s">
        <v>256</v>
      </c>
      <c r="E182" s="170">
        <v>6.4</v>
      </c>
      <c r="F182" s="171"/>
      <c r="G182" s="172">
        <f>ROUND(E182*F182,2)</f>
        <v>0</v>
      </c>
      <c r="H182" s="171"/>
      <c r="I182" s="172">
        <f>ROUND(E182*H182,2)</f>
        <v>0</v>
      </c>
      <c r="J182" s="171"/>
      <c r="K182" s="172">
        <f>ROUND(E182*J182,2)</f>
        <v>0</v>
      </c>
      <c r="L182" s="172">
        <v>21</v>
      </c>
      <c r="M182" s="172">
        <f>G182*(1+L182/100)</f>
        <v>0</v>
      </c>
      <c r="N182" s="172">
        <v>0</v>
      </c>
      <c r="O182" s="172">
        <f>ROUND(E182*N182,2)</f>
        <v>0</v>
      </c>
      <c r="P182" s="172">
        <v>0</v>
      </c>
      <c r="Q182" s="172">
        <f>ROUND(E182*P182,2)</f>
        <v>0</v>
      </c>
      <c r="R182" s="172"/>
      <c r="S182" s="172" t="s">
        <v>184</v>
      </c>
      <c r="T182" s="173" t="s">
        <v>178</v>
      </c>
      <c r="U182" s="158">
        <v>0</v>
      </c>
      <c r="V182" s="158">
        <f>ROUND(E182*U182,2)</f>
        <v>0</v>
      </c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196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55"/>
      <c r="B183" s="156"/>
      <c r="C183" s="190" t="s">
        <v>1715</v>
      </c>
      <c r="D183" s="188"/>
      <c r="E183" s="189">
        <v>6.4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200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outlineLevel="1" x14ac:dyDescent="0.2">
      <c r="A184" s="167">
        <v>58</v>
      </c>
      <c r="B184" s="168" t="s">
        <v>1716</v>
      </c>
      <c r="C184" s="184" t="s">
        <v>1717</v>
      </c>
      <c r="D184" s="169" t="s">
        <v>1718</v>
      </c>
      <c r="E184" s="170">
        <v>27</v>
      </c>
      <c r="F184" s="171"/>
      <c r="G184" s="172">
        <f>ROUND(E184*F184,2)</f>
        <v>0</v>
      </c>
      <c r="H184" s="171"/>
      <c r="I184" s="172">
        <f>ROUND(E184*H184,2)</f>
        <v>0</v>
      </c>
      <c r="J184" s="171"/>
      <c r="K184" s="172">
        <f>ROUND(E184*J184,2)</f>
        <v>0</v>
      </c>
      <c r="L184" s="172">
        <v>21</v>
      </c>
      <c r="M184" s="172">
        <f>G184*(1+L184/100)</f>
        <v>0</v>
      </c>
      <c r="N184" s="172">
        <v>0</v>
      </c>
      <c r="O184" s="172">
        <f>ROUND(E184*N184,2)</f>
        <v>0</v>
      </c>
      <c r="P184" s="172">
        <v>0</v>
      </c>
      <c r="Q184" s="172">
        <f>ROUND(E184*P184,2)</f>
        <v>0</v>
      </c>
      <c r="R184" s="172"/>
      <c r="S184" s="172" t="s">
        <v>184</v>
      </c>
      <c r="T184" s="173" t="s">
        <v>178</v>
      </c>
      <c r="U184" s="158">
        <v>0</v>
      </c>
      <c r="V184" s="158">
        <f>ROUND(E184*U184,2)</f>
        <v>0</v>
      </c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1719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1" x14ac:dyDescent="0.2">
      <c r="A185" s="155"/>
      <c r="B185" s="156"/>
      <c r="C185" s="190" t="s">
        <v>1720</v>
      </c>
      <c r="D185" s="188"/>
      <c r="E185" s="189">
        <v>2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200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1721</v>
      </c>
      <c r="D186" s="188"/>
      <c r="E186" s="189">
        <v>24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55"/>
      <c r="B187" s="156"/>
      <c r="C187" s="190" t="s">
        <v>1722</v>
      </c>
      <c r="D187" s="188"/>
      <c r="E187" s="189">
        <v>1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200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67">
        <v>59</v>
      </c>
      <c r="B188" s="168" t="s">
        <v>1723</v>
      </c>
      <c r="C188" s="184" t="s">
        <v>1724</v>
      </c>
      <c r="D188" s="169" t="s">
        <v>256</v>
      </c>
      <c r="E188" s="170">
        <v>64.284999999999997</v>
      </c>
      <c r="F188" s="171"/>
      <c r="G188" s="172">
        <f>ROUND(E188*F188,2)</f>
        <v>0</v>
      </c>
      <c r="H188" s="171"/>
      <c r="I188" s="172">
        <f>ROUND(E188*H188,2)</f>
        <v>0</v>
      </c>
      <c r="J188" s="171"/>
      <c r="K188" s="172">
        <f>ROUND(E188*J188,2)</f>
        <v>0</v>
      </c>
      <c r="L188" s="172">
        <v>21</v>
      </c>
      <c r="M188" s="172">
        <f>G188*(1+L188/100)</f>
        <v>0</v>
      </c>
      <c r="N188" s="172">
        <v>0</v>
      </c>
      <c r="O188" s="172">
        <f>ROUND(E188*N188,2)</f>
        <v>0</v>
      </c>
      <c r="P188" s="172">
        <v>0</v>
      </c>
      <c r="Q188" s="172">
        <f>ROUND(E188*P188,2)</f>
        <v>0</v>
      </c>
      <c r="R188" s="172"/>
      <c r="S188" s="172" t="s">
        <v>184</v>
      </c>
      <c r="T188" s="173" t="s">
        <v>178</v>
      </c>
      <c r="U188" s="158">
        <v>0</v>
      </c>
      <c r="V188" s="158">
        <f>ROUND(E188*U188,2)</f>
        <v>0</v>
      </c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185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55"/>
      <c r="B189" s="156"/>
      <c r="C189" s="190" t="s">
        <v>1725</v>
      </c>
      <c r="D189" s="188"/>
      <c r="E189" s="189">
        <v>64.28</v>
      </c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200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67">
        <v>60</v>
      </c>
      <c r="B190" s="168" t="s">
        <v>1726</v>
      </c>
      <c r="C190" s="184" t="s">
        <v>1727</v>
      </c>
      <c r="D190" s="169" t="s">
        <v>256</v>
      </c>
      <c r="E190" s="170">
        <v>22.08</v>
      </c>
      <c r="F190" s="171"/>
      <c r="G190" s="172">
        <f>ROUND(E190*F190,2)</f>
        <v>0</v>
      </c>
      <c r="H190" s="171"/>
      <c r="I190" s="172">
        <f>ROUND(E190*H190,2)</f>
        <v>0</v>
      </c>
      <c r="J190" s="171"/>
      <c r="K190" s="172">
        <f>ROUND(E190*J190,2)</f>
        <v>0</v>
      </c>
      <c r="L190" s="172">
        <v>21</v>
      </c>
      <c r="M190" s="172">
        <f>G190*(1+L190/100)</f>
        <v>0</v>
      </c>
      <c r="N190" s="172">
        <v>0</v>
      </c>
      <c r="O190" s="172">
        <f>ROUND(E190*N190,2)</f>
        <v>0</v>
      </c>
      <c r="P190" s="172">
        <v>0</v>
      </c>
      <c r="Q190" s="172">
        <f>ROUND(E190*P190,2)</f>
        <v>0</v>
      </c>
      <c r="R190" s="172"/>
      <c r="S190" s="172" t="s">
        <v>184</v>
      </c>
      <c r="T190" s="173" t="s">
        <v>178</v>
      </c>
      <c r="U190" s="158">
        <v>0</v>
      </c>
      <c r="V190" s="158">
        <f>ROUND(E190*U190,2)</f>
        <v>0</v>
      </c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185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55"/>
      <c r="B191" s="156"/>
      <c r="C191" s="190" t="s">
        <v>1728</v>
      </c>
      <c r="D191" s="188"/>
      <c r="E191" s="189">
        <v>22.08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200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x14ac:dyDescent="0.2">
      <c r="A192" s="161" t="s">
        <v>172</v>
      </c>
      <c r="B192" s="162" t="s">
        <v>77</v>
      </c>
      <c r="C192" s="182" t="s">
        <v>78</v>
      </c>
      <c r="D192" s="163"/>
      <c r="E192" s="164"/>
      <c r="F192" s="165"/>
      <c r="G192" s="165">
        <f>SUMIF(AG193:AG221,"&lt;&gt;NOR",G193:G221)</f>
        <v>0</v>
      </c>
      <c r="H192" s="165"/>
      <c r="I192" s="165">
        <f>SUM(I193:I221)</f>
        <v>0</v>
      </c>
      <c r="J192" s="165"/>
      <c r="K192" s="165">
        <f>SUM(K193:K221)</f>
        <v>0</v>
      </c>
      <c r="L192" s="165"/>
      <c r="M192" s="165">
        <f>SUM(M193:M221)</f>
        <v>0</v>
      </c>
      <c r="N192" s="165"/>
      <c r="O192" s="165">
        <f>SUM(O193:O221)</f>
        <v>0</v>
      </c>
      <c r="P192" s="165"/>
      <c r="Q192" s="165">
        <f>SUM(Q193:Q221)</f>
        <v>0</v>
      </c>
      <c r="R192" s="165"/>
      <c r="S192" s="165"/>
      <c r="T192" s="166"/>
      <c r="U192" s="160"/>
      <c r="V192" s="160">
        <f>SUM(V193:V221)</f>
        <v>70.37</v>
      </c>
      <c r="W192" s="160"/>
      <c r="AG192" t="s">
        <v>173</v>
      </c>
    </row>
    <row r="193" spans="1:60" ht="45" outlineLevel="1" x14ac:dyDescent="0.2">
      <c r="A193" s="167">
        <v>61</v>
      </c>
      <c r="B193" s="168" t="s">
        <v>1729</v>
      </c>
      <c r="C193" s="184" t="s">
        <v>1730</v>
      </c>
      <c r="D193" s="169" t="s">
        <v>208</v>
      </c>
      <c r="E193" s="170">
        <v>4.2350000000000003</v>
      </c>
      <c r="F193" s="171"/>
      <c r="G193" s="172">
        <f>ROUND(E193*F193,2)</f>
        <v>0</v>
      </c>
      <c r="H193" s="171"/>
      <c r="I193" s="172">
        <f>ROUND(E193*H193,2)</f>
        <v>0</v>
      </c>
      <c r="J193" s="171"/>
      <c r="K193" s="172">
        <f>ROUND(E193*J193,2)</f>
        <v>0</v>
      </c>
      <c r="L193" s="172">
        <v>21</v>
      </c>
      <c r="M193" s="172">
        <f>G193*(1+L193/100)</f>
        <v>0</v>
      </c>
      <c r="N193" s="172">
        <v>0</v>
      </c>
      <c r="O193" s="172">
        <f>ROUND(E193*N193,2)</f>
        <v>0</v>
      </c>
      <c r="P193" s="172">
        <v>0</v>
      </c>
      <c r="Q193" s="172">
        <f>ROUND(E193*P193,2)</f>
        <v>0</v>
      </c>
      <c r="R193" s="172"/>
      <c r="S193" s="172" t="s">
        <v>177</v>
      </c>
      <c r="T193" s="173" t="s">
        <v>178</v>
      </c>
      <c r="U193" s="158">
        <v>0.98699999999999999</v>
      </c>
      <c r="V193" s="158">
        <f>ROUND(E193*U193,2)</f>
        <v>4.18</v>
      </c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196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1" x14ac:dyDescent="0.2">
      <c r="A194" s="155"/>
      <c r="B194" s="156"/>
      <c r="C194" s="190" t="s">
        <v>1731</v>
      </c>
      <c r="D194" s="188"/>
      <c r="E194" s="189">
        <v>4.24</v>
      </c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200</v>
      </c>
      <c r="AH194" s="148">
        <v>0</v>
      </c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ht="22.5" outlineLevel="1" x14ac:dyDescent="0.2">
      <c r="A195" s="167">
        <v>62</v>
      </c>
      <c r="B195" s="168" t="s">
        <v>1732</v>
      </c>
      <c r="C195" s="184" t="s">
        <v>1733</v>
      </c>
      <c r="D195" s="169" t="s">
        <v>234</v>
      </c>
      <c r="E195" s="170">
        <v>0.27331</v>
      </c>
      <c r="F195" s="171"/>
      <c r="G195" s="172">
        <f>ROUND(E195*F195,2)</f>
        <v>0</v>
      </c>
      <c r="H195" s="171"/>
      <c r="I195" s="172">
        <f>ROUND(E195*H195,2)</f>
        <v>0</v>
      </c>
      <c r="J195" s="171"/>
      <c r="K195" s="172">
        <f>ROUND(E195*J195,2)</f>
        <v>0</v>
      </c>
      <c r="L195" s="172">
        <v>21</v>
      </c>
      <c r="M195" s="172">
        <f>G195*(1+L195/100)</f>
        <v>0</v>
      </c>
      <c r="N195" s="172">
        <v>0</v>
      </c>
      <c r="O195" s="172">
        <f>ROUND(E195*N195,2)</f>
        <v>0</v>
      </c>
      <c r="P195" s="172">
        <v>0</v>
      </c>
      <c r="Q195" s="172">
        <f>ROUND(E195*P195,2)</f>
        <v>0</v>
      </c>
      <c r="R195" s="172"/>
      <c r="S195" s="172" t="s">
        <v>177</v>
      </c>
      <c r="T195" s="173" t="s">
        <v>178</v>
      </c>
      <c r="U195" s="158">
        <v>15.211</v>
      </c>
      <c r="V195" s="158">
        <f>ROUND(E195*U195,2)</f>
        <v>4.16</v>
      </c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196</v>
      </c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55"/>
      <c r="B196" s="156"/>
      <c r="C196" s="190" t="s">
        <v>1734</v>
      </c>
      <c r="D196" s="188"/>
      <c r="E196" s="189">
        <v>0.27</v>
      </c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200</v>
      </c>
      <c r="AH196" s="148">
        <v>0</v>
      </c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ht="22.5" outlineLevel="1" x14ac:dyDescent="0.2">
      <c r="A197" s="167">
        <v>63</v>
      </c>
      <c r="B197" s="168" t="s">
        <v>1735</v>
      </c>
      <c r="C197" s="184" t="s">
        <v>1736</v>
      </c>
      <c r="D197" s="169" t="s">
        <v>208</v>
      </c>
      <c r="E197" s="170">
        <v>0.71928000000000003</v>
      </c>
      <c r="F197" s="171"/>
      <c r="G197" s="172">
        <f>ROUND(E197*F197,2)</f>
        <v>0</v>
      </c>
      <c r="H197" s="171"/>
      <c r="I197" s="172">
        <f>ROUND(E197*H197,2)</f>
        <v>0</v>
      </c>
      <c r="J197" s="171"/>
      <c r="K197" s="172">
        <f>ROUND(E197*J197,2)</f>
        <v>0</v>
      </c>
      <c r="L197" s="172">
        <v>21</v>
      </c>
      <c r="M197" s="172">
        <f>G197*(1+L197/100)</f>
        <v>0</v>
      </c>
      <c r="N197" s="172">
        <v>0</v>
      </c>
      <c r="O197" s="172">
        <f>ROUND(E197*N197,2)</f>
        <v>0</v>
      </c>
      <c r="P197" s="172">
        <v>0</v>
      </c>
      <c r="Q197" s="172">
        <f>ROUND(E197*P197,2)</f>
        <v>0</v>
      </c>
      <c r="R197" s="172"/>
      <c r="S197" s="172" t="s">
        <v>177</v>
      </c>
      <c r="T197" s="173" t="s">
        <v>178</v>
      </c>
      <c r="U197" s="158">
        <v>3.6749999999999998</v>
      </c>
      <c r="V197" s="158">
        <f>ROUND(E197*U197,2)</f>
        <v>2.64</v>
      </c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196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55"/>
      <c r="B198" s="156"/>
      <c r="C198" s="190" t="s">
        <v>1628</v>
      </c>
      <c r="D198" s="188"/>
      <c r="E198" s="189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200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1" x14ac:dyDescent="0.2">
      <c r="A199" s="155"/>
      <c r="B199" s="156"/>
      <c r="C199" s="190" t="s">
        <v>1737</v>
      </c>
      <c r="D199" s="188"/>
      <c r="E199" s="189">
        <v>0.39</v>
      </c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200</v>
      </c>
      <c r="AH199" s="148">
        <v>0</v>
      </c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55"/>
      <c r="B200" s="156"/>
      <c r="C200" s="190" t="s">
        <v>1738</v>
      </c>
      <c r="D200" s="188"/>
      <c r="E200" s="189">
        <v>0.33</v>
      </c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200</v>
      </c>
      <c r="AH200" s="148">
        <v>0</v>
      </c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ht="22.5" outlineLevel="1" x14ac:dyDescent="0.2">
      <c r="A201" s="167">
        <v>64</v>
      </c>
      <c r="B201" s="168" t="s">
        <v>373</v>
      </c>
      <c r="C201" s="184" t="s">
        <v>1739</v>
      </c>
      <c r="D201" s="169" t="s">
        <v>208</v>
      </c>
      <c r="E201" s="170">
        <v>2.6490200000000002</v>
      </c>
      <c r="F201" s="171"/>
      <c r="G201" s="172">
        <f>ROUND(E201*F201,2)</f>
        <v>0</v>
      </c>
      <c r="H201" s="171"/>
      <c r="I201" s="172">
        <f>ROUND(E201*H201,2)</f>
        <v>0</v>
      </c>
      <c r="J201" s="171"/>
      <c r="K201" s="172">
        <f>ROUND(E201*J201,2)</f>
        <v>0</v>
      </c>
      <c r="L201" s="172">
        <v>21</v>
      </c>
      <c r="M201" s="172">
        <f>G201*(1+L201/100)</f>
        <v>0</v>
      </c>
      <c r="N201" s="172">
        <v>0</v>
      </c>
      <c r="O201" s="172">
        <f>ROUND(E201*N201,2)</f>
        <v>0</v>
      </c>
      <c r="P201" s="172">
        <v>0</v>
      </c>
      <c r="Q201" s="172">
        <f>ROUND(E201*P201,2)</f>
        <v>0</v>
      </c>
      <c r="R201" s="172"/>
      <c r="S201" s="172" t="s">
        <v>177</v>
      </c>
      <c r="T201" s="173" t="s">
        <v>178</v>
      </c>
      <c r="U201" s="158">
        <v>3.7694999999999999</v>
      </c>
      <c r="V201" s="158">
        <f>ROUND(E201*U201,2)</f>
        <v>9.99</v>
      </c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196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1" x14ac:dyDescent="0.2">
      <c r="A202" s="155"/>
      <c r="B202" s="156"/>
      <c r="C202" s="190" t="s">
        <v>1740</v>
      </c>
      <c r="D202" s="188"/>
      <c r="E202" s="189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200</v>
      </c>
      <c r="AH202" s="148">
        <v>0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55"/>
      <c r="B203" s="156"/>
      <c r="C203" s="190" t="s">
        <v>1741</v>
      </c>
      <c r="D203" s="188"/>
      <c r="E203" s="189">
        <v>1.62</v>
      </c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200</v>
      </c>
      <c r="AH203" s="148">
        <v>0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55"/>
      <c r="B204" s="156"/>
      <c r="C204" s="190" t="s">
        <v>1742</v>
      </c>
      <c r="D204" s="188"/>
      <c r="E204" s="189">
        <v>1.03</v>
      </c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200</v>
      </c>
      <c r="AH204" s="148">
        <v>0</v>
      </c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ht="33.75" outlineLevel="1" x14ac:dyDescent="0.2">
      <c r="A205" s="167">
        <v>65</v>
      </c>
      <c r="B205" s="168" t="s">
        <v>1743</v>
      </c>
      <c r="C205" s="184" t="s">
        <v>1744</v>
      </c>
      <c r="D205" s="169" t="s">
        <v>234</v>
      </c>
      <c r="E205" s="170">
        <v>0.19481000000000001</v>
      </c>
      <c r="F205" s="171"/>
      <c r="G205" s="172">
        <f>ROUND(E205*F205,2)</f>
        <v>0</v>
      </c>
      <c r="H205" s="171"/>
      <c r="I205" s="172">
        <f>ROUND(E205*H205,2)</f>
        <v>0</v>
      </c>
      <c r="J205" s="171"/>
      <c r="K205" s="172">
        <f>ROUND(E205*J205,2)</f>
        <v>0</v>
      </c>
      <c r="L205" s="172">
        <v>21</v>
      </c>
      <c r="M205" s="172">
        <f>G205*(1+L205/100)</f>
        <v>0</v>
      </c>
      <c r="N205" s="172">
        <v>0</v>
      </c>
      <c r="O205" s="172">
        <f>ROUND(E205*N205,2)</f>
        <v>0</v>
      </c>
      <c r="P205" s="172">
        <v>0</v>
      </c>
      <c r="Q205" s="172">
        <f>ROUND(E205*P205,2)</f>
        <v>0</v>
      </c>
      <c r="R205" s="172"/>
      <c r="S205" s="172" t="s">
        <v>177</v>
      </c>
      <c r="T205" s="173" t="s">
        <v>178</v>
      </c>
      <c r="U205" s="158">
        <v>54.167999999999999</v>
      </c>
      <c r="V205" s="158">
        <f>ROUND(E205*U205,2)</f>
        <v>10.55</v>
      </c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196</v>
      </c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190" t="s">
        <v>1740</v>
      </c>
      <c r="D206" s="188"/>
      <c r="E206" s="189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>
        <v>0</v>
      </c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1" x14ac:dyDescent="0.2">
      <c r="A207" s="155"/>
      <c r="B207" s="156"/>
      <c r="C207" s="190" t="s">
        <v>1745</v>
      </c>
      <c r="D207" s="188"/>
      <c r="E207" s="189">
        <v>0.19</v>
      </c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200</v>
      </c>
      <c r="AH207" s="148">
        <v>0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67">
        <v>66</v>
      </c>
      <c r="B208" s="168" t="s">
        <v>1746</v>
      </c>
      <c r="C208" s="184" t="s">
        <v>1747</v>
      </c>
      <c r="D208" s="169" t="s">
        <v>195</v>
      </c>
      <c r="E208" s="170">
        <v>5.85</v>
      </c>
      <c r="F208" s="171"/>
      <c r="G208" s="172">
        <f>ROUND(E208*F208,2)</f>
        <v>0</v>
      </c>
      <c r="H208" s="171"/>
      <c r="I208" s="172">
        <f>ROUND(E208*H208,2)</f>
        <v>0</v>
      </c>
      <c r="J208" s="171"/>
      <c r="K208" s="172">
        <f>ROUND(E208*J208,2)</f>
        <v>0</v>
      </c>
      <c r="L208" s="172">
        <v>21</v>
      </c>
      <c r="M208" s="172">
        <f>G208*(1+L208/100)</f>
        <v>0</v>
      </c>
      <c r="N208" s="172">
        <v>0</v>
      </c>
      <c r="O208" s="172">
        <f>ROUND(E208*N208,2)</f>
        <v>0</v>
      </c>
      <c r="P208" s="172">
        <v>0</v>
      </c>
      <c r="Q208" s="172">
        <f>ROUND(E208*P208,2)</f>
        <v>0</v>
      </c>
      <c r="R208" s="172"/>
      <c r="S208" s="172" t="s">
        <v>177</v>
      </c>
      <c r="T208" s="173" t="s">
        <v>178</v>
      </c>
      <c r="U208" s="158">
        <v>2.31</v>
      </c>
      <c r="V208" s="158">
        <f>ROUND(E208*U208,2)</f>
        <v>13.51</v>
      </c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196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55"/>
      <c r="B209" s="156"/>
      <c r="C209" s="190" t="s">
        <v>1748</v>
      </c>
      <c r="D209" s="188"/>
      <c r="E209" s="189">
        <v>5.85</v>
      </c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200</v>
      </c>
      <c r="AH209" s="148">
        <v>0</v>
      </c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67">
        <v>67</v>
      </c>
      <c r="B210" s="168" t="s">
        <v>1749</v>
      </c>
      <c r="C210" s="184" t="s">
        <v>1750</v>
      </c>
      <c r="D210" s="169" t="s">
        <v>195</v>
      </c>
      <c r="E210" s="170">
        <v>5.85</v>
      </c>
      <c r="F210" s="171"/>
      <c r="G210" s="172">
        <f>ROUND(E210*F210,2)</f>
        <v>0</v>
      </c>
      <c r="H210" s="171"/>
      <c r="I210" s="172">
        <f>ROUND(E210*H210,2)</f>
        <v>0</v>
      </c>
      <c r="J210" s="171"/>
      <c r="K210" s="172">
        <f>ROUND(E210*J210,2)</f>
        <v>0</v>
      </c>
      <c r="L210" s="172">
        <v>21</v>
      </c>
      <c r="M210" s="172">
        <f>G210*(1+L210/100)</f>
        <v>0</v>
      </c>
      <c r="N210" s="172">
        <v>0</v>
      </c>
      <c r="O210" s="172">
        <f>ROUND(E210*N210,2)</f>
        <v>0</v>
      </c>
      <c r="P210" s="172">
        <v>0</v>
      </c>
      <c r="Q210" s="172">
        <f>ROUND(E210*P210,2)</f>
        <v>0</v>
      </c>
      <c r="R210" s="172"/>
      <c r="S210" s="172" t="s">
        <v>177</v>
      </c>
      <c r="T210" s="173" t="s">
        <v>178</v>
      </c>
      <c r="U210" s="158">
        <v>0.38500000000000001</v>
      </c>
      <c r="V210" s="158">
        <f>ROUND(E210*U210,2)</f>
        <v>2.25</v>
      </c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196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190" t="s">
        <v>1748</v>
      </c>
      <c r="D211" s="188"/>
      <c r="E211" s="189">
        <v>5.85</v>
      </c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ht="22.5" outlineLevel="1" x14ac:dyDescent="0.2">
      <c r="A212" s="167">
        <v>68</v>
      </c>
      <c r="B212" s="168" t="s">
        <v>376</v>
      </c>
      <c r="C212" s="184" t="s">
        <v>377</v>
      </c>
      <c r="D212" s="169" t="s">
        <v>195</v>
      </c>
      <c r="E212" s="170">
        <v>9.3610000000000007</v>
      </c>
      <c r="F212" s="171"/>
      <c r="G212" s="172">
        <f>ROUND(E212*F212,2)</f>
        <v>0</v>
      </c>
      <c r="H212" s="171"/>
      <c r="I212" s="172">
        <f>ROUND(E212*H212,2)</f>
        <v>0</v>
      </c>
      <c r="J212" s="171"/>
      <c r="K212" s="172">
        <f>ROUND(E212*J212,2)</f>
        <v>0</v>
      </c>
      <c r="L212" s="172">
        <v>21</v>
      </c>
      <c r="M212" s="172">
        <f>G212*(1+L212/100)</f>
        <v>0</v>
      </c>
      <c r="N212" s="172">
        <v>0</v>
      </c>
      <c r="O212" s="172">
        <f>ROUND(E212*N212,2)</f>
        <v>0</v>
      </c>
      <c r="P212" s="172">
        <v>0</v>
      </c>
      <c r="Q212" s="172">
        <f>ROUND(E212*P212,2)</f>
        <v>0</v>
      </c>
      <c r="R212" s="172"/>
      <c r="S212" s="172" t="s">
        <v>177</v>
      </c>
      <c r="T212" s="173" t="s">
        <v>178</v>
      </c>
      <c r="U212" s="158">
        <v>1.5396000000000001</v>
      </c>
      <c r="V212" s="158">
        <f>ROUND(E212*U212,2)</f>
        <v>14.41</v>
      </c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196</v>
      </c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55"/>
      <c r="B213" s="156"/>
      <c r="C213" s="190" t="s">
        <v>1751</v>
      </c>
      <c r="D213" s="188"/>
      <c r="E213" s="189">
        <v>9.36</v>
      </c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200</v>
      </c>
      <c r="AH213" s="148">
        <v>0</v>
      </c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ht="22.5" outlineLevel="1" x14ac:dyDescent="0.2">
      <c r="A214" s="167">
        <v>69</v>
      </c>
      <c r="B214" s="168" t="s">
        <v>376</v>
      </c>
      <c r="C214" s="184" t="s">
        <v>377</v>
      </c>
      <c r="D214" s="169" t="s">
        <v>195</v>
      </c>
      <c r="E214" s="170">
        <v>3.4780000000000002</v>
      </c>
      <c r="F214" s="171"/>
      <c r="G214" s="172">
        <f>ROUND(E214*F214,2)</f>
        <v>0</v>
      </c>
      <c r="H214" s="171"/>
      <c r="I214" s="172">
        <f>ROUND(E214*H214,2)</f>
        <v>0</v>
      </c>
      <c r="J214" s="171"/>
      <c r="K214" s="172">
        <f>ROUND(E214*J214,2)</f>
        <v>0</v>
      </c>
      <c r="L214" s="172">
        <v>21</v>
      </c>
      <c r="M214" s="172">
        <f>G214*(1+L214/100)</f>
        <v>0</v>
      </c>
      <c r="N214" s="172">
        <v>0</v>
      </c>
      <c r="O214" s="172">
        <f>ROUND(E214*N214,2)</f>
        <v>0</v>
      </c>
      <c r="P214" s="172">
        <v>0</v>
      </c>
      <c r="Q214" s="172">
        <f>ROUND(E214*P214,2)</f>
        <v>0</v>
      </c>
      <c r="R214" s="172"/>
      <c r="S214" s="172" t="s">
        <v>177</v>
      </c>
      <c r="T214" s="173" t="s">
        <v>178</v>
      </c>
      <c r="U214" s="158">
        <v>1.5396000000000001</v>
      </c>
      <c r="V214" s="158">
        <f>ROUND(E214*U214,2)</f>
        <v>5.35</v>
      </c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196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55"/>
      <c r="B215" s="156"/>
      <c r="C215" s="190" t="s">
        <v>1628</v>
      </c>
      <c r="D215" s="188"/>
      <c r="E215" s="189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200</v>
      </c>
      <c r="AH215" s="148">
        <v>0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55"/>
      <c r="B216" s="156"/>
      <c r="C216" s="190" t="s">
        <v>1752</v>
      </c>
      <c r="D216" s="188"/>
      <c r="E216" s="189">
        <v>3.48</v>
      </c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200</v>
      </c>
      <c r="AH216" s="148">
        <v>0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ht="22.5" outlineLevel="1" x14ac:dyDescent="0.2">
      <c r="A217" s="167">
        <v>70</v>
      </c>
      <c r="B217" s="168" t="s">
        <v>379</v>
      </c>
      <c r="C217" s="184" t="s">
        <v>380</v>
      </c>
      <c r="D217" s="169" t="s">
        <v>195</v>
      </c>
      <c r="E217" s="170">
        <v>3.4780000000000002</v>
      </c>
      <c r="F217" s="171"/>
      <c r="G217" s="172">
        <f>ROUND(E217*F217,2)</f>
        <v>0</v>
      </c>
      <c r="H217" s="171"/>
      <c r="I217" s="172">
        <f>ROUND(E217*H217,2)</f>
        <v>0</v>
      </c>
      <c r="J217" s="171"/>
      <c r="K217" s="172">
        <f>ROUND(E217*J217,2)</f>
        <v>0</v>
      </c>
      <c r="L217" s="172">
        <v>21</v>
      </c>
      <c r="M217" s="172">
        <f>G217*(1+L217/100)</f>
        <v>0</v>
      </c>
      <c r="N217" s="172">
        <v>0</v>
      </c>
      <c r="O217" s="172">
        <f>ROUND(E217*N217,2)</f>
        <v>0</v>
      </c>
      <c r="P217" s="172">
        <v>0</v>
      </c>
      <c r="Q217" s="172">
        <f>ROUND(E217*P217,2)</f>
        <v>0</v>
      </c>
      <c r="R217" s="172"/>
      <c r="S217" s="172" t="s">
        <v>177</v>
      </c>
      <c r="T217" s="173" t="s">
        <v>178</v>
      </c>
      <c r="U217" s="158">
        <v>0.26</v>
      </c>
      <c r="V217" s="158">
        <f>ROUND(E217*U217,2)</f>
        <v>0.9</v>
      </c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196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0" t="s">
        <v>1628</v>
      </c>
      <c r="D218" s="188"/>
      <c r="E218" s="189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>
        <v>0</v>
      </c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55"/>
      <c r="B219" s="156"/>
      <c r="C219" s="190" t="s">
        <v>1752</v>
      </c>
      <c r="D219" s="188"/>
      <c r="E219" s="189">
        <v>3.48</v>
      </c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200</v>
      </c>
      <c r="AH219" s="148">
        <v>0</v>
      </c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ht="22.5" outlineLevel="1" x14ac:dyDescent="0.2">
      <c r="A220" s="167">
        <v>71</v>
      </c>
      <c r="B220" s="168" t="s">
        <v>379</v>
      </c>
      <c r="C220" s="184" t="s">
        <v>380</v>
      </c>
      <c r="D220" s="169" t="s">
        <v>195</v>
      </c>
      <c r="E220" s="170">
        <v>9.3610000000000007</v>
      </c>
      <c r="F220" s="171"/>
      <c r="G220" s="172">
        <f>ROUND(E220*F220,2)</f>
        <v>0</v>
      </c>
      <c r="H220" s="171"/>
      <c r="I220" s="172">
        <f>ROUND(E220*H220,2)</f>
        <v>0</v>
      </c>
      <c r="J220" s="171"/>
      <c r="K220" s="172">
        <f>ROUND(E220*J220,2)</f>
        <v>0</v>
      </c>
      <c r="L220" s="172">
        <v>21</v>
      </c>
      <c r="M220" s="172">
        <f>G220*(1+L220/100)</f>
        <v>0</v>
      </c>
      <c r="N220" s="172">
        <v>0</v>
      </c>
      <c r="O220" s="172">
        <f>ROUND(E220*N220,2)</f>
        <v>0</v>
      </c>
      <c r="P220" s="172">
        <v>0</v>
      </c>
      <c r="Q220" s="172">
        <f>ROUND(E220*P220,2)</f>
        <v>0</v>
      </c>
      <c r="R220" s="172"/>
      <c r="S220" s="172" t="s">
        <v>177</v>
      </c>
      <c r="T220" s="173" t="s">
        <v>178</v>
      </c>
      <c r="U220" s="158">
        <v>0.26</v>
      </c>
      <c r="V220" s="158">
        <f>ROUND(E220*U220,2)</f>
        <v>2.4300000000000002</v>
      </c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196</v>
      </c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1" x14ac:dyDescent="0.2">
      <c r="A221" s="155"/>
      <c r="B221" s="156"/>
      <c r="C221" s="190" t="s">
        <v>1751</v>
      </c>
      <c r="D221" s="188"/>
      <c r="E221" s="189">
        <v>9.36</v>
      </c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200</v>
      </c>
      <c r="AH221" s="148">
        <v>0</v>
      </c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x14ac:dyDescent="0.2">
      <c r="A222" s="161" t="s">
        <v>172</v>
      </c>
      <c r="B222" s="162" t="s">
        <v>79</v>
      </c>
      <c r="C222" s="182" t="s">
        <v>80</v>
      </c>
      <c r="D222" s="163"/>
      <c r="E222" s="164"/>
      <c r="F222" s="165"/>
      <c r="G222" s="165">
        <f>SUMIF(AG223:AG248,"&lt;&gt;NOR",G223:G248)</f>
        <v>0</v>
      </c>
      <c r="H222" s="165"/>
      <c r="I222" s="165">
        <f>SUM(I223:I248)</f>
        <v>0</v>
      </c>
      <c r="J222" s="165"/>
      <c r="K222" s="165">
        <f>SUM(K223:K248)</f>
        <v>0</v>
      </c>
      <c r="L222" s="165"/>
      <c r="M222" s="165">
        <f>SUM(M223:M248)</f>
        <v>0</v>
      </c>
      <c r="N222" s="165"/>
      <c r="O222" s="165">
        <f>SUM(O223:O248)</f>
        <v>0</v>
      </c>
      <c r="P222" s="165"/>
      <c r="Q222" s="165">
        <f>SUM(Q223:Q248)</f>
        <v>0</v>
      </c>
      <c r="R222" s="165"/>
      <c r="S222" s="165"/>
      <c r="T222" s="166"/>
      <c r="U222" s="160"/>
      <c r="V222" s="160">
        <f>SUM(V223:V248)</f>
        <v>15.619999999999997</v>
      </c>
      <c r="W222" s="160"/>
      <c r="AG222" t="s">
        <v>173</v>
      </c>
    </row>
    <row r="223" spans="1:60" ht="22.5" outlineLevel="1" x14ac:dyDescent="0.2">
      <c r="A223" s="167">
        <v>72</v>
      </c>
      <c r="B223" s="168" t="s">
        <v>381</v>
      </c>
      <c r="C223" s="184" t="s">
        <v>382</v>
      </c>
      <c r="D223" s="169" t="s">
        <v>195</v>
      </c>
      <c r="E223" s="170">
        <v>18.82</v>
      </c>
      <c r="F223" s="171"/>
      <c r="G223" s="172">
        <f>ROUND(E223*F223,2)</f>
        <v>0</v>
      </c>
      <c r="H223" s="171"/>
      <c r="I223" s="172">
        <f>ROUND(E223*H223,2)</f>
        <v>0</v>
      </c>
      <c r="J223" s="171"/>
      <c r="K223" s="172">
        <f>ROUND(E223*J223,2)</f>
        <v>0</v>
      </c>
      <c r="L223" s="172">
        <v>21</v>
      </c>
      <c r="M223" s="172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2"/>
      <c r="S223" s="172" t="s">
        <v>177</v>
      </c>
      <c r="T223" s="173" t="s">
        <v>178</v>
      </c>
      <c r="U223" s="158">
        <v>1.6E-2</v>
      </c>
      <c r="V223" s="158">
        <f>ROUND(E223*U223,2)</f>
        <v>0.3</v>
      </c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196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0" t="s">
        <v>1579</v>
      </c>
      <c r="D224" s="188"/>
      <c r="E224" s="189">
        <v>8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>
        <v>0</v>
      </c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55"/>
      <c r="B225" s="156"/>
      <c r="C225" s="190" t="s">
        <v>1753</v>
      </c>
      <c r="D225" s="188"/>
      <c r="E225" s="189">
        <v>10.82</v>
      </c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200</v>
      </c>
      <c r="AH225" s="148">
        <v>0</v>
      </c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ht="22.5" outlineLevel="1" x14ac:dyDescent="0.2">
      <c r="A226" s="167">
        <v>73</v>
      </c>
      <c r="B226" s="168" t="s">
        <v>221</v>
      </c>
      <c r="C226" s="184" t="s">
        <v>222</v>
      </c>
      <c r="D226" s="169" t="s">
        <v>195</v>
      </c>
      <c r="E226" s="170">
        <v>18.82</v>
      </c>
      <c r="F226" s="171"/>
      <c r="G226" s="172">
        <f>ROUND(E226*F226,2)</f>
        <v>0</v>
      </c>
      <c r="H226" s="171"/>
      <c r="I226" s="172">
        <f>ROUND(E226*H226,2)</f>
        <v>0</v>
      </c>
      <c r="J226" s="171"/>
      <c r="K226" s="172">
        <f>ROUND(E226*J226,2)</f>
        <v>0</v>
      </c>
      <c r="L226" s="172">
        <v>21</v>
      </c>
      <c r="M226" s="172">
        <f>G226*(1+L226/100)</f>
        <v>0</v>
      </c>
      <c r="N226" s="172">
        <v>0</v>
      </c>
      <c r="O226" s="172">
        <f>ROUND(E226*N226,2)</f>
        <v>0</v>
      </c>
      <c r="P226" s="172">
        <v>0</v>
      </c>
      <c r="Q226" s="172">
        <f>ROUND(E226*P226,2)</f>
        <v>0</v>
      </c>
      <c r="R226" s="172"/>
      <c r="S226" s="172" t="s">
        <v>177</v>
      </c>
      <c r="T226" s="173" t="s">
        <v>178</v>
      </c>
      <c r="U226" s="158">
        <v>2.8000000000000001E-2</v>
      </c>
      <c r="V226" s="158">
        <f>ROUND(E226*U226,2)</f>
        <v>0.53</v>
      </c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196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55"/>
      <c r="B227" s="156"/>
      <c r="C227" s="190" t="s">
        <v>1579</v>
      </c>
      <c r="D227" s="188"/>
      <c r="E227" s="189">
        <v>8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200</v>
      </c>
      <c r="AH227" s="148">
        <v>0</v>
      </c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190" t="s">
        <v>1753</v>
      </c>
      <c r="D228" s="188"/>
      <c r="E228" s="189">
        <v>10.82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ht="22.5" outlineLevel="1" x14ac:dyDescent="0.2">
      <c r="A229" s="167">
        <v>74</v>
      </c>
      <c r="B229" s="168" t="s">
        <v>388</v>
      </c>
      <c r="C229" s="184" t="s">
        <v>389</v>
      </c>
      <c r="D229" s="169" t="s">
        <v>195</v>
      </c>
      <c r="E229" s="170">
        <v>43.5</v>
      </c>
      <c r="F229" s="171"/>
      <c r="G229" s="172">
        <f>ROUND(E229*F229,2)</f>
        <v>0</v>
      </c>
      <c r="H229" s="171"/>
      <c r="I229" s="172">
        <f>ROUND(E229*H229,2)</f>
        <v>0</v>
      </c>
      <c r="J229" s="171"/>
      <c r="K229" s="172">
        <f>ROUND(E229*J229,2)</f>
        <v>0</v>
      </c>
      <c r="L229" s="172">
        <v>21</v>
      </c>
      <c r="M229" s="172">
        <f>G229*(1+L229/100)</f>
        <v>0</v>
      </c>
      <c r="N229" s="172">
        <v>0</v>
      </c>
      <c r="O229" s="172">
        <f>ROUND(E229*N229,2)</f>
        <v>0</v>
      </c>
      <c r="P229" s="172">
        <v>0</v>
      </c>
      <c r="Q229" s="172">
        <f>ROUND(E229*P229,2)</f>
        <v>0</v>
      </c>
      <c r="R229" s="172"/>
      <c r="S229" s="172" t="s">
        <v>177</v>
      </c>
      <c r="T229" s="173" t="s">
        <v>178</v>
      </c>
      <c r="U229" s="158">
        <v>2.7E-2</v>
      </c>
      <c r="V229" s="158">
        <f>ROUND(E229*U229,2)</f>
        <v>1.17</v>
      </c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196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190" t="s">
        <v>1580</v>
      </c>
      <c r="D230" s="188"/>
      <c r="E230" s="189">
        <v>43.5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ht="22.5" outlineLevel="1" x14ac:dyDescent="0.2">
      <c r="A231" s="167">
        <v>75</v>
      </c>
      <c r="B231" s="168" t="s">
        <v>390</v>
      </c>
      <c r="C231" s="184" t="s">
        <v>391</v>
      </c>
      <c r="D231" s="169" t="s">
        <v>195</v>
      </c>
      <c r="E231" s="170">
        <v>43.5</v>
      </c>
      <c r="F231" s="171"/>
      <c r="G231" s="172">
        <f>ROUND(E231*F231,2)</f>
        <v>0</v>
      </c>
      <c r="H231" s="171"/>
      <c r="I231" s="172">
        <f>ROUND(E231*H231,2)</f>
        <v>0</v>
      </c>
      <c r="J231" s="171"/>
      <c r="K231" s="172">
        <f>ROUND(E231*J231,2)</f>
        <v>0</v>
      </c>
      <c r="L231" s="172">
        <v>21</v>
      </c>
      <c r="M231" s="172">
        <f>G231*(1+L231/100)</f>
        <v>0</v>
      </c>
      <c r="N231" s="172">
        <v>0</v>
      </c>
      <c r="O231" s="172">
        <f>ROUND(E231*N231,2)</f>
        <v>0</v>
      </c>
      <c r="P231" s="172">
        <v>0</v>
      </c>
      <c r="Q231" s="172">
        <f>ROUND(E231*P231,2)</f>
        <v>0</v>
      </c>
      <c r="R231" s="172"/>
      <c r="S231" s="172" t="s">
        <v>177</v>
      </c>
      <c r="T231" s="173" t="s">
        <v>178</v>
      </c>
      <c r="U231" s="158">
        <v>4.9000000000000002E-2</v>
      </c>
      <c r="V231" s="158">
        <f>ROUND(E231*U231,2)</f>
        <v>2.13</v>
      </c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196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1" x14ac:dyDescent="0.2">
      <c r="A232" s="155"/>
      <c r="B232" s="156"/>
      <c r="C232" s="190" t="s">
        <v>1580</v>
      </c>
      <c r="D232" s="188"/>
      <c r="E232" s="189">
        <v>43.5</v>
      </c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200</v>
      </c>
      <c r="AH232" s="148">
        <v>0</v>
      </c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ht="22.5" outlineLevel="1" x14ac:dyDescent="0.2">
      <c r="A233" s="167">
        <v>76</v>
      </c>
      <c r="B233" s="168" t="s">
        <v>392</v>
      </c>
      <c r="C233" s="184" t="s">
        <v>393</v>
      </c>
      <c r="D233" s="169" t="s">
        <v>195</v>
      </c>
      <c r="E233" s="170">
        <v>43.5</v>
      </c>
      <c r="F233" s="171"/>
      <c r="G233" s="172">
        <f>ROUND(E233*F233,2)</f>
        <v>0</v>
      </c>
      <c r="H233" s="171"/>
      <c r="I233" s="172">
        <f>ROUND(E233*H233,2)</f>
        <v>0</v>
      </c>
      <c r="J233" s="171"/>
      <c r="K233" s="172">
        <f>ROUND(E233*J233,2)</f>
        <v>0</v>
      </c>
      <c r="L233" s="172">
        <v>21</v>
      </c>
      <c r="M233" s="172">
        <f>G233*(1+L233/100)</f>
        <v>0</v>
      </c>
      <c r="N233" s="172">
        <v>0</v>
      </c>
      <c r="O233" s="172">
        <f>ROUND(E233*N233,2)</f>
        <v>0</v>
      </c>
      <c r="P233" s="172">
        <v>0</v>
      </c>
      <c r="Q233" s="172">
        <f>ROUND(E233*P233,2)</f>
        <v>0</v>
      </c>
      <c r="R233" s="172"/>
      <c r="S233" s="172" t="s">
        <v>177</v>
      </c>
      <c r="T233" s="173" t="s">
        <v>178</v>
      </c>
      <c r="U233" s="158">
        <v>2.5999999999999999E-2</v>
      </c>
      <c r="V233" s="158">
        <f>ROUND(E233*U233,2)</f>
        <v>1.1299999999999999</v>
      </c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196</v>
      </c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55"/>
      <c r="B234" s="156"/>
      <c r="C234" s="190" t="s">
        <v>1580</v>
      </c>
      <c r="D234" s="188"/>
      <c r="E234" s="189">
        <v>43.5</v>
      </c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200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ht="22.5" outlineLevel="1" x14ac:dyDescent="0.2">
      <c r="A235" s="167">
        <v>77</v>
      </c>
      <c r="B235" s="168" t="s">
        <v>394</v>
      </c>
      <c r="C235" s="184" t="s">
        <v>395</v>
      </c>
      <c r="D235" s="169" t="s">
        <v>195</v>
      </c>
      <c r="E235" s="170">
        <v>43.5</v>
      </c>
      <c r="F235" s="171"/>
      <c r="G235" s="172">
        <f>ROUND(E235*F235,2)</f>
        <v>0</v>
      </c>
      <c r="H235" s="171"/>
      <c r="I235" s="172">
        <f>ROUND(E235*H235,2)</f>
        <v>0</v>
      </c>
      <c r="J235" s="171"/>
      <c r="K235" s="172">
        <f>ROUND(E235*J235,2)</f>
        <v>0</v>
      </c>
      <c r="L235" s="172">
        <v>21</v>
      </c>
      <c r="M235" s="172">
        <f>G235*(1+L235/100)</f>
        <v>0</v>
      </c>
      <c r="N235" s="172">
        <v>0</v>
      </c>
      <c r="O235" s="172">
        <f>ROUND(E235*N235,2)</f>
        <v>0</v>
      </c>
      <c r="P235" s="172">
        <v>0</v>
      </c>
      <c r="Q235" s="172">
        <f>ROUND(E235*P235,2)</f>
        <v>0</v>
      </c>
      <c r="R235" s="172"/>
      <c r="S235" s="172" t="s">
        <v>177</v>
      </c>
      <c r="T235" s="173" t="s">
        <v>178</v>
      </c>
      <c r="U235" s="158">
        <v>4.0000000000000001E-3</v>
      </c>
      <c r="V235" s="158">
        <f>ROUND(E235*U235,2)</f>
        <v>0.17</v>
      </c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196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55"/>
      <c r="B236" s="156"/>
      <c r="C236" s="190" t="s">
        <v>1580</v>
      </c>
      <c r="D236" s="188"/>
      <c r="E236" s="189">
        <v>43.5</v>
      </c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200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ht="33.75" outlineLevel="1" x14ac:dyDescent="0.2">
      <c r="A237" s="167">
        <v>78</v>
      </c>
      <c r="B237" s="168" t="s">
        <v>396</v>
      </c>
      <c r="C237" s="184" t="s">
        <v>397</v>
      </c>
      <c r="D237" s="169" t="s">
        <v>195</v>
      </c>
      <c r="E237" s="170">
        <v>43.5</v>
      </c>
      <c r="F237" s="171"/>
      <c r="G237" s="172">
        <f>ROUND(E237*F237,2)</f>
        <v>0</v>
      </c>
      <c r="H237" s="171"/>
      <c r="I237" s="172">
        <f>ROUND(E237*H237,2)</f>
        <v>0</v>
      </c>
      <c r="J237" s="171"/>
      <c r="K237" s="172">
        <f>ROUND(E237*J237,2)</f>
        <v>0</v>
      </c>
      <c r="L237" s="172">
        <v>21</v>
      </c>
      <c r="M237" s="172">
        <f>G237*(1+L237/100)</f>
        <v>0</v>
      </c>
      <c r="N237" s="172">
        <v>0</v>
      </c>
      <c r="O237" s="172">
        <f>ROUND(E237*N237,2)</f>
        <v>0</v>
      </c>
      <c r="P237" s="172">
        <v>0</v>
      </c>
      <c r="Q237" s="172">
        <f>ROUND(E237*P237,2)</f>
        <v>0</v>
      </c>
      <c r="R237" s="172"/>
      <c r="S237" s="172" t="s">
        <v>177</v>
      </c>
      <c r="T237" s="173" t="s">
        <v>178</v>
      </c>
      <c r="U237" s="158">
        <v>7.1999999999999995E-2</v>
      </c>
      <c r="V237" s="158">
        <f>ROUND(E237*U237,2)</f>
        <v>3.13</v>
      </c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196</v>
      </c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outlineLevel="1" x14ac:dyDescent="0.2">
      <c r="A238" s="155"/>
      <c r="B238" s="156"/>
      <c r="C238" s="190" t="s">
        <v>1580</v>
      </c>
      <c r="D238" s="188"/>
      <c r="E238" s="189">
        <v>43.5</v>
      </c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 t="s">
        <v>200</v>
      </c>
      <c r="AH238" s="148">
        <v>0</v>
      </c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ht="33.75" outlineLevel="1" x14ac:dyDescent="0.2">
      <c r="A239" s="167">
        <v>79</v>
      </c>
      <c r="B239" s="168" t="s">
        <v>398</v>
      </c>
      <c r="C239" s="184" t="s">
        <v>399</v>
      </c>
      <c r="D239" s="169" t="s">
        <v>195</v>
      </c>
      <c r="E239" s="170">
        <v>18.82</v>
      </c>
      <c r="F239" s="171"/>
      <c r="G239" s="172">
        <f>ROUND(E239*F239,2)</f>
        <v>0</v>
      </c>
      <c r="H239" s="171"/>
      <c r="I239" s="172">
        <f>ROUND(E239*H239,2)</f>
        <v>0</v>
      </c>
      <c r="J239" s="171"/>
      <c r="K239" s="172">
        <f>ROUND(E239*J239,2)</f>
        <v>0</v>
      </c>
      <c r="L239" s="172">
        <v>21</v>
      </c>
      <c r="M239" s="172">
        <f>G239*(1+L239/100)</f>
        <v>0</v>
      </c>
      <c r="N239" s="172">
        <v>0</v>
      </c>
      <c r="O239" s="172">
        <f>ROUND(E239*N239,2)</f>
        <v>0</v>
      </c>
      <c r="P239" s="172">
        <v>0</v>
      </c>
      <c r="Q239" s="172">
        <f>ROUND(E239*P239,2)</f>
        <v>0</v>
      </c>
      <c r="R239" s="172"/>
      <c r="S239" s="172" t="s">
        <v>177</v>
      </c>
      <c r="T239" s="173" t="s">
        <v>178</v>
      </c>
      <c r="U239" s="158">
        <v>0.375</v>
      </c>
      <c r="V239" s="158">
        <f>ROUND(E239*U239,2)</f>
        <v>7.06</v>
      </c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196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55"/>
      <c r="B240" s="156"/>
      <c r="C240" s="190" t="s">
        <v>1579</v>
      </c>
      <c r="D240" s="188"/>
      <c r="E240" s="189">
        <v>8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200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55"/>
      <c r="B241" s="156"/>
      <c r="C241" s="190" t="s">
        <v>1753</v>
      </c>
      <c r="D241" s="188"/>
      <c r="E241" s="189">
        <v>10.82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200</v>
      </c>
      <c r="AH241" s="148">
        <v>0</v>
      </c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ht="22.5" outlineLevel="1" x14ac:dyDescent="0.2">
      <c r="A242" s="167">
        <v>80</v>
      </c>
      <c r="B242" s="168" t="s">
        <v>403</v>
      </c>
      <c r="C242" s="184" t="s">
        <v>404</v>
      </c>
      <c r="D242" s="169" t="s">
        <v>195</v>
      </c>
      <c r="E242" s="170">
        <v>19.196400000000001</v>
      </c>
      <c r="F242" s="171"/>
      <c r="G242" s="172">
        <f>ROUND(E242*F242,2)</f>
        <v>0</v>
      </c>
      <c r="H242" s="171"/>
      <c r="I242" s="172">
        <f>ROUND(E242*H242,2)</f>
        <v>0</v>
      </c>
      <c r="J242" s="171"/>
      <c r="K242" s="172">
        <f>ROUND(E242*J242,2)</f>
        <v>0</v>
      </c>
      <c r="L242" s="172">
        <v>21</v>
      </c>
      <c r="M242" s="172">
        <f>G242*(1+L242/100)</f>
        <v>0</v>
      </c>
      <c r="N242" s="172">
        <v>0</v>
      </c>
      <c r="O242" s="172">
        <f>ROUND(E242*N242,2)</f>
        <v>0</v>
      </c>
      <c r="P242" s="172">
        <v>0</v>
      </c>
      <c r="Q242" s="172">
        <f>ROUND(E242*P242,2)</f>
        <v>0</v>
      </c>
      <c r="R242" s="172" t="s">
        <v>228</v>
      </c>
      <c r="S242" s="172" t="s">
        <v>177</v>
      </c>
      <c r="T242" s="173" t="s">
        <v>178</v>
      </c>
      <c r="U242" s="158">
        <v>0</v>
      </c>
      <c r="V242" s="158">
        <f>ROUND(E242*U242,2)</f>
        <v>0</v>
      </c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185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199" t="s">
        <v>283</v>
      </c>
      <c r="D243" s="191"/>
      <c r="E243" s="192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200" t="s">
        <v>1754</v>
      </c>
      <c r="D244" s="191"/>
      <c r="E244" s="192">
        <v>8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>
        <v>2</v>
      </c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1" x14ac:dyDescent="0.2">
      <c r="A245" s="155"/>
      <c r="B245" s="156"/>
      <c r="C245" s="200" t="s">
        <v>1755</v>
      </c>
      <c r="D245" s="191"/>
      <c r="E245" s="192">
        <v>10.82</v>
      </c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200</v>
      </c>
      <c r="AH245" s="148">
        <v>2</v>
      </c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55"/>
      <c r="B246" s="156"/>
      <c r="C246" s="201" t="s">
        <v>295</v>
      </c>
      <c r="D246" s="193"/>
      <c r="E246" s="194">
        <v>18.82</v>
      </c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200</v>
      </c>
      <c r="AH246" s="148">
        <v>3</v>
      </c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55"/>
      <c r="B247" s="156"/>
      <c r="C247" s="199" t="s">
        <v>296</v>
      </c>
      <c r="D247" s="191"/>
      <c r="E247" s="192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200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55"/>
      <c r="B248" s="156"/>
      <c r="C248" s="190" t="s">
        <v>1756</v>
      </c>
      <c r="D248" s="188"/>
      <c r="E248" s="189">
        <v>19.2</v>
      </c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200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x14ac:dyDescent="0.2">
      <c r="A249" s="161" t="s">
        <v>172</v>
      </c>
      <c r="B249" s="162" t="s">
        <v>81</v>
      </c>
      <c r="C249" s="182" t="s">
        <v>83</v>
      </c>
      <c r="D249" s="163"/>
      <c r="E249" s="164"/>
      <c r="F249" s="165"/>
      <c r="G249" s="165">
        <f>SUMIF(AG250:AG255,"&lt;&gt;NOR",G250:G255)</f>
        <v>0</v>
      </c>
      <c r="H249" s="165"/>
      <c r="I249" s="165">
        <f>SUM(I250:I255)</f>
        <v>0</v>
      </c>
      <c r="J249" s="165"/>
      <c r="K249" s="165">
        <f>SUM(K250:K255)</f>
        <v>0</v>
      </c>
      <c r="L249" s="165"/>
      <c r="M249" s="165">
        <f>SUM(M250:M255)</f>
        <v>0</v>
      </c>
      <c r="N249" s="165"/>
      <c r="O249" s="165">
        <f>SUM(O250:O255)</f>
        <v>0</v>
      </c>
      <c r="P249" s="165"/>
      <c r="Q249" s="165">
        <f>SUM(Q250:Q255)</f>
        <v>0</v>
      </c>
      <c r="R249" s="165"/>
      <c r="S249" s="165"/>
      <c r="T249" s="166"/>
      <c r="U249" s="160"/>
      <c r="V249" s="160">
        <f>SUM(V250:V255)</f>
        <v>251.09</v>
      </c>
      <c r="W249" s="160"/>
      <c r="AG249" t="s">
        <v>173</v>
      </c>
    </row>
    <row r="250" spans="1:60" ht="22.5" outlineLevel="1" x14ac:dyDescent="0.2">
      <c r="A250" s="167">
        <v>81</v>
      </c>
      <c r="B250" s="168" t="s">
        <v>410</v>
      </c>
      <c r="C250" s="184" t="s">
        <v>411</v>
      </c>
      <c r="D250" s="169" t="s">
        <v>195</v>
      </c>
      <c r="E250" s="170">
        <v>161.04</v>
      </c>
      <c r="F250" s="171"/>
      <c r="G250" s="172">
        <f>ROUND(E250*F250,2)</f>
        <v>0</v>
      </c>
      <c r="H250" s="171"/>
      <c r="I250" s="172">
        <f>ROUND(E250*H250,2)</f>
        <v>0</v>
      </c>
      <c r="J250" s="171"/>
      <c r="K250" s="172">
        <f>ROUND(E250*J250,2)</f>
        <v>0</v>
      </c>
      <c r="L250" s="172">
        <v>21</v>
      </c>
      <c r="M250" s="172">
        <f>G250*(1+L250/100)</f>
        <v>0</v>
      </c>
      <c r="N250" s="172">
        <v>0</v>
      </c>
      <c r="O250" s="172">
        <f>ROUND(E250*N250,2)</f>
        <v>0</v>
      </c>
      <c r="P250" s="172">
        <v>0</v>
      </c>
      <c r="Q250" s="172">
        <f>ROUND(E250*P250,2)</f>
        <v>0</v>
      </c>
      <c r="R250" s="172"/>
      <c r="S250" s="172" t="s">
        <v>177</v>
      </c>
      <c r="T250" s="173" t="s">
        <v>178</v>
      </c>
      <c r="U250" s="158">
        <v>0.20499999999999999</v>
      </c>
      <c r="V250" s="158">
        <f>ROUND(E250*U250,2)</f>
        <v>33.01</v>
      </c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196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55"/>
      <c r="B251" s="156"/>
      <c r="C251" s="190" t="s">
        <v>1757</v>
      </c>
      <c r="D251" s="188"/>
      <c r="E251" s="189">
        <v>161.04</v>
      </c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200</v>
      </c>
      <c r="AH251" s="148">
        <v>0</v>
      </c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67">
        <v>82</v>
      </c>
      <c r="B252" s="168" t="s">
        <v>413</v>
      </c>
      <c r="C252" s="184" t="s">
        <v>414</v>
      </c>
      <c r="D252" s="169" t="s">
        <v>195</v>
      </c>
      <c r="E252" s="170">
        <v>184.16</v>
      </c>
      <c r="F252" s="171"/>
      <c r="G252" s="172">
        <f>ROUND(E252*F252,2)</f>
        <v>0</v>
      </c>
      <c r="H252" s="171"/>
      <c r="I252" s="172">
        <f>ROUND(E252*H252,2)</f>
        <v>0</v>
      </c>
      <c r="J252" s="171"/>
      <c r="K252" s="172">
        <f>ROUND(E252*J252,2)</f>
        <v>0</v>
      </c>
      <c r="L252" s="172">
        <v>21</v>
      </c>
      <c r="M252" s="172">
        <f>G252*(1+L252/100)</f>
        <v>0</v>
      </c>
      <c r="N252" s="172">
        <v>0</v>
      </c>
      <c r="O252" s="172">
        <f>ROUND(E252*N252,2)</f>
        <v>0</v>
      </c>
      <c r="P252" s="172">
        <v>0</v>
      </c>
      <c r="Q252" s="172">
        <f>ROUND(E252*P252,2)</f>
        <v>0</v>
      </c>
      <c r="R252" s="172"/>
      <c r="S252" s="172" t="s">
        <v>177</v>
      </c>
      <c r="T252" s="173" t="s">
        <v>178</v>
      </c>
      <c r="U252" s="158">
        <v>1.1841699999999999</v>
      </c>
      <c r="V252" s="158">
        <f>ROUND(E252*U252,2)</f>
        <v>218.08</v>
      </c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196</v>
      </c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0" t="s">
        <v>1757</v>
      </c>
      <c r="D253" s="188"/>
      <c r="E253" s="189">
        <v>161.04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0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55"/>
      <c r="B254" s="156"/>
      <c r="C254" s="190" t="s">
        <v>1758</v>
      </c>
      <c r="D254" s="188"/>
      <c r="E254" s="189">
        <v>20</v>
      </c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200</v>
      </c>
      <c r="AH254" s="148">
        <v>0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55"/>
      <c r="B255" s="156"/>
      <c r="C255" s="190" t="s">
        <v>1759</v>
      </c>
      <c r="D255" s="188"/>
      <c r="E255" s="189">
        <v>3.12</v>
      </c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200</v>
      </c>
      <c r="AH255" s="148">
        <v>0</v>
      </c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x14ac:dyDescent="0.2">
      <c r="A256" s="161" t="s">
        <v>172</v>
      </c>
      <c r="B256" s="162" t="s">
        <v>84</v>
      </c>
      <c r="C256" s="182" t="s">
        <v>85</v>
      </c>
      <c r="D256" s="163"/>
      <c r="E256" s="164"/>
      <c r="F256" s="165"/>
      <c r="G256" s="165">
        <f>SUMIF(AG257:AG290,"&lt;&gt;NOR",G257:G290)</f>
        <v>0</v>
      </c>
      <c r="H256" s="165"/>
      <c r="I256" s="165">
        <f>SUM(I257:I290)</f>
        <v>0</v>
      </c>
      <c r="J256" s="165"/>
      <c r="K256" s="165">
        <f>SUM(K257:K290)</f>
        <v>0</v>
      </c>
      <c r="L256" s="165"/>
      <c r="M256" s="165">
        <f>SUM(M257:M290)</f>
        <v>0</v>
      </c>
      <c r="N256" s="165"/>
      <c r="O256" s="165">
        <f>SUM(O257:O290)</f>
        <v>0</v>
      </c>
      <c r="P256" s="165"/>
      <c r="Q256" s="165">
        <f>SUM(Q257:Q290)</f>
        <v>0</v>
      </c>
      <c r="R256" s="165"/>
      <c r="S256" s="165"/>
      <c r="T256" s="166"/>
      <c r="U256" s="160"/>
      <c r="V256" s="160">
        <f>SUM(V257:V290)</f>
        <v>1359.8500000000001</v>
      </c>
      <c r="W256" s="160"/>
      <c r="AG256" t="s">
        <v>173</v>
      </c>
    </row>
    <row r="257" spans="1:60" ht="22.5" outlineLevel="1" x14ac:dyDescent="0.2">
      <c r="A257" s="167">
        <v>83</v>
      </c>
      <c r="B257" s="168" t="s">
        <v>415</v>
      </c>
      <c r="C257" s="184" t="s">
        <v>416</v>
      </c>
      <c r="D257" s="169" t="s">
        <v>195</v>
      </c>
      <c r="E257" s="170">
        <v>520.6</v>
      </c>
      <c r="F257" s="171"/>
      <c r="G257" s="172">
        <f>ROUND(E257*F257,2)</f>
        <v>0</v>
      </c>
      <c r="H257" s="171"/>
      <c r="I257" s="172">
        <f>ROUND(E257*H257,2)</f>
        <v>0</v>
      </c>
      <c r="J257" s="171"/>
      <c r="K257" s="172">
        <f>ROUND(E257*J257,2)</f>
        <v>0</v>
      </c>
      <c r="L257" s="172">
        <v>21</v>
      </c>
      <c r="M257" s="172">
        <f>G257*(1+L257/100)</f>
        <v>0</v>
      </c>
      <c r="N257" s="172">
        <v>0</v>
      </c>
      <c r="O257" s="172">
        <f>ROUND(E257*N257,2)</f>
        <v>0</v>
      </c>
      <c r="P257" s="172">
        <v>0</v>
      </c>
      <c r="Q257" s="172">
        <f>ROUND(E257*P257,2)</f>
        <v>0</v>
      </c>
      <c r="R257" s="172"/>
      <c r="S257" s="172" t="s">
        <v>177</v>
      </c>
      <c r="T257" s="173" t="s">
        <v>178</v>
      </c>
      <c r="U257" s="158">
        <v>8.1000000000000003E-2</v>
      </c>
      <c r="V257" s="158">
        <f>ROUND(E257*U257,2)</f>
        <v>42.17</v>
      </c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196</v>
      </c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55"/>
      <c r="B258" s="156"/>
      <c r="C258" s="190" t="s">
        <v>1760</v>
      </c>
      <c r="D258" s="188"/>
      <c r="E258" s="189">
        <v>520.6</v>
      </c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200</v>
      </c>
      <c r="AH258" s="148">
        <v>0</v>
      </c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ht="22.5" outlineLevel="1" x14ac:dyDescent="0.2">
      <c r="A259" s="167">
        <v>84</v>
      </c>
      <c r="B259" s="168" t="s">
        <v>419</v>
      </c>
      <c r="C259" s="184" t="s">
        <v>420</v>
      </c>
      <c r="D259" s="169" t="s">
        <v>195</v>
      </c>
      <c r="E259" s="170">
        <v>520.6</v>
      </c>
      <c r="F259" s="171"/>
      <c r="G259" s="172">
        <f>ROUND(E259*F259,2)</f>
        <v>0</v>
      </c>
      <c r="H259" s="171"/>
      <c r="I259" s="172">
        <f>ROUND(E259*H259,2)</f>
        <v>0</v>
      </c>
      <c r="J259" s="171"/>
      <c r="K259" s="172">
        <f>ROUND(E259*J259,2)</f>
        <v>0</v>
      </c>
      <c r="L259" s="172">
        <v>21</v>
      </c>
      <c r="M259" s="172">
        <f>G259*(1+L259/100)</f>
        <v>0</v>
      </c>
      <c r="N259" s="172">
        <v>0</v>
      </c>
      <c r="O259" s="172">
        <f>ROUND(E259*N259,2)</f>
        <v>0</v>
      </c>
      <c r="P259" s="172">
        <v>0</v>
      </c>
      <c r="Q259" s="172">
        <f>ROUND(E259*P259,2)</f>
        <v>0</v>
      </c>
      <c r="R259" s="172"/>
      <c r="S259" s="172" t="s">
        <v>177</v>
      </c>
      <c r="T259" s="173" t="s">
        <v>178</v>
      </c>
      <c r="U259" s="158">
        <v>0.42</v>
      </c>
      <c r="V259" s="158">
        <f>ROUND(E259*U259,2)</f>
        <v>218.65</v>
      </c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196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outlineLevel="1" x14ac:dyDescent="0.2">
      <c r="A260" s="155"/>
      <c r="B260" s="156"/>
      <c r="C260" s="190" t="s">
        <v>1760</v>
      </c>
      <c r="D260" s="188"/>
      <c r="E260" s="189">
        <v>520.6</v>
      </c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200</v>
      </c>
      <c r="AH260" s="148">
        <v>0</v>
      </c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ht="22.5" outlineLevel="1" x14ac:dyDescent="0.2">
      <c r="A261" s="167">
        <v>85</v>
      </c>
      <c r="B261" s="168" t="s">
        <v>421</v>
      </c>
      <c r="C261" s="184" t="s">
        <v>422</v>
      </c>
      <c r="D261" s="169" t="s">
        <v>195</v>
      </c>
      <c r="E261" s="170">
        <v>25.654</v>
      </c>
      <c r="F261" s="171"/>
      <c r="G261" s="172">
        <f>ROUND(E261*F261,2)</f>
        <v>0</v>
      </c>
      <c r="H261" s="171"/>
      <c r="I261" s="172">
        <f>ROUND(E261*H261,2)</f>
        <v>0</v>
      </c>
      <c r="J261" s="171"/>
      <c r="K261" s="172">
        <f>ROUND(E261*J261,2)</f>
        <v>0</v>
      </c>
      <c r="L261" s="172">
        <v>21</v>
      </c>
      <c r="M261" s="172">
        <f>G261*(1+L261/100)</f>
        <v>0</v>
      </c>
      <c r="N261" s="172">
        <v>0</v>
      </c>
      <c r="O261" s="172">
        <f>ROUND(E261*N261,2)</f>
        <v>0</v>
      </c>
      <c r="P261" s="172">
        <v>0</v>
      </c>
      <c r="Q261" s="172">
        <f>ROUND(E261*P261,2)</f>
        <v>0</v>
      </c>
      <c r="R261" s="172"/>
      <c r="S261" s="172" t="s">
        <v>177</v>
      </c>
      <c r="T261" s="173" t="s">
        <v>178</v>
      </c>
      <c r="U261" s="158">
        <v>0.36</v>
      </c>
      <c r="V261" s="158">
        <f>ROUND(E261*U261,2)</f>
        <v>9.24</v>
      </c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196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55"/>
      <c r="B262" s="156"/>
      <c r="C262" s="190" t="s">
        <v>423</v>
      </c>
      <c r="D262" s="188"/>
      <c r="E262" s="189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200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55"/>
      <c r="B263" s="156"/>
      <c r="C263" s="190" t="s">
        <v>1761</v>
      </c>
      <c r="D263" s="188"/>
      <c r="E263" s="189">
        <v>9.09</v>
      </c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200</v>
      </c>
      <c r="AH263" s="148">
        <v>0</v>
      </c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55"/>
      <c r="B264" s="156"/>
      <c r="C264" s="190" t="s">
        <v>1762</v>
      </c>
      <c r="D264" s="188"/>
      <c r="E264" s="189">
        <v>16.559999999999999</v>
      </c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200</v>
      </c>
      <c r="AH264" s="148">
        <v>0</v>
      </c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ht="22.5" outlineLevel="1" x14ac:dyDescent="0.2">
      <c r="A265" s="167">
        <v>86</v>
      </c>
      <c r="B265" s="168" t="s">
        <v>428</v>
      </c>
      <c r="C265" s="184" t="s">
        <v>429</v>
      </c>
      <c r="D265" s="169" t="s">
        <v>195</v>
      </c>
      <c r="E265" s="170">
        <v>112.979</v>
      </c>
      <c r="F265" s="171"/>
      <c r="G265" s="172">
        <f>ROUND(E265*F265,2)</f>
        <v>0</v>
      </c>
      <c r="H265" s="171"/>
      <c r="I265" s="172">
        <f>ROUND(E265*H265,2)</f>
        <v>0</v>
      </c>
      <c r="J265" s="171"/>
      <c r="K265" s="172">
        <f>ROUND(E265*J265,2)</f>
        <v>0</v>
      </c>
      <c r="L265" s="172">
        <v>21</v>
      </c>
      <c r="M265" s="172">
        <f>G265*(1+L265/100)</f>
        <v>0</v>
      </c>
      <c r="N265" s="172">
        <v>0</v>
      </c>
      <c r="O265" s="172">
        <f>ROUND(E265*N265,2)</f>
        <v>0</v>
      </c>
      <c r="P265" s="172">
        <v>0</v>
      </c>
      <c r="Q265" s="172">
        <f>ROUND(E265*P265,2)</f>
        <v>0</v>
      </c>
      <c r="R265" s="172"/>
      <c r="S265" s="172" t="s">
        <v>177</v>
      </c>
      <c r="T265" s="173" t="s">
        <v>178</v>
      </c>
      <c r="U265" s="158">
        <v>7.8E-2</v>
      </c>
      <c r="V265" s="158">
        <f>ROUND(E265*U265,2)</f>
        <v>8.81</v>
      </c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196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55"/>
      <c r="B266" s="156"/>
      <c r="C266" s="190" t="s">
        <v>1763</v>
      </c>
      <c r="D266" s="188"/>
      <c r="E266" s="189">
        <v>3.58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200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55"/>
      <c r="B267" s="156"/>
      <c r="C267" s="190" t="s">
        <v>1764</v>
      </c>
      <c r="D267" s="188"/>
      <c r="E267" s="189">
        <v>10.62</v>
      </c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200</v>
      </c>
      <c r="AH267" s="148">
        <v>0</v>
      </c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55"/>
      <c r="B268" s="156"/>
      <c r="C268" s="190" t="s">
        <v>1765</v>
      </c>
      <c r="D268" s="188"/>
      <c r="E268" s="189">
        <v>98.78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ht="22.5" outlineLevel="1" x14ac:dyDescent="0.2">
      <c r="A269" s="167">
        <v>87</v>
      </c>
      <c r="B269" s="168" t="s">
        <v>433</v>
      </c>
      <c r="C269" s="184" t="s">
        <v>434</v>
      </c>
      <c r="D269" s="169" t="s">
        <v>195</v>
      </c>
      <c r="E269" s="170">
        <v>25.654</v>
      </c>
      <c r="F269" s="171"/>
      <c r="G269" s="172">
        <f>ROUND(E269*F269,2)</f>
        <v>0</v>
      </c>
      <c r="H269" s="171"/>
      <c r="I269" s="172">
        <f>ROUND(E269*H269,2)</f>
        <v>0</v>
      </c>
      <c r="J269" s="171"/>
      <c r="K269" s="172">
        <f>ROUND(E269*J269,2)</f>
        <v>0</v>
      </c>
      <c r="L269" s="172">
        <v>21</v>
      </c>
      <c r="M269" s="172">
        <f>G269*(1+L269/100)</f>
        <v>0</v>
      </c>
      <c r="N269" s="172">
        <v>0</v>
      </c>
      <c r="O269" s="172">
        <f>ROUND(E269*N269,2)</f>
        <v>0</v>
      </c>
      <c r="P269" s="172">
        <v>0</v>
      </c>
      <c r="Q269" s="172">
        <f>ROUND(E269*P269,2)</f>
        <v>0</v>
      </c>
      <c r="R269" s="172"/>
      <c r="S269" s="172" t="s">
        <v>177</v>
      </c>
      <c r="T269" s="173" t="s">
        <v>178</v>
      </c>
      <c r="U269" s="158">
        <v>0.74299999999999999</v>
      </c>
      <c r="V269" s="158">
        <f>ROUND(E269*U269,2)</f>
        <v>19.059999999999999</v>
      </c>
      <c r="W269" s="15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 t="s">
        <v>196</v>
      </c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55"/>
      <c r="B270" s="156"/>
      <c r="C270" s="190" t="s">
        <v>423</v>
      </c>
      <c r="D270" s="188"/>
      <c r="E270" s="189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200</v>
      </c>
      <c r="AH270" s="148">
        <v>0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55"/>
      <c r="B271" s="156"/>
      <c r="C271" s="190" t="s">
        <v>1761</v>
      </c>
      <c r="D271" s="188"/>
      <c r="E271" s="189">
        <v>9.09</v>
      </c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200</v>
      </c>
      <c r="AH271" s="148">
        <v>0</v>
      </c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outlineLevel="1" x14ac:dyDescent="0.2">
      <c r="A272" s="155"/>
      <c r="B272" s="156"/>
      <c r="C272" s="190" t="s">
        <v>1762</v>
      </c>
      <c r="D272" s="188"/>
      <c r="E272" s="189">
        <v>16.559999999999999</v>
      </c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200</v>
      </c>
      <c r="AH272" s="148">
        <v>0</v>
      </c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ht="33.75" outlineLevel="1" x14ac:dyDescent="0.2">
      <c r="A273" s="167">
        <v>88</v>
      </c>
      <c r="B273" s="168" t="s">
        <v>435</v>
      </c>
      <c r="C273" s="184" t="s">
        <v>436</v>
      </c>
      <c r="D273" s="169" t="s">
        <v>195</v>
      </c>
      <c r="E273" s="170">
        <v>520.6</v>
      </c>
      <c r="F273" s="171"/>
      <c r="G273" s="172">
        <f>ROUND(E273*F273,2)</f>
        <v>0</v>
      </c>
      <c r="H273" s="171"/>
      <c r="I273" s="172">
        <f>ROUND(E273*H273,2)</f>
        <v>0</v>
      </c>
      <c r="J273" s="171"/>
      <c r="K273" s="172">
        <f>ROUND(E273*J273,2)</f>
        <v>0</v>
      </c>
      <c r="L273" s="172">
        <v>21</v>
      </c>
      <c r="M273" s="172">
        <f>G273*(1+L273/100)</f>
        <v>0</v>
      </c>
      <c r="N273" s="172">
        <v>0</v>
      </c>
      <c r="O273" s="172">
        <f>ROUND(E273*N273,2)</f>
        <v>0</v>
      </c>
      <c r="P273" s="172">
        <v>0</v>
      </c>
      <c r="Q273" s="172">
        <f>ROUND(E273*P273,2)</f>
        <v>0</v>
      </c>
      <c r="R273" s="172"/>
      <c r="S273" s="172" t="s">
        <v>177</v>
      </c>
      <c r="T273" s="173" t="s">
        <v>178</v>
      </c>
      <c r="U273" s="158">
        <v>0.23</v>
      </c>
      <c r="V273" s="158">
        <f>ROUND(E273*U273,2)</f>
        <v>119.74</v>
      </c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196</v>
      </c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55"/>
      <c r="B274" s="156"/>
      <c r="C274" s="190" t="s">
        <v>1766</v>
      </c>
      <c r="D274" s="188"/>
      <c r="E274" s="189">
        <v>520.6</v>
      </c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200</v>
      </c>
      <c r="AH274" s="148">
        <v>0</v>
      </c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ht="22.5" outlineLevel="1" x14ac:dyDescent="0.2">
      <c r="A275" s="167">
        <v>89</v>
      </c>
      <c r="B275" s="168" t="s">
        <v>437</v>
      </c>
      <c r="C275" s="184" t="s">
        <v>438</v>
      </c>
      <c r="D275" s="169" t="s">
        <v>195</v>
      </c>
      <c r="E275" s="170">
        <v>1041.2</v>
      </c>
      <c r="F275" s="171"/>
      <c r="G275" s="172">
        <f>ROUND(E275*F275,2)</f>
        <v>0</v>
      </c>
      <c r="H275" s="171"/>
      <c r="I275" s="172">
        <f>ROUND(E275*H275,2)</f>
        <v>0</v>
      </c>
      <c r="J275" s="171"/>
      <c r="K275" s="172">
        <f>ROUND(E275*J275,2)</f>
        <v>0</v>
      </c>
      <c r="L275" s="172">
        <v>21</v>
      </c>
      <c r="M275" s="172">
        <f>G275*(1+L275/100)</f>
        <v>0</v>
      </c>
      <c r="N275" s="172">
        <v>0</v>
      </c>
      <c r="O275" s="172">
        <f>ROUND(E275*N275,2)</f>
        <v>0</v>
      </c>
      <c r="P275" s="172">
        <v>0</v>
      </c>
      <c r="Q275" s="172">
        <f>ROUND(E275*P275,2)</f>
        <v>0</v>
      </c>
      <c r="R275" s="172"/>
      <c r="S275" s="172" t="s">
        <v>177</v>
      </c>
      <c r="T275" s="173" t="s">
        <v>178</v>
      </c>
      <c r="U275" s="158">
        <v>0.36199999999999999</v>
      </c>
      <c r="V275" s="158">
        <f>ROUND(E275*U275,2)</f>
        <v>376.91</v>
      </c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196</v>
      </c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1" x14ac:dyDescent="0.2">
      <c r="A276" s="155"/>
      <c r="B276" s="156"/>
      <c r="C276" s="190" t="s">
        <v>1767</v>
      </c>
      <c r="D276" s="188"/>
      <c r="E276" s="189">
        <v>1041.2</v>
      </c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200</v>
      </c>
      <c r="AH276" s="148">
        <v>0</v>
      </c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outlineLevel="1" x14ac:dyDescent="0.2">
      <c r="A277" s="167">
        <v>90</v>
      </c>
      <c r="B277" s="168" t="s">
        <v>441</v>
      </c>
      <c r="C277" s="184" t="s">
        <v>442</v>
      </c>
      <c r="D277" s="169" t="s">
        <v>195</v>
      </c>
      <c r="E277" s="170">
        <v>520.6</v>
      </c>
      <c r="F277" s="171"/>
      <c r="G277" s="172">
        <f>ROUND(E277*F277,2)</f>
        <v>0</v>
      </c>
      <c r="H277" s="171"/>
      <c r="I277" s="172">
        <f>ROUND(E277*H277,2)</f>
        <v>0</v>
      </c>
      <c r="J277" s="171"/>
      <c r="K277" s="172">
        <f>ROUND(E277*J277,2)</f>
        <v>0</v>
      </c>
      <c r="L277" s="172">
        <v>21</v>
      </c>
      <c r="M277" s="172">
        <f>G277*(1+L277/100)</f>
        <v>0</v>
      </c>
      <c r="N277" s="172">
        <v>0</v>
      </c>
      <c r="O277" s="172">
        <f>ROUND(E277*N277,2)</f>
        <v>0</v>
      </c>
      <c r="P277" s="172">
        <v>0</v>
      </c>
      <c r="Q277" s="172">
        <f>ROUND(E277*P277,2)</f>
        <v>0</v>
      </c>
      <c r="R277" s="172"/>
      <c r="S277" s="172" t="s">
        <v>177</v>
      </c>
      <c r="T277" s="173" t="s">
        <v>178</v>
      </c>
      <c r="U277" s="158">
        <v>0.11</v>
      </c>
      <c r="V277" s="158">
        <f>ROUND(E277*U277,2)</f>
        <v>57.27</v>
      </c>
      <c r="W277" s="15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 t="s">
        <v>196</v>
      </c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outlineLevel="1" x14ac:dyDescent="0.2">
      <c r="A278" s="155"/>
      <c r="B278" s="156"/>
      <c r="C278" s="190" t="s">
        <v>1760</v>
      </c>
      <c r="D278" s="188"/>
      <c r="E278" s="189">
        <v>520.6</v>
      </c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200</v>
      </c>
      <c r="AH278" s="148">
        <v>0</v>
      </c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ht="33.75" outlineLevel="1" x14ac:dyDescent="0.2">
      <c r="A279" s="167">
        <v>91</v>
      </c>
      <c r="B279" s="168" t="s">
        <v>443</v>
      </c>
      <c r="C279" s="184" t="s">
        <v>444</v>
      </c>
      <c r="D279" s="169" t="s">
        <v>195</v>
      </c>
      <c r="E279" s="170">
        <v>520.6</v>
      </c>
      <c r="F279" s="171"/>
      <c r="G279" s="172">
        <f>ROUND(E279*F279,2)</f>
        <v>0</v>
      </c>
      <c r="H279" s="171"/>
      <c r="I279" s="172">
        <f>ROUND(E279*H279,2)</f>
        <v>0</v>
      </c>
      <c r="J279" s="171"/>
      <c r="K279" s="172">
        <f>ROUND(E279*J279,2)</f>
        <v>0</v>
      </c>
      <c r="L279" s="172">
        <v>21</v>
      </c>
      <c r="M279" s="172">
        <f>G279*(1+L279/100)</f>
        <v>0</v>
      </c>
      <c r="N279" s="172">
        <v>0</v>
      </c>
      <c r="O279" s="172">
        <f>ROUND(E279*N279,2)</f>
        <v>0</v>
      </c>
      <c r="P279" s="172">
        <v>0</v>
      </c>
      <c r="Q279" s="172">
        <f>ROUND(E279*P279,2)</f>
        <v>0</v>
      </c>
      <c r="R279" s="172"/>
      <c r="S279" s="172" t="s">
        <v>177</v>
      </c>
      <c r="T279" s="173" t="s">
        <v>178</v>
      </c>
      <c r="U279" s="158">
        <v>0.45</v>
      </c>
      <c r="V279" s="158">
        <f>ROUND(E279*U279,2)</f>
        <v>234.27</v>
      </c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196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1" x14ac:dyDescent="0.2">
      <c r="A280" s="155"/>
      <c r="B280" s="156"/>
      <c r="C280" s="190" t="s">
        <v>1766</v>
      </c>
      <c r="D280" s="188"/>
      <c r="E280" s="189">
        <v>520.6</v>
      </c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200</v>
      </c>
      <c r="AH280" s="148">
        <v>0</v>
      </c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ht="22.5" outlineLevel="1" x14ac:dyDescent="0.2">
      <c r="A281" s="167">
        <v>92</v>
      </c>
      <c r="B281" s="168" t="s">
        <v>445</v>
      </c>
      <c r="C281" s="184" t="s">
        <v>446</v>
      </c>
      <c r="D281" s="169" t="s">
        <v>195</v>
      </c>
      <c r="E281" s="170">
        <v>147.80000000000001</v>
      </c>
      <c r="F281" s="171"/>
      <c r="G281" s="172">
        <f>ROUND(E281*F281,2)</f>
        <v>0</v>
      </c>
      <c r="H281" s="171"/>
      <c r="I281" s="172">
        <f>ROUND(E281*H281,2)</f>
        <v>0</v>
      </c>
      <c r="J281" s="171"/>
      <c r="K281" s="172">
        <f>ROUND(E281*J281,2)</f>
        <v>0</v>
      </c>
      <c r="L281" s="172">
        <v>21</v>
      </c>
      <c r="M281" s="172">
        <f>G281*(1+L281/100)</f>
        <v>0</v>
      </c>
      <c r="N281" s="172">
        <v>0</v>
      </c>
      <c r="O281" s="172">
        <f>ROUND(E281*N281,2)</f>
        <v>0</v>
      </c>
      <c r="P281" s="172">
        <v>0</v>
      </c>
      <c r="Q281" s="172">
        <f>ROUND(E281*P281,2)</f>
        <v>0</v>
      </c>
      <c r="R281" s="172"/>
      <c r="S281" s="172" t="s">
        <v>177</v>
      </c>
      <c r="T281" s="173" t="s">
        <v>178</v>
      </c>
      <c r="U281" s="158">
        <v>0.44</v>
      </c>
      <c r="V281" s="158">
        <f>ROUND(E281*U281,2)</f>
        <v>65.03</v>
      </c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196</v>
      </c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1" x14ac:dyDescent="0.2">
      <c r="A282" s="155"/>
      <c r="B282" s="156"/>
      <c r="C282" s="190" t="s">
        <v>1768</v>
      </c>
      <c r="D282" s="188"/>
      <c r="E282" s="189">
        <v>147.80000000000001</v>
      </c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200</v>
      </c>
      <c r="AH282" s="148">
        <v>0</v>
      </c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ht="22.5" outlineLevel="1" x14ac:dyDescent="0.2">
      <c r="A283" s="167">
        <v>93</v>
      </c>
      <c r="B283" s="168" t="s">
        <v>452</v>
      </c>
      <c r="C283" s="184" t="s">
        <v>453</v>
      </c>
      <c r="D283" s="169" t="s">
        <v>195</v>
      </c>
      <c r="E283" s="170">
        <v>29.56</v>
      </c>
      <c r="F283" s="171"/>
      <c r="G283" s="172">
        <f>ROUND(E283*F283,2)</f>
        <v>0</v>
      </c>
      <c r="H283" s="171"/>
      <c r="I283" s="172">
        <f>ROUND(E283*H283,2)</f>
        <v>0</v>
      </c>
      <c r="J283" s="171"/>
      <c r="K283" s="172">
        <f>ROUND(E283*J283,2)</f>
        <v>0</v>
      </c>
      <c r="L283" s="172">
        <v>21</v>
      </c>
      <c r="M283" s="172">
        <f>G283*(1+L283/100)</f>
        <v>0</v>
      </c>
      <c r="N283" s="172">
        <v>0</v>
      </c>
      <c r="O283" s="172">
        <f>ROUND(E283*N283,2)</f>
        <v>0</v>
      </c>
      <c r="P283" s="172">
        <v>0</v>
      </c>
      <c r="Q283" s="172">
        <f>ROUND(E283*P283,2)</f>
        <v>0</v>
      </c>
      <c r="R283" s="172"/>
      <c r="S283" s="172" t="s">
        <v>177</v>
      </c>
      <c r="T283" s="173" t="s">
        <v>178</v>
      </c>
      <c r="U283" s="158">
        <v>0.72</v>
      </c>
      <c r="V283" s="158">
        <f>ROUND(E283*U283,2)</f>
        <v>21.28</v>
      </c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196</v>
      </c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0" t="s">
        <v>1769</v>
      </c>
      <c r="D284" s="188"/>
      <c r="E284" s="189">
        <v>29.56</v>
      </c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>
        <v>0</v>
      </c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ht="22.5" outlineLevel="1" x14ac:dyDescent="0.2">
      <c r="A285" s="167">
        <v>94</v>
      </c>
      <c r="B285" s="168" t="s">
        <v>460</v>
      </c>
      <c r="C285" s="184" t="s">
        <v>461</v>
      </c>
      <c r="D285" s="169" t="s">
        <v>195</v>
      </c>
      <c r="E285" s="170">
        <v>520.6</v>
      </c>
      <c r="F285" s="171"/>
      <c r="G285" s="172">
        <f>ROUND(E285*F285,2)</f>
        <v>0</v>
      </c>
      <c r="H285" s="171"/>
      <c r="I285" s="172">
        <f>ROUND(E285*H285,2)</f>
        <v>0</v>
      </c>
      <c r="J285" s="171"/>
      <c r="K285" s="172">
        <f>ROUND(E285*J285,2)</f>
        <v>0</v>
      </c>
      <c r="L285" s="172">
        <v>21</v>
      </c>
      <c r="M285" s="172">
        <f>G285*(1+L285/100)</f>
        <v>0</v>
      </c>
      <c r="N285" s="172">
        <v>0</v>
      </c>
      <c r="O285" s="172">
        <f>ROUND(E285*N285,2)</f>
        <v>0</v>
      </c>
      <c r="P285" s="172">
        <v>0</v>
      </c>
      <c r="Q285" s="172">
        <f>ROUND(E285*P285,2)</f>
        <v>0</v>
      </c>
      <c r="R285" s="172"/>
      <c r="S285" s="172" t="s">
        <v>177</v>
      </c>
      <c r="T285" s="173" t="s">
        <v>178</v>
      </c>
      <c r="U285" s="158">
        <v>0.36</v>
      </c>
      <c r="V285" s="158">
        <f>ROUND(E285*U285,2)</f>
        <v>187.42</v>
      </c>
      <c r="W285" s="15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 t="s">
        <v>196</v>
      </c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outlineLevel="1" x14ac:dyDescent="0.2">
      <c r="A286" s="155"/>
      <c r="B286" s="156"/>
      <c r="C286" s="190" t="s">
        <v>1760</v>
      </c>
      <c r="D286" s="188"/>
      <c r="E286" s="189">
        <v>520.6</v>
      </c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200</v>
      </c>
      <c r="AH286" s="148">
        <v>0</v>
      </c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ht="22.5" outlineLevel="1" x14ac:dyDescent="0.2">
      <c r="A287" s="167">
        <v>95</v>
      </c>
      <c r="B287" s="168" t="s">
        <v>462</v>
      </c>
      <c r="C287" s="184" t="s">
        <v>463</v>
      </c>
      <c r="D287" s="169" t="s">
        <v>195</v>
      </c>
      <c r="E287" s="170">
        <v>520.6</v>
      </c>
      <c r="F287" s="171"/>
      <c r="G287" s="172">
        <f>ROUND(E287*F287,2)</f>
        <v>0</v>
      </c>
      <c r="H287" s="171"/>
      <c r="I287" s="172">
        <f>ROUND(E287*H287,2)</f>
        <v>0</v>
      </c>
      <c r="J287" s="171"/>
      <c r="K287" s="172">
        <f>ROUND(E287*J287,2)</f>
        <v>0</v>
      </c>
      <c r="L287" s="172">
        <v>21</v>
      </c>
      <c r="M287" s="172">
        <f>G287*(1+L287/100)</f>
        <v>0</v>
      </c>
      <c r="N287" s="172">
        <v>0</v>
      </c>
      <c r="O287" s="172">
        <f>ROUND(E287*N287,2)</f>
        <v>0</v>
      </c>
      <c r="P287" s="172">
        <v>0</v>
      </c>
      <c r="Q287" s="172">
        <f>ROUND(E287*P287,2)</f>
        <v>0</v>
      </c>
      <c r="R287" s="172"/>
      <c r="S287" s="172" t="s">
        <v>184</v>
      </c>
      <c r="T287" s="173" t="s">
        <v>178</v>
      </c>
      <c r="U287" s="158">
        <v>0</v>
      </c>
      <c r="V287" s="158">
        <f>ROUND(E287*U287,2)</f>
        <v>0</v>
      </c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196</v>
      </c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190" t="s">
        <v>1760</v>
      </c>
      <c r="D288" s="188"/>
      <c r="E288" s="189">
        <v>520.6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0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1" x14ac:dyDescent="0.2">
      <c r="A289" s="167">
        <v>96</v>
      </c>
      <c r="B289" s="168" t="s">
        <v>464</v>
      </c>
      <c r="C289" s="184" t="s">
        <v>465</v>
      </c>
      <c r="D289" s="169" t="s">
        <v>195</v>
      </c>
      <c r="E289" s="170">
        <v>520.6</v>
      </c>
      <c r="F289" s="171"/>
      <c r="G289" s="172">
        <f>ROUND(E289*F289,2)</f>
        <v>0</v>
      </c>
      <c r="H289" s="171"/>
      <c r="I289" s="172">
        <f>ROUND(E289*H289,2)</f>
        <v>0</v>
      </c>
      <c r="J289" s="171"/>
      <c r="K289" s="172">
        <f>ROUND(E289*J289,2)</f>
        <v>0</v>
      </c>
      <c r="L289" s="172">
        <v>21</v>
      </c>
      <c r="M289" s="172">
        <f>G289*(1+L289/100)</f>
        <v>0</v>
      </c>
      <c r="N289" s="172">
        <v>0</v>
      </c>
      <c r="O289" s="172">
        <f>ROUND(E289*N289,2)</f>
        <v>0</v>
      </c>
      <c r="P289" s="172">
        <v>0</v>
      </c>
      <c r="Q289" s="172">
        <f>ROUND(E289*P289,2)</f>
        <v>0</v>
      </c>
      <c r="R289" s="172"/>
      <c r="S289" s="172" t="s">
        <v>184</v>
      </c>
      <c r="T289" s="173" t="s">
        <v>178</v>
      </c>
      <c r="U289" s="158">
        <v>0</v>
      </c>
      <c r="V289" s="158">
        <f>ROUND(E289*U289,2)</f>
        <v>0</v>
      </c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196</v>
      </c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1" x14ac:dyDescent="0.2">
      <c r="A290" s="155"/>
      <c r="B290" s="156"/>
      <c r="C290" s="190" t="s">
        <v>1760</v>
      </c>
      <c r="D290" s="188"/>
      <c r="E290" s="189">
        <v>520.6</v>
      </c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200</v>
      </c>
      <c r="AH290" s="148">
        <v>0</v>
      </c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x14ac:dyDescent="0.2">
      <c r="A291" s="161" t="s">
        <v>172</v>
      </c>
      <c r="B291" s="162" t="s">
        <v>86</v>
      </c>
      <c r="C291" s="182" t="s">
        <v>87</v>
      </c>
      <c r="D291" s="163"/>
      <c r="E291" s="164"/>
      <c r="F291" s="165"/>
      <c r="G291" s="165">
        <f>SUMIF(AG292:AG295,"&lt;&gt;NOR",G292:G295)</f>
        <v>0</v>
      </c>
      <c r="H291" s="165"/>
      <c r="I291" s="165">
        <f>SUM(I292:I295)</f>
        <v>0</v>
      </c>
      <c r="J291" s="165"/>
      <c r="K291" s="165">
        <f>SUM(K292:K295)</f>
        <v>0</v>
      </c>
      <c r="L291" s="165"/>
      <c r="M291" s="165">
        <f>SUM(M292:M295)</f>
        <v>0</v>
      </c>
      <c r="N291" s="165"/>
      <c r="O291" s="165">
        <f>SUM(O292:O295)</f>
        <v>0</v>
      </c>
      <c r="P291" s="165"/>
      <c r="Q291" s="165">
        <f>SUM(Q292:Q295)</f>
        <v>0</v>
      </c>
      <c r="R291" s="165"/>
      <c r="S291" s="165"/>
      <c r="T291" s="166"/>
      <c r="U291" s="160"/>
      <c r="V291" s="160">
        <f>SUM(V292:V295)</f>
        <v>16.52</v>
      </c>
      <c r="W291" s="160"/>
      <c r="AG291" t="s">
        <v>173</v>
      </c>
    </row>
    <row r="292" spans="1:60" ht="22.5" outlineLevel="1" x14ac:dyDescent="0.2">
      <c r="A292" s="167">
        <v>97</v>
      </c>
      <c r="B292" s="168" t="s">
        <v>469</v>
      </c>
      <c r="C292" s="184" t="s">
        <v>470</v>
      </c>
      <c r="D292" s="169" t="s">
        <v>195</v>
      </c>
      <c r="E292" s="170">
        <v>56.942999999999998</v>
      </c>
      <c r="F292" s="171"/>
      <c r="G292" s="172">
        <f>ROUND(E292*F292,2)</f>
        <v>0</v>
      </c>
      <c r="H292" s="171"/>
      <c r="I292" s="172">
        <f>ROUND(E292*H292,2)</f>
        <v>0</v>
      </c>
      <c r="J292" s="171"/>
      <c r="K292" s="172">
        <f>ROUND(E292*J292,2)</f>
        <v>0</v>
      </c>
      <c r="L292" s="172">
        <v>21</v>
      </c>
      <c r="M292" s="172">
        <f>G292*(1+L292/100)</f>
        <v>0</v>
      </c>
      <c r="N292" s="172">
        <v>0</v>
      </c>
      <c r="O292" s="172">
        <f>ROUND(E292*N292,2)</f>
        <v>0</v>
      </c>
      <c r="P292" s="172">
        <v>0</v>
      </c>
      <c r="Q292" s="172">
        <f>ROUND(E292*P292,2)</f>
        <v>0</v>
      </c>
      <c r="R292" s="172"/>
      <c r="S292" s="172" t="s">
        <v>177</v>
      </c>
      <c r="T292" s="173" t="s">
        <v>178</v>
      </c>
      <c r="U292" s="158">
        <v>0.25</v>
      </c>
      <c r="V292" s="158">
        <f>ROUND(E292*U292,2)</f>
        <v>14.24</v>
      </c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196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1" x14ac:dyDescent="0.2">
      <c r="A293" s="155"/>
      <c r="B293" s="156"/>
      <c r="C293" s="190" t="s">
        <v>1770</v>
      </c>
      <c r="D293" s="188"/>
      <c r="E293" s="189">
        <v>56.94</v>
      </c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>
        <v>0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ht="22.5" outlineLevel="1" x14ac:dyDescent="0.2">
      <c r="A294" s="167">
        <v>98</v>
      </c>
      <c r="B294" s="168" t="s">
        <v>477</v>
      </c>
      <c r="C294" s="184" t="s">
        <v>478</v>
      </c>
      <c r="D294" s="169" t="s">
        <v>195</v>
      </c>
      <c r="E294" s="170">
        <v>56.942999999999998</v>
      </c>
      <c r="F294" s="171"/>
      <c r="G294" s="172">
        <f>ROUND(E294*F294,2)</f>
        <v>0</v>
      </c>
      <c r="H294" s="171"/>
      <c r="I294" s="172">
        <f>ROUND(E294*H294,2)</f>
        <v>0</v>
      </c>
      <c r="J294" s="171"/>
      <c r="K294" s="172">
        <f>ROUND(E294*J294,2)</f>
        <v>0</v>
      </c>
      <c r="L294" s="172">
        <v>21</v>
      </c>
      <c r="M294" s="172">
        <f>G294*(1+L294/100)</f>
        <v>0</v>
      </c>
      <c r="N294" s="172">
        <v>0</v>
      </c>
      <c r="O294" s="172">
        <f>ROUND(E294*N294,2)</f>
        <v>0</v>
      </c>
      <c r="P294" s="172">
        <v>0</v>
      </c>
      <c r="Q294" s="172">
        <f>ROUND(E294*P294,2)</f>
        <v>0</v>
      </c>
      <c r="R294" s="172"/>
      <c r="S294" s="172" t="s">
        <v>177</v>
      </c>
      <c r="T294" s="173" t="s">
        <v>178</v>
      </c>
      <c r="U294" s="158">
        <v>0.04</v>
      </c>
      <c r="V294" s="158">
        <f>ROUND(E294*U294,2)</f>
        <v>2.2799999999999998</v>
      </c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196</v>
      </c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1" x14ac:dyDescent="0.2">
      <c r="A295" s="155"/>
      <c r="B295" s="156"/>
      <c r="C295" s="190" t="s">
        <v>1770</v>
      </c>
      <c r="D295" s="188"/>
      <c r="E295" s="189">
        <v>56.94</v>
      </c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200</v>
      </c>
      <c r="AH295" s="148">
        <v>0</v>
      </c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x14ac:dyDescent="0.2">
      <c r="A296" s="161" t="s">
        <v>172</v>
      </c>
      <c r="B296" s="162" t="s">
        <v>92</v>
      </c>
      <c r="C296" s="182" t="s">
        <v>93</v>
      </c>
      <c r="D296" s="163"/>
      <c r="E296" s="164"/>
      <c r="F296" s="165"/>
      <c r="G296" s="165">
        <f>SUMIF(AG297:AG298,"&lt;&gt;NOR",G297:G298)</f>
        <v>0</v>
      </c>
      <c r="H296" s="165"/>
      <c r="I296" s="165">
        <f>SUM(I297:I298)</f>
        <v>0</v>
      </c>
      <c r="J296" s="165"/>
      <c r="K296" s="165">
        <f>SUM(K297:K298)</f>
        <v>0</v>
      </c>
      <c r="L296" s="165"/>
      <c r="M296" s="165">
        <f>SUM(M297:M298)</f>
        <v>0</v>
      </c>
      <c r="N296" s="165"/>
      <c r="O296" s="165">
        <f>SUM(O297:O298)</f>
        <v>0</v>
      </c>
      <c r="P296" s="165"/>
      <c r="Q296" s="165">
        <f>SUM(Q297:Q298)</f>
        <v>0</v>
      </c>
      <c r="R296" s="165"/>
      <c r="S296" s="165"/>
      <c r="T296" s="166"/>
      <c r="U296" s="160"/>
      <c r="V296" s="160">
        <f>SUM(V297:V298)</f>
        <v>0.3</v>
      </c>
      <c r="W296" s="160"/>
      <c r="AG296" t="s">
        <v>173</v>
      </c>
    </row>
    <row r="297" spans="1:60" ht="22.5" outlineLevel="1" x14ac:dyDescent="0.2">
      <c r="A297" s="167">
        <v>99</v>
      </c>
      <c r="B297" s="168" t="s">
        <v>481</v>
      </c>
      <c r="C297" s="184" t="s">
        <v>482</v>
      </c>
      <c r="D297" s="169" t="s">
        <v>256</v>
      </c>
      <c r="E297" s="170">
        <v>8</v>
      </c>
      <c r="F297" s="171"/>
      <c r="G297" s="172">
        <f>ROUND(E297*F297,2)</f>
        <v>0</v>
      </c>
      <c r="H297" s="171"/>
      <c r="I297" s="172">
        <f>ROUND(E297*H297,2)</f>
        <v>0</v>
      </c>
      <c r="J297" s="171"/>
      <c r="K297" s="172">
        <f>ROUND(E297*J297,2)</f>
        <v>0</v>
      </c>
      <c r="L297" s="172">
        <v>21</v>
      </c>
      <c r="M297" s="172">
        <f>G297*(1+L297/100)</f>
        <v>0</v>
      </c>
      <c r="N297" s="172">
        <v>0</v>
      </c>
      <c r="O297" s="172">
        <f>ROUND(E297*N297,2)</f>
        <v>0</v>
      </c>
      <c r="P297" s="172">
        <v>0</v>
      </c>
      <c r="Q297" s="172">
        <f>ROUND(E297*P297,2)</f>
        <v>0</v>
      </c>
      <c r="R297" s="172"/>
      <c r="S297" s="172" t="s">
        <v>177</v>
      </c>
      <c r="T297" s="173" t="s">
        <v>178</v>
      </c>
      <c r="U297" s="158">
        <v>3.6999999999999998E-2</v>
      </c>
      <c r="V297" s="158">
        <f>ROUND(E297*U297,2)</f>
        <v>0.3</v>
      </c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196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190" t="s">
        <v>1771</v>
      </c>
      <c r="D298" s="188"/>
      <c r="E298" s="189">
        <v>8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>
        <v>0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x14ac:dyDescent="0.2">
      <c r="A299" s="161" t="s">
        <v>172</v>
      </c>
      <c r="B299" s="162" t="s">
        <v>94</v>
      </c>
      <c r="C299" s="182" t="s">
        <v>95</v>
      </c>
      <c r="D299" s="163"/>
      <c r="E299" s="164"/>
      <c r="F299" s="165"/>
      <c r="G299" s="165">
        <f>SUMIF(AG300:AG331,"&lt;&gt;NOR",G300:G331)</f>
        <v>0</v>
      </c>
      <c r="H299" s="165"/>
      <c r="I299" s="165">
        <f>SUM(I300:I331)</f>
        <v>0</v>
      </c>
      <c r="J299" s="165"/>
      <c r="K299" s="165">
        <f>SUM(K300:K331)</f>
        <v>0</v>
      </c>
      <c r="L299" s="165"/>
      <c r="M299" s="165">
        <f>SUM(M300:M331)</f>
        <v>0</v>
      </c>
      <c r="N299" s="165"/>
      <c r="O299" s="165">
        <f>SUM(O300:O331)</f>
        <v>0</v>
      </c>
      <c r="P299" s="165"/>
      <c r="Q299" s="165">
        <f>SUM(Q300:Q331)</f>
        <v>0</v>
      </c>
      <c r="R299" s="165"/>
      <c r="S299" s="165"/>
      <c r="T299" s="166"/>
      <c r="U299" s="160"/>
      <c r="V299" s="160">
        <f>SUM(V300:V331)</f>
        <v>436.04</v>
      </c>
      <c r="W299" s="160"/>
      <c r="AG299" t="s">
        <v>173</v>
      </c>
    </row>
    <row r="300" spans="1:60" ht="33.75" outlineLevel="1" x14ac:dyDescent="0.2">
      <c r="A300" s="167">
        <v>100</v>
      </c>
      <c r="B300" s="168" t="s">
        <v>486</v>
      </c>
      <c r="C300" s="184" t="s">
        <v>487</v>
      </c>
      <c r="D300" s="169" t="s">
        <v>195</v>
      </c>
      <c r="E300" s="170">
        <v>487.03474999999997</v>
      </c>
      <c r="F300" s="171"/>
      <c r="G300" s="172">
        <f>ROUND(E300*F300,2)</f>
        <v>0</v>
      </c>
      <c r="H300" s="171"/>
      <c r="I300" s="172">
        <f>ROUND(E300*H300,2)</f>
        <v>0</v>
      </c>
      <c r="J300" s="171"/>
      <c r="K300" s="172">
        <f>ROUND(E300*J300,2)</f>
        <v>0</v>
      </c>
      <c r="L300" s="172">
        <v>21</v>
      </c>
      <c r="M300" s="172">
        <f>G300*(1+L300/100)</f>
        <v>0</v>
      </c>
      <c r="N300" s="172">
        <v>0</v>
      </c>
      <c r="O300" s="172">
        <f>ROUND(E300*N300,2)</f>
        <v>0</v>
      </c>
      <c r="P300" s="172">
        <v>0</v>
      </c>
      <c r="Q300" s="172">
        <f>ROUND(E300*P300,2)</f>
        <v>0</v>
      </c>
      <c r="R300" s="172"/>
      <c r="S300" s="172" t="s">
        <v>177</v>
      </c>
      <c r="T300" s="173" t="s">
        <v>178</v>
      </c>
      <c r="U300" s="158">
        <v>0.13900000000000001</v>
      </c>
      <c r="V300" s="158">
        <f>ROUND(E300*U300,2)</f>
        <v>67.7</v>
      </c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196</v>
      </c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55"/>
      <c r="B301" s="156"/>
      <c r="C301" s="190" t="s">
        <v>1772</v>
      </c>
      <c r="D301" s="188"/>
      <c r="E301" s="189">
        <v>418.54</v>
      </c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200</v>
      </c>
      <c r="AH301" s="148">
        <v>0</v>
      </c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1" x14ac:dyDescent="0.2">
      <c r="A302" s="155"/>
      <c r="B302" s="156"/>
      <c r="C302" s="190" t="s">
        <v>1773</v>
      </c>
      <c r="D302" s="188"/>
      <c r="E302" s="189">
        <v>26.68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200</v>
      </c>
      <c r="AH302" s="148">
        <v>0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outlineLevel="1" x14ac:dyDescent="0.2">
      <c r="A303" s="155"/>
      <c r="B303" s="156"/>
      <c r="C303" s="190" t="s">
        <v>1774</v>
      </c>
      <c r="D303" s="188"/>
      <c r="E303" s="189">
        <v>41.81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200</v>
      </c>
      <c r="AH303" s="148">
        <v>0</v>
      </c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ht="45" outlineLevel="1" x14ac:dyDescent="0.2">
      <c r="A304" s="167">
        <v>101</v>
      </c>
      <c r="B304" s="168" t="s">
        <v>492</v>
      </c>
      <c r="C304" s="184" t="s">
        <v>493</v>
      </c>
      <c r="D304" s="169" t="s">
        <v>195</v>
      </c>
      <c r="E304" s="170">
        <v>974.06949999999995</v>
      </c>
      <c r="F304" s="171"/>
      <c r="G304" s="172">
        <f>ROUND(E304*F304,2)</f>
        <v>0</v>
      </c>
      <c r="H304" s="171"/>
      <c r="I304" s="172">
        <f>ROUND(E304*H304,2)</f>
        <v>0</v>
      </c>
      <c r="J304" s="171"/>
      <c r="K304" s="172">
        <f>ROUND(E304*J304,2)</f>
        <v>0</v>
      </c>
      <c r="L304" s="172">
        <v>21</v>
      </c>
      <c r="M304" s="172">
        <f>G304*(1+L304/100)</f>
        <v>0</v>
      </c>
      <c r="N304" s="172">
        <v>0</v>
      </c>
      <c r="O304" s="172">
        <f>ROUND(E304*N304,2)</f>
        <v>0</v>
      </c>
      <c r="P304" s="172">
        <v>0</v>
      </c>
      <c r="Q304" s="172">
        <f>ROUND(E304*P304,2)</f>
        <v>0</v>
      </c>
      <c r="R304" s="172"/>
      <c r="S304" s="172" t="s">
        <v>177</v>
      </c>
      <c r="T304" s="173" t="s">
        <v>178</v>
      </c>
      <c r="U304" s="158">
        <v>7.0000000000000001E-3</v>
      </c>
      <c r="V304" s="158">
        <f>ROUND(E304*U304,2)</f>
        <v>6.82</v>
      </c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196</v>
      </c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outlineLevel="1" x14ac:dyDescent="0.2">
      <c r="A305" s="155"/>
      <c r="B305" s="156"/>
      <c r="C305" s="199" t="s">
        <v>283</v>
      </c>
      <c r="D305" s="191"/>
      <c r="E305" s="192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200</v>
      </c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55"/>
      <c r="B306" s="156"/>
      <c r="C306" s="200" t="s">
        <v>1775</v>
      </c>
      <c r="D306" s="191"/>
      <c r="E306" s="192">
        <v>418.54</v>
      </c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200</v>
      </c>
      <c r="AH306" s="148">
        <v>2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55"/>
      <c r="B307" s="156"/>
      <c r="C307" s="200" t="s">
        <v>1776</v>
      </c>
      <c r="D307" s="191"/>
      <c r="E307" s="192">
        <v>26.68</v>
      </c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200</v>
      </c>
      <c r="AH307" s="148">
        <v>2</v>
      </c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1" x14ac:dyDescent="0.2">
      <c r="A308" s="155"/>
      <c r="B308" s="156"/>
      <c r="C308" s="200" t="s">
        <v>1777</v>
      </c>
      <c r="D308" s="191"/>
      <c r="E308" s="192">
        <v>41.81</v>
      </c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200</v>
      </c>
      <c r="AH308" s="148">
        <v>2</v>
      </c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1" x14ac:dyDescent="0.2">
      <c r="A309" s="155"/>
      <c r="B309" s="156"/>
      <c r="C309" s="201" t="s">
        <v>295</v>
      </c>
      <c r="D309" s="193"/>
      <c r="E309" s="194">
        <v>487.03</v>
      </c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200</v>
      </c>
      <c r="AH309" s="148">
        <v>3</v>
      </c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55"/>
      <c r="B310" s="156"/>
      <c r="C310" s="199" t="s">
        <v>296</v>
      </c>
      <c r="D310" s="191"/>
      <c r="E310" s="192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200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1" x14ac:dyDescent="0.2">
      <c r="A311" s="155"/>
      <c r="B311" s="156"/>
      <c r="C311" s="190" t="s">
        <v>1778</v>
      </c>
      <c r="D311" s="188"/>
      <c r="E311" s="189">
        <v>974.07</v>
      </c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200</v>
      </c>
      <c r="AH311" s="148">
        <v>0</v>
      </c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ht="22.5" outlineLevel="1" x14ac:dyDescent="0.2">
      <c r="A312" s="167">
        <v>102</v>
      </c>
      <c r="B312" s="168" t="s">
        <v>499</v>
      </c>
      <c r="C312" s="184" t="s">
        <v>500</v>
      </c>
      <c r="D312" s="169" t="s">
        <v>195</v>
      </c>
      <c r="E312" s="170">
        <v>487.03474999999997</v>
      </c>
      <c r="F312" s="171"/>
      <c r="G312" s="172">
        <f>ROUND(E312*F312,2)</f>
        <v>0</v>
      </c>
      <c r="H312" s="171"/>
      <c r="I312" s="172">
        <f>ROUND(E312*H312,2)</f>
        <v>0</v>
      </c>
      <c r="J312" s="171"/>
      <c r="K312" s="172">
        <f>ROUND(E312*J312,2)</f>
        <v>0</v>
      </c>
      <c r="L312" s="172">
        <v>21</v>
      </c>
      <c r="M312" s="172">
        <f>G312*(1+L312/100)</f>
        <v>0</v>
      </c>
      <c r="N312" s="172">
        <v>0</v>
      </c>
      <c r="O312" s="172">
        <f>ROUND(E312*N312,2)</f>
        <v>0</v>
      </c>
      <c r="P312" s="172">
        <v>0</v>
      </c>
      <c r="Q312" s="172">
        <f>ROUND(E312*P312,2)</f>
        <v>0</v>
      </c>
      <c r="R312" s="172"/>
      <c r="S312" s="172" t="s">
        <v>177</v>
      </c>
      <c r="T312" s="173" t="s">
        <v>178</v>
      </c>
      <c r="U312" s="158">
        <v>0.11700000000000001</v>
      </c>
      <c r="V312" s="158">
        <f>ROUND(E312*U312,2)</f>
        <v>56.98</v>
      </c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196</v>
      </c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1" x14ac:dyDescent="0.2">
      <c r="A313" s="155"/>
      <c r="B313" s="156"/>
      <c r="C313" s="190" t="s">
        <v>1772</v>
      </c>
      <c r="D313" s="188"/>
      <c r="E313" s="189">
        <v>418.54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>
        <v>0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outlineLevel="1" x14ac:dyDescent="0.2">
      <c r="A314" s="155"/>
      <c r="B314" s="156"/>
      <c r="C314" s="190" t="s">
        <v>1773</v>
      </c>
      <c r="D314" s="188"/>
      <c r="E314" s="189">
        <v>26.68</v>
      </c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200</v>
      </c>
      <c r="AH314" s="148">
        <v>0</v>
      </c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190" t="s">
        <v>1774</v>
      </c>
      <c r="D315" s="188"/>
      <c r="E315" s="189">
        <v>41.81</v>
      </c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>
        <v>0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ht="22.5" outlineLevel="1" x14ac:dyDescent="0.2">
      <c r="A316" s="167">
        <v>103</v>
      </c>
      <c r="B316" s="168" t="s">
        <v>501</v>
      </c>
      <c r="C316" s="184" t="s">
        <v>502</v>
      </c>
      <c r="D316" s="169" t="s">
        <v>195</v>
      </c>
      <c r="E316" s="170">
        <v>402.6</v>
      </c>
      <c r="F316" s="171"/>
      <c r="G316" s="172">
        <f>ROUND(E316*F316,2)</f>
        <v>0</v>
      </c>
      <c r="H316" s="171"/>
      <c r="I316" s="172">
        <f>ROUND(E316*H316,2)</f>
        <v>0</v>
      </c>
      <c r="J316" s="171"/>
      <c r="K316" s="172">
        <f>ROUND(E316*J316,2)</f>
        <v>0</v>
      </c>
      <c r="L316" s="172">
        <v>21</v>
      </c>
      <c r="M316" s="172">
        <f>G316*(1+L316/100)</f>
        <v>0</v>
      </c>
      <c r="N316" s="172">
        <v>0</v>
      </c>
      <c r="O316" s="172">
        <f>ROUND(E316*N316,2)</f>
        <v>0</v>
      </c>
      <c r="P316" s="172">
        <v>0</v>
      </c>
      <c r="Q316" s="172">
        <f>ROUND(E316*P316,2)</f>
        <v>0</v>
      </c>
      <c r="R316" s="172"/>
      <c r="S316" s="172" t="s">
        <v>177</v>
      </c>
      <c r="T316" s="173" t="s">
        <v>178</v>
      </c>
      <c r="U316" s="158">
        <v>0.214</v>
      </c>
      <c r="V316" s="158">
        <f>ROUND(E316*U316,2)</f>
        <v>86.16</v>
      </c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196</v>
      </c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190" t="s">
        <v>1779</v>
      </c>
      <c r="D317" s="188"/>
      <c r="E317" s="189">
        <v>402.6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ht="22.5" outlineLevel="1" x14ac:dyDescent="0.2">
      <c r="A318" s="167">
        <v>104</v>
      </c>
      <c r="B318" s="168" t="s">
        <v>504</v>
      </c>
      <c r="C318" s="184" t="s">
        <v>505</v>
      </c>
      <c r="D318" s="169" t="s">
        <v>195</v>
      </c>
      <c r="E318" s="170">
        <v>418.54399999999998</v>
      </c>
      <c r="F318" s="171"/>
      <c r="G318" s="172">
        <f>ROUND(E318*F318,2)</f>
        <v>0</v>
      </c>
      <c r="H318" s="171"/>
      <c r="I318" s="172">
        <f>ROUND(E318*H318,2)</f>
        <v>0</v>
      </c>
      <c r="J318" s="171"/>
      <c r="K318" s="172">
        <f>ROUND(E318*J318,2)</f>
        <v>0</v>
      </c>
      <c r="L318" s="172">
        <v>21</v>
      </c>
      <c r="M318" s="172">
        <f>G318*(1+L318/100)</f>
        <v>0</v>
      </c>
      <c r="N318" s="172">
        <v>0</v>
      </c>
      <c r="O318" s="172">
        <f>ROUND(E318*N318,2)</f>
        <v>0</v>
      </c>
      <c r="P318" s="172">
        <v>0</v>
      </c>
      <c r="Q318" s="172">
        <f>ROUND(E318*P318,2)</f>
        <v>0</v>
      </c>
      <c r="R318" s="172"/>
      <c r="S318" s="172" t="s">
        <v>177</v>
      </c>
      <c r="T318" s="173" t="s">
        <v>178</v>
      </c>
      <c r="U318" s="158">
        <v>0.252</v>
      </c>
      <c r="V318" s="158">
        <f>ROUND(E318*U318,2)</f>
        <v>105.47</v>
      </c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196</v>
      </c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1" x14ac:dyDescent="0.2">
      <c r="A319" s="155"/>
      <c r="B319" s="156"/>
      <c r="C319" s="190" t="s">
        <v>1772</v>
      </c>
      <c r="D319" s="188"/>
      <c r="E319" s="189">
        <v>418.54</v>
      </c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>
        <v>0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ht="33.75" outlineLevel="1" x14ac:dyDescent="0.2">
      <c r="A320" s="167">
        <v>105</v>
      </c>
      <c r="B320" s="168" t="s">
        <v>507</v>
      </c>
      <c r="C320" s="184" t="s">
        <v>508</v>
      </c>
      <c r="D320" s="169" t="s">
        <v>195</v>
      </c>
      <c r="E320" s="170">
        <v>2092.7199999999998</v>
      </c>
      <c r="F320" s="171"/>
      <c r="G320" s="172">
        <f>ROUND(E320*F320,2)</f>
        <v>0</v>
      </c>
      <c r="H320" s="171"/>
      <c r="I320" s="172">
        <f>ROUND(E320*H320,2)</f>
        <v>0</v>
      </c>
      <c r="J320" s="171"/>
      <c r="K320" s="172">
        <f>ROUND(E320*J320,2)</f>
        <v>0</v>
      </c>
      <c r="L320" s="172">
        <v>21</v>
      </c>
      <c r="M320" s="172">
        <f>G320*(1+L320/100)</f>
        <v>0</v>
      </c>
      <c r="N320" s="172">
        <v>0</v>
      </c>
      <c r="O320" s="172">
        <f>ROUND(E320*N320,2)</f>
        <v>0</v>
      </c>
      <c r="P320" s="172">
        <v>0</v>
      </c>
      <c r="Q320" s="172">
        <f>ROUND(E320*P320,2)</f>
        <v>0</v>
      </c>
      <c r="R320" s="172"/>
      <c r="S320" s="172" t="s">
        <v>177</v>
      </c>
      <c r="T320" s="173" t="s">
        <v>178</v>
      </c>
      <c r="U320" s="158">
        <v>0.01</v>
      </c>
      <c r="V320" s="158">
        <f>ROUND(E320*U320,2)</f>
        <v>20.93</v>
      </c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196</v>
      </c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outlineLevel="1" x14ac:dyDescent="0.2">
      <c r="A321" s="155"/>
      <c r="B321" s="156"/>
      <c r="C321" s="190" t="s">
        <v>1780</v>
      </c>
      <c r="D321" s="188"/>
      <c r="E321" s="189">
        <v>2092.7199999999998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200</v>
      </c>
      <c r="AH321" s="148">
        <v>0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ht="33.75" outlineLevel="1" x14ac:dyDescent="0.2">
      <c r="A322" s="167">
        <v>106</v>
      </c>
      <c r="B322" s="168" t="s">
        <v>509</v>
      </c>
      <c r="C322" s="184" t="s">
        <v>510</v>
      </c>
      <c r="D322" s="169" t="s">
        <v>195</v>
      </c>
      <c r="E322" s="170">
        <v>418.54399999999998</v>
      </c>
      <c r="F322" s="171"/>
      <c r="G322" s="172">
        <f>ROUND(E322*F322,2)</f>
        <v>0</v>
      </c>
      <c r="H322" s="171"/>
      <c r="I322" s="172">
        <f>ROUND(E322*H322,2)</f>
        <v>0</v>
      </c>
      <c r="J322" s="171"/>
      <c r="K322" s="172">
        <f>ROUND(E322*J322,2)</f>
        <v>0</v>
      </c>
      <c r="L322" s="172">
        <v>21</v>
      </c>
      <c r="M322" s="172">
        <f>G322*(1+L322/100)</f>
        <v>0</v>
      </c>
      <c r="N322" s="172">
        <v>0</v>
      </c>
      <c r="O322" s="172">
        <f>ROUND(E322*N322,2)</f>
        <v>0</v>
      </c>
      <c r="P322" s="172">
        <v>0</v>
      </c>
      <c r="Q322" s="172">
        <f>ROUND(E322*P322,2)</f>
        <v>0</v>
      </c>
      <c r="R322" s="172"/>
      <c r="S322" s="172" t="s">
        <v>177</v>
      </c>
      <c r="T322" s="173" t="s">
        <v>178</v>
      </c>
      <c r="U322" s="158">
        <v>0.19800000000000001</v>
      </c>
      <c r="V322" s="158">
        <f>ROUND(E322*U322,2)</f>
        <v>82.87</v>
      </c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196</v>
      </c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190" t="s">
        <v>1772</v>
      </c>
      <c r="D323" s="188"/>
      <c r="E323" s="189">
        <v>418.54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0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1" x14ac:dyDescent="0.2">
      <c r="A324" s="167">
        <v>107</v>
      </c>
      <c r="B324" s="168" t="s">
        <v>511</v>
      </c>
      <c r="C324" s="184" t="s">
        <v>512</v>
      </c>
      <c r="D324" s="169" t="s">
        <v>195</v>
      </c>
      <c r="E324" s="170">
        <v>300.8</v>
      </c>
      <c r="F324" s="171"/>
      <c r="G324" s="172">
        <f>ROUND(E324*F324,2)</f>
        <v>0</v>
      </c>
      <c r="H324" s="171"/>
      <c r="I324" s="172">
        <f>ROUND(E324*H324,2)</f>
        <v>0</v>
      </c>
      <c r="J324" s="171"/>
      <c r="K324" s="172">
        <f>ROUND(E324*J324,2)</f>
        <v>0</v>
      </c>
      <c r="L324" s="172">
        <v>21</v>
      </c>
      <c r="M324" s="172">
        <f>G324*(1+L324/100)</f>
        <v>0</v>
      </c>
      <c r="N324" s="172">
        <v>0</v>
      </c>
      <c r="O324" s="172">
        <f>ROUND(E324*N324,2)</f>
        <v>0</v>
      </c>
      <c r="P324" s="172">
        <v>0</v>
      </c>
      <c r="Q324" s="172">
        <f>ROUND(E324*P324,2)</f>
        <v>0</v>
      </c>
      <c r="R324" s="172"/>
      <c r="S324" s="172" t="s">
        <v>177</v>
      </c>
      <c r="T324" s="173" t="s">
        <v>178</v>
      </c>
      <c r="U324" s="158">
        <v>3.0300000000000001E-2</v>
      </c>
      <c r="V324" s="158">
        <f>ROUND(E324*U324,2)</f>
        <v>9.11</v>
      </c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196</v>
      </c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190" t="s">
        <v>1781</v>
      </c>
      <c r="D325" s="188"/>
      <c r="E325" s="189">
        <v>300.8</v>
      </c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>
        <v>0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ht="33.75" outlineLevel="1" x14ac:dyDescent="0.2">
      <c r="A326" s="167">
        <v>108</v>
      </c>
      <c r="B326" s="168" t="s">
        <v>517</v>
      </c>
      <c r="C326" s="184" t="s">
        <v>518</v>
      </c>
      <c r="D326" s="169" t="s">
        <v>195</v>
      </c>
      <c r="E326" s="170">
        <v>1203.2</v>
      </c>
      <c r="F326" s="171"/>
      <c r="G326" s="172">
        <f>ROUND(E326*F326,2)</f>
        <v>0</v>
      </c>
      <c r="H326" s="171"/>
      <c r="I326" s="172">
        <f>ROUND(E326*H326,2)</f>
        <v>0</v>
      </c>
      <c r="J326" s="171"/>
      <c r="K326" s="172">
        <f>ROUND(E326*J326,2)</f>
        <v>0</v>
      </c>
      <c r="L326" s="172">
        <v>21</v>
      </c>
      <c r="M326" s="172">
        <f>G326*(1+L326/100)</f>
        <v>0</v>
      </c>
      <c r="N326" s="172">
        <v>0</v>
      </c>
      <c r="O326" s="172">
        <f>ROUND(E326*N326,2)</f>
        <v>0</v>
      </c>
      <c r="P326" s="172">
        <v>0</v>
      </c>
      <c r="Q326" s="172">
        <f>ROUND(E326*P326,2)</f>
        <v>0</v>
      </c>
      <c r="R326" s="172"/>
      <c r="S326" s="172" t="s">
        <v>177</v>
      </c>
      <c r="T326" s="173" t="s">
        <v>178</v>
      </c>
      <c r="U326" s="158">
        <v>0</v>
      </c>
      <c r="V326" s="158">
        <f>ROUND(E326*U326,2)</f>
        <v>0</v>
      </c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196</v>
      </c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1" x14ac:dyDescent="0.2">
      <c r="A327" s="155"/>
      <c r="B327" s="156"/>
      <c r="C327" s="190" t="s">
        <v>1782</v>
      </c>
      <c r="D327" s="188"/>
      <c r="E327" s="189">
        <v>1203.2</v>
      </c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200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outlineLevel="1" x14ac:dyDescent="0.2">
      <c r="A328" s="167">
        <v>109</v>
      </c>
      <c r="B328" s="168" t="s">
        <v>1783</v>
      </c>
      <c r="C328" s="184" t="s">
        <v>1784</v>
      </c>
      <c r="D328" s="169" t="s">
        <v>526</v>
      </c>
      <c r="E328" s="170">
        <v>1664</v>
      </c>
      <c r="F328" s="171"/>
      <c r="G328" s="172">
        <f>ROUND(E328*F328,2)</f>
        <v>0</v>
      </c>
      <c r="H328" s="171"/>
      <c r="I328" s="172">
        <f>ROUND(E328*H328,2)</f>
        <v>0</v>
      </c>
      <c r="J328" s="171"/>
      <c r="K328" s="172">
        <f>ROUND(E328*J328,2)</f>
        <v>0</v>
      </c>
      <c r="L328" s="172">
        <v>21</v>
      </c>
      <c r="M328" s="172">
        <f>G328*(1+L328/100)</f>
        <v>0</v>
      </c>
      <c r="N328" s="172">
        <v>0</v>
      </c>
      <c r="O328" s="172">
        <f>ROUND(E328*N328,2)</f>
        <v>0</v>
      </c>
      <c r="P328" s="172">
        <v>0</v>
      </c>
      <c r="Q328" s="172">
        <f>ROUND(E328*P328,2)</f>
        <v>0</v>
      </c>
      <c r="R328" s="172" t="s">
        <v>527</v>
      </c>
      <c r="S328" s="172" t="s">
        <v>177</v>
      </c>
      <c r="T328" s="173" t="s">
        <v>178</v>
      </c>
      <c r="U328" s="158">
        <v>0</v>
      </c>
      <c r="V328" s="158">
        <f>ROUND(E328*U328,2)</f>
        <v>0</v>
      </c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528</v>
      </c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55"/>
      <c r="B329" s="156"/>
      <c r="C329" s="190" t="s">
        <v>1785</v>
      </c>
      <c r="D329" s="188"/>
      <c r="E329" s="189">
        <v>24</v>
      </c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200</v>
      </c>
      <c r="AH329" s="148">
        <v>0</v>
      </c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outlineLevel="1" x14ac:dyDescent="0.2">
      <c r="A330" s="155"/>
      <c r="B330" s="156"/>
      <c r="C330" s="190" t="s">
        <v>1786</v>
      </c>
      <c r="D330" s="188"/>
      <c r="E330" s="189">
        <v>24</v>
      </c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200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outlineLevel="1" x14ac:dyDescent="0.2">
      <c r="A331" s="155"/>
      <c r="B331" s="156"/>
      <c r="C331" s="190" t="s">
        <v>1787</v>
      </c>
      <c r="D331" s="188"/>
      <c r="E331" s="189">
        <v>1616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200</v>
      </c>
      <c r="AH331" s="148">
        <v>0</v>
      </c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ht="25.5" x14ac:dyDescent="0.2">
      <c r="A332" s="161" t="s">
        <v>172</v>
      </c>
      <c r="B332" s="162" t="s">
        <v>96</v>
      </c>
      <c r="C332" s="182" t="s">
        <v>97</v>
      </c>
      <c r="D332" s="163"/>
      <c r="E332" s="164"/>
      <c r="F332" s="165"/>
      <c r="G332" s="165">
        <f>SUMIF(AG333:AG343,"&lt;&gt;NOR",G333:G343)</f>
        <v>0</v>
      </c>
      <c r="H332" s="165"/>
      <c r="I332" s="165">
        <f>SUM(I333:I343)</f>
        <v>0</v>
      </c>
      <c r="J332" s="165"/>
      <c r="K332" s="165">
        <f>SUM(K333:K343)</f>
        <v>0</v>
      </c>
      <c r="L332" s="165"/>
      <c r="M332" s="165">
        <f>SUM(M333:M343)</f>
        <v>0</v>
      </c>
      <c r="N332" s="165"/>
      <c r="O332" s="165">
        <f>SUM(O333:O343)</f>
        <v>0</v>
      </c>
      <c r="P332" s="165"/>
      <c r="Q332" s="165">
        <f>SUM(Q333:Q343)</f>
        <v>0</v>
      </c>
      <c r="R332" s="165"/>
      <c r="S332" s="165"/>
      <c r="T332" s="166"/>
      <c r="U332" s="160"/>
      <c r="V332" s="160">
        <f>SUM(V333:V343)</f>
        <v>70.039999999999992</v>
      </c>
      <c r="W332" s="160"/>
      <c r="AG332" t="s">
        <v>173</v>
      </c>
    </row>
    <row r="333" spans="1:60" ht="45" outlineLevel="1" x14ac:dyDescent="0.2">
      <c r="A333" s="167">
        <v>110</v>
      </c>
      <c r="B333" s="168" t="s">
        <v>532</v>
      </c>
      <c r="C333" s="184" t="s">
        <v>533</v>
      </c>
      <c r="D333" s="169" t="s">
        <v>195</v>
      </c>
      <c r="E333" s="170">
        <v>176.94300000000001</v>
      </c>
      <c r="F333" s="171"/>
      <c r="G333" s="172">
        <f>ROUND(E333*F333,2)</f>
        <v>0</v>
      </c>
      <c r="H333" s="171"/>
      <c r="I333" s="172">
        <f>ROUND(E333*H333,2)</f>
        <v>0</v>
      </c>
      <c r="J333" s="171"/>
      <c r="K333" s="172">
        <f>ROUND(E333*J333,2)</f>
        <v>0</v>
      </c>
      <c r="L333" s="172">
        <v>21</v>
      </c>
      <c r="M333" s="172">
        <f>G333*(1+L333/100)</f>
        <v>0</v>
      </c>
      <c r="N333" s="172">
        <v>0</v>
      </c>
      <c r="O333" s="172">
        <f>ROUND(E333*N333,2)</f>
        <v>0</v>
      </c>
      <c r="P333" s="172">
        <v>0</v>
      </c>
      <c r="Q333" s="172">
        <f>ROUND(E333*P333,2)</f>
        <v>0</v>
      </c>
      <c r="R333" s="172"/>
      <c r="S333" s="172" t="s">
        <v>177</v>
      </c>
      <c r="T333" s="173" t="s">
        <v>178</v>
      </c>
      <c r="U333" s="158">
        <v>0.308</v>
      </c>
      <c r="V333" s="158">
        <f>ROUND(E333*U333,2)</f>
        <v>54.5</v>
      </c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196</v>
      </c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ht="22.5" outlineLevel="1" x14ac:dyDescent="0.2">
      <c r="A334" s="155"/>
      <c r="B334" s="156"/>
      <c r="C334" s="276" t="s">
        <v>534</v>
      </c>
      <c r="D334" s="277"/>
      <c r="E334" s="277"/>
      <c r="F334" s="277"/>
      <c r="G334" s="277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198</v>
      </c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97" t="str">
        <f>C334</f>
        <v>zárubněmi, umytí a vyčištění jiných zasklených a natíraných ploch a zařizovacích předmětů před předáním do užívání světlá výška podlaží do 4 m</v>
      </c>
      <c r="BB334" s="148"/>
      <c r="BC334" s="148"/>
      <c r="BD334" s="148"/>
      <c r="BE334" s="148"/>
      <c r="BF334" s="148"/>
      <c r="BG334" s="148"/>
      <c r="BH334" s="148"/>
    </row>
    <row r="335" spans="1:60" outlineLevel="1" x14ac:dyDescent="0.2">
      <c r="A335" s="155"/>
      <c r="B335" s="156"/>
      <c r="C335" s="190" t="s">
        <v>1770</v>
      </c>
      <c r="D335" s="188"/>
      <c r="E335" s="189">
        <v>56.94</v>
      </c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200</v>
      </c>
      <c r="AH335" s="148">
        <v>0</v>
      </c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1" x14ac:dyDescent="0.2">
      <c r="A336" s="155"/>
      <c r="B336" s="156"/>
      <c r="C336" s="190" t="s">
        <v>1788</v>
      </c>
      <c r="D336" s="188"/>
      <c r="E336" s="189">
        <v>64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outlineLevel="1" x14ac:dyDescent="0.2">
      <c r="A337" s="155"/>
      <c r="B337" s="156"/>
      <c r="C337" s="190" t="s">
        <v>1789</v>
      </c>
      <c r="D337" s="188"/>
      <c r="E337" s="189">
        <v>56</v>
      </c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 t="s">
        <v>200</v>
      </c>
      <c r="AH337" s="148">
        <v>0</v>
      </c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outlineLevel="1" x14ac:dyDescent="0.2">
      <c r="A338" s="167">
        <v>111</v>
      </c>
      <c r="B338" s="168" t="s">
        <v>541</v>
      </c>
      <c r="C338" s="184" t="s">
        <v>542</v>
      </c>
      <c r="D338" s="169" t="s">
        <v>195</v>
      </c>
      <c r="E338" s="170">
        <v>112.979</v>
      </c>
      <c r="F338" s="171"/>
      <c r="G338" s="172">
        <f>ROUND(E338*F338,2)</f>
        <v>0</v>
      </c>
      <c r="H338" s="171"/>
      <c r="I338" s="172">
        <f>ROUND(E338*H338,2)</f>
        <v>0</v>
      </c>
      <c r="J338" s="171"/>
      <c r="K338" s="172">
        <f>ROUND(E338*J338,2)</f>
        <v>0</v>
      </c>
      <c r="L338" s="172">
        <v>21</v>
      </c>
      <c r="M338" s="172">
        <f>G338*(1+L338/100)</f>
        <v>0</v>
      </c>
      <c r="N338" s="172">
        <v>0</v>
      </c>
      <c r="O338" s="172">
        <f>ROUND(E338*N338,2)</f>
        <v>0</v>
      </c>
      <c r="P338" s="172">
        <v>0</v>
      </c>
      <c r="Q338" s="172">
        <f>ROUND(E338*P338,2)</f>
        <v>0</v>
      </c>
      <c r="R338" s="172"/>
      <c r="S338" s="172" t="s">
        <v>177</v>
      </c>
      <c r="T338" s="173" t="s">
        <v>178</v>
      </c>
      <c r="U338" s="158">
        <v>0.13</v>
      </c>
      <c r="V338" s="158">
        <f>ROUND(E338*U338,2)</f>
        <v>14.69</v>
      </c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196</v>
      </c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/>
      <c r="B339" s="156"/>
      <c r="C339" s="190" t="s">
        <v>1763</v>
      </c>
      <c r="D339" s="188"/>
      <c r="E339" s="189">
        <v>3.58</v>
      </c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200</v>
      </c>
      <c r="AH339" s="148">
        <v>0</v>
      </c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1" x14ac:dyDescent="0.2">
      <c r="A340" s="155"/>
      <c r="B340" s="156"/>
      <c r="C340" s="190" t="s">
        <v>1764</v>
      </c>
      <c r="D340" s="188"/>
      <c r="E340" s="189">
        <v>10.62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outlineLevel="1" x14ac:dyDescent="0.2">
      <c r="A341" s="155"/>
      <c r="B341" s="156"/>
      <c r="C341" s="190" t="s">
        <v>1765</v>
      </c>
      <c r="D341" s="188"/>
      <c r="E341" s="189">
        <v>98.78</v>
      </c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200</v>
      </c>
      <c r="AH341" s="148">
        <v>0</v>
      </c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ht="22.5" outlineLevel="1" x14ac:dyDescent="0.2">
      <c r="A342" s="167">
        <v>112</v>
      </c>
      <c r="B342" s="168" t="s">
        <v>544</v>
      </c>
      <c r="C342" s="184" t="s">
        <v>545</v>
      </c>
      <c r="D342" s="169" t="s">
        <v>195</v>
      </c>
      <c r="E342" s="170">
        <v>56.942999999999998</v>
      </c>
      <c r="F342" s="171"/>
      <c r="G342" s="172">
        <f>ROUND(E342*F342,2)</f>
        <v>0</v>
      </c>
      <c r="H342" s="171"/>
      <c r="I342" s="172">
        <f>ROUND(E342*H342,2)</f>
        <v>0</v>
      </c>
      <c r="J342" s="171"/>
      <c r="K342" s="172">
        <f>ROUND(E342*J342,2)</f>
        <v>0</v>
      </c>
      <c r="L342" s="172">
        <v>21</v>
      </c>
      <c r="M342" s="172">
        <f>G342*(1+L342/100)</f>
        <v>0</v>
      </c>
      <c r="N342" s="172">
        <v>0</v>
      </c>
      <c r="O342" s="172">
        <f>ROUND(E342*N342,2)</f>
        <v>0</v>
      </c>
      <c r="P342" s="172">
        <v>0</v>
      </c>
      <c r="Q342" s="172">
        <f>ROUND(E342*P342,2)</f>
        <v>0</v>
      </c>
      <c r="R342" s="172"/>
      <c r="S342" s="172" t="s">
        <v>177</v>
      </c>
      <c r="T342" s="173" t="s">
        <v>178</v>
      </c>
      <c r="U342" s="158">
        <v>1.4999999999999999E-2</v>
      </c>
      <c r="V342" s="158">
        <f>ROUND(E342*U342,2)</f>
        <v>0.85</v>
      </c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196</v>
      </c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1" x14ac:dyDescent="0.2">
      <c r="A343" s="155"/>
      <c r="B343" s="156"/>
      <c r="C343" s="190" t="s">
        <v>1770</v>
      </c>
      <c r="D343" s="188"/>
      <c r="E343" s="189">
        <v>56.94</v>
      </c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200</v>
      </c>
      <c r="AH343" s="148">
        <v>0</v>
      </c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x14ac:dyDescent="0.2">
      <c r="A344" s="161" t="s">
        <v>172</v>
      </c>
      <c r="B344" s="162" t="s">
        <v>98</v>
      </c>
      <c r="C344" s="182" t="s">
        <v>99</v>
      </c>
      <c r="D344" s="163"/>
      <c r="E344" s="164"/>
      <c r="F344" s="165"/>
      <c r="G344" s="165">
        <f>SUMIF(AG345:AG368,"&lt;&gt;NOR",G345:G368)</f>
        <v>0</v>
      </c>
      <c r="H344" s="165"/>
      <c r="I344" s="165">
        <f>SUM(I345:I368)</f>
        <v>0</v>
      </c>
      <c r="J344" s="165"/>
      <c r="K344" s="165">
        <f>SUM(K345:K368)</f>
        <v>0</v>
      </c>
      <c r="L344" s="165"/>
      <c r="M344" s="165">
        <f>SUM(M345:M368)</f>
        <v>0</v>
      </c>
      <c r="N344" s="165"/>
      <c r="O344" s="165">
        <f>SUM(O345:O368)</f>
        <v>0</v>
      </c>
      <c r="P344" s="165"/>
      <c r="Q344" s="165">
        <f>SUM(Q345:Q368)</f>
        <v>0</v>
      </c>
      <c r="R344" s="165"/>
      <c r="S344" s="165"/>
      <c r="T344" s="166"/>
      <c r="U344" s="160"/>
      <c r="V344" s="160">
        <f>SUM(V345:V368)</f>
        <v>710.66</v>
      </c>
      <c r="W344" s="160"/>
      <c r="AG344" t="s">
        <v>173</v>
      </c>
    </row>
    <row r="345" spans="1:60" ht="22.5" outlineLevel="1" x14ac:dyDescent="0.2">
      <c r="A345" s="167">
        <v>113</v>
      </c>
      <c r="B345" s="168" t="s">
        <v>1790</v>
      </c>
      <c r="C345" s="184" t="s">
        <v>1791</v>
      </c>
      <c r="D345" s="169" t="s">
        <v>208</v>
      </c>
      <c r="E345" s="170">
        <v>2.5781299999999998</v>
      </c>
      <c r="F345" s="171"/>
      <c r="G345" s="172">
        <f>ROUND(E345*F345,2)</f>
        <v>0</v>
      </c>
      <c r="H345" s="171"/>
      <c r="I345" s="172">
        <f>ROUND(E345*H345,2)</f>
        <v>0</v>
      </c>
      <c r="J345" s="171"/>
      <c r="K345" s="172">
        <f>ROUND(E345*J345,2)</f>
        <v>0</v>
      </c>
      <c r="L345" s="172">
        <v>21</v>
      </c>
      <c r="M345" s="172">
        <f>G345*(1+L345/100)</f>
        <v>0</v>
      </c>
      <c r="N345" s="172">
        <v>0</v>
      </c>
      <c r="O345" s="172">
        <f>ROUND(E345*N345,2)</f>
        <v>0</v>
      </c>
      <c r="P345" s="172">
        <v>0</v>
      </c>
      <c r="Q345" s="172">
        <f>ROUND(E345*P345,2)</f>
        <v>0</v>
      </c>
      <c r="R345" s="172"/>
      <c r="S345" s="172" t="s">
        <v>177</v>
      </c>
      <c r="T345" s="173" t="s">
        <v>178</v>
      </c>
      <c r="U345" s="158">
        <v>13.301</v>
      </c>
      <c r="V345" s="158">
        <f>ROUND(E345*U345,2)</f>
        <v>34.29</v>
      </c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196</v>
      </c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190" t="s">
        <v>1792</v>
      </c>
      <c r="D346" s="188"/>
      <c r="E346" s="189">
        <v>2.58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0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outlineLevel="1" x14ac:dyDescent="0.2">
      <c r="A347" s="167">
        <v>114</v>
      </c>
      <c r="B347" s="168" t="s">
        <v>1793</v>
      </c>
      <c r="C347" s="184" t="s">
        <v>1794</v>
      </c>
      <c r="D347" s="169" t="s">
        <v>208</v>
      </c>
      <c r="E347" s="170">
        <v>16.872</v>
      </c>
      <c r="F347" s="171"/>
      <c r="G347" s="172">
        <f>ROUND(E347*F347,2)</f>
        <v>0</v>
      </c>
      <c r="H347" s="171"/>
      <c r="I347" s="172">
        <f>ROUND(E347*H347,2)</f>
        <v>0</v>
      </c>
      <c r="J347" s="171"/>
      <c r="K347" s="172">
        <f>ROUND(E347*J347,2)</f>
        <v>0</v>
      </c>
      <c r="L347" s="172">
        <v>21</v>
      </c>
      <c r="M347" s="172">
        <f>G347*(1+L347/100)</f>
        <v>0</v>
      </c>
      <c r="N347" s="172">
        <v>0</v>
      </c>
      <c r="O347" s="172">
        <f>ROUND(E347*N347,2)</f>
        <v>0</v>
      </c>
      <c r="P347" s="172">
        <v>0</v>
      </c>
      <c r="Q347" s="172">
        <f>ROUND(E347*P347,2)</f>
        <v>0</v>
      </c>
      <c r="R347" s="172"/>
      <c r="S347" s="172" t="s">
        <v>177</v>
      </c>
      <c r="T347" s="173" t="s">
        <v>178</v>
      </c>
      <c r="U347" s="158">
        <v>4.9960000000000004</v>
      </c>
      <c r="V347" s="158">
        <f>ROUND(E347*U347,2)</f>
        <v>84.29</v>
      </c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196</v>
      </c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190" t="s">
        <v>1795</v>
      </c>
      <c r="D348" s="188"/>
      <c r="E348" s="189">
        <v>14.71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>
        <v>0</v>
      </c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outlineLevel="1" x14ac:dyDescent="0.2">
      <c r="A349" s="155"/>
      <c r="B349" s="156"/>
      <c r="C349" s="190" t="s">
        <v>1796</v>
      </c>
      <c r="D349" s="188"/>
      <c r="E349" s="189">
        <v>2.16</v>
      </c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200</v>
      </c>
      <c r="AH349" s="148">
        <v>0</v>
      </c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ht="33.75" outlineLevel="1" x14ac:dyDescent="0.2">
      <c r="A350" s="167">
        <v>115</v>
      </c>
      <c r="B350" s="168" t="s">
        <v>565</v>
      </c>
      <c r="C350" s="184" t="s">
        <v>566</v>
      </c>
      <c r="D350" s="169" t="s">
        <v>208</v>
      </c>
      <c r="E350" s="170">
        <v>5.6943000000000001</v>
      </c>
      <c r="F350" s="171"/>
      <c r="G350" s="172">
        <f>ROUND(E350*F350,2)</f>
        <v>0</v>
      </c>
      <c r="H350" s="171"/>
      <c r="I350" s="172">
        <f>ROUND(E350*H350,2)</f>
        <v>0</v>
      </c>
      <c r="J350" s="171"/>
      <c r="K350" s="172">
        <f>ROUND(E350*J350,2)</f>
        <v>0</v>
      </c>
      <c r="L350" s="172">
        <v>21</v>
      </c>
      <c r="M350" s="172">
        <f>G350*(1+L350/100)</f>
        <v>0</v>
      </c>
      <c r="N350" s="172">
        <v>0</v>
      </c>
      <c r="O350" s="172">
        <f>ROUND(E350*N350,2)</f>
        <v>0</v>
      </c>
      <c r="P350" s="172">
        <v>0</v>
      </c>
      <c r="Q350" s="172">
        <f>ROUND(E350*P350,2)</f>
        <v>0</v>
      </c>
      <c r="R350" s="172"/>
      <c r="S350" s="172" t="s">
        <v>177</v>
      </c>
      <c r="T350" s="173" t="s">
        <v>178</v>
      </c>
      <c r="U350" s="158">
        <v>7.1950000000000003</v>
      </c>
      <c r="V350" s="158">
        <f>ROUND(E350*U350,2)</f>
        <v>40.97</v>
      </c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196</v>
      </c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0" t="s">
        <v>1797</v>
      </c>
      <c r="D351" s="188"/>
      <c r="E351" s="189">
        <v>5.69</v>
      </c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>
        <v>0</v>
      </c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ht="33.75" outlineLevel="1" x14ac:dyDescent="0.2">
      <c r="A352" s="167">
        <v>116</v>
      </c>
      <c r="B352" s="168" t="s">
        <v>565</v>
      </c>
      <c r="C352" s="184" t="s">
        <v>566</v>
      </c>
      <c r="D352" s="169" t="s">
        <v>208</v>
      </c>
      <c r="E352" s="170">
        <v>1.9275</v>
      </c>
      <c r="F352" s="171"/>
      <c r="G352" s="172">
        <f>ROUND(E352*F352,2)</f>
        <v>0</v>
      </c>
      <c r="H352" s="171"/>
      <c r="I352" s="172">
        <f>ROUND(E352*H352,2)</f>
        <v>0</v>
      </c>
      <c r="J352" s="171"/>
      <c r="K352" s="172">
        <f>ROUND(E352*J352,2)</f>
        <v>0</v>
      </c>
      <c r="L352" s="172">
        <v>21</v>
      </c>
      <c r="M352" s="172">
        <f>G352*(1+L352/100)</f>
        <v>0</v>
      </c>
      <c r="N352" s="172">
        <v>0</v>
      </c>
      <c r="O352" s="172">
        <f>ROUND(E352*N352,2)</f>
        <v>0</v>
      </c>
      <c r="P352" s="172">
        <v>0</v>
      </c>
      <c r="Q352" s="172">
        <f>ROUND(E352*P352,2)</f>
        <v>0</v>
      </c>
      <c r="R352" s="172"/>
      <c r="S352" s="172" t="s">
        <v>177</v>
      </c>
      <c r="T352" s="173" t="s">
        <v>178</v>
      </c>
      <c r="U352" s="158">
        <v>7.1950000000000003</v>
      </c>
      <c r="V352" s="158">
        <f>ROUND(E352*U352,2)</f>
        <v>13.87</v>
      </c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196</v>
      </c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190" t="s">
        <v>1798</v>
      </c>
      <c r="D353" s="188"/>
      <c r="E353" s="189">
        <v>1.93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0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ht="22.5" outlineLevel="1" x14ac:dyDescent="0.2">
      <c r="A354" s="167">
        <v>117</v>
      </c>
      <c r="B354" s="168" t="s">
        <v>1799</v>
      </c>
      <c r="C354" s="184" t="s">
        <v>1800</v>
      </c>
      <c r="D354" s="169" t="s">
        <v>195</v>
      </c>
      <c r="E354" s="170">
        <v>9.1575000000000006</v>
      </c>
      <c r="F354" s="171"/>
      <c r="G354" s="172">
        <f>ROUND(E354*F354,2)</f>
        <v>0</v>
      </c>
      <c r="H354" s="171"/>
      <c r="I354" s="172">
        <f>ROUND(E354*H354,2)</f>
        <v>0</v>
      </c>
      <c r="J354" s="171"/>
      <c r="K354" s="172">
        <f>ROUND(E354*J354,2)</f>
        <v>0</v>
      </c>
      <c r="L354" s="172">
        <v>21</v>
      </c>
      <c r="M354" s="172">
        <f>G354*(1+L354/100)</f>
        <v>0</v>
      </c>
      <c r="N354" s="172">
        <v>0</v>
      </c>
      <c r="O354" s="172">
        <f>ROUND(E354*N354,2)</f>
        <v>0</v>
      </c>
      <c r="P354" s="172">
        <v>0</v>
      </c>
      <c r="Q354" s="172">
        <f>ROUND(E354*P354,2)</f>
        <v>0</v>
      </c>
      <c r="R354" s="172"/>
      <c r="S354" s="172" t="s">
        <v>177</v>
      </c>
      <c r="T354" s="173" t="s">
        <v>178</v>
      </c>
      <c r="U354" s="158">
        <v>0.54</v>
      </c>
      <c r="V354" s="158">
        <f>ROUND(E354*U354,2)</f>
        <v>4.95</v>
      </c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196</v>
      </c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outlineLevel="1" x14ac:dyDescent="0.2">
      <c r="A355" s="155"/>
      <c r="B355" s="156"/>
      <c r="C355" s="190" t="s">
        <v>1801</v>
      </c>
      <c r="D355" s="188"/>
      <c r="E355" s="189">
        <v>9.16</v>
      </c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200</v>
      </c>
      <c r="AH355" s="148">
        <v>0</v>
      </c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ht="22.5" outlineLevel="1" x14ac:dyDescent="0.2">
      <c r="A356" s="167">
        <v>118</v>
      </c>
      <c r="B356" s="168" t="s">
        <v>578</v>
      </c>
      <c r="C356" s="184" t="s">
        <v>579</v>
      </c>
      <c r="D356" s="169" t="s">
        <v>208</v>
      </c>
      <c r="E356" s="170">
        <v>2.8471500000000001</v>
      </c>
      <c r="F356" s="171"/>
      <c r="G356" s="172">
        <f>ROUND(E356*F356,2)</f>
        <v>0</v>
      </c>
      <c r="H356" s="171"/>
      <c r="I356" s="172">
        <f>ROUND(E356*H356,2)</f>
        <v>0</v>
      </c>
      <c r="J356" s="171"/>
      <c r="K356" s="172">
        <f>ROUND(E356*J356,2)</f>
        <v>0</v>
      </c>
      <c r="L356" s="172">
        <v>21</v>
      </c>
      <c r="M356" s="172">
        <f>G356*(1+L356/100)</f>
        <v>0</v>
      </c>
      <c r="N356" s="172">
        <v>0</v>
      </c>
      <c r="O356" s="172">
        <f>ROUND(E356*N356,2)</f>
        <v>0</v>
      </c>
      <c r="P356" s="172">
        <v>0</v>
      </c>
      <c r="Q356" s="172">
        <f>ROUND(E356*P356,2)</f>
        <v>0</v>
      </c>
      <c r="R356" s="172"/>
      <c r="S356" s="172" t="s">
        <v>177</v>
      </c>
      <c r="T356" s="173" t="s">
        <v>178</v>
      </c>
      <c r="U356" s="158">
        <v>1.2569999999999999</v>
      </c>
      <c r="V356" s="158">
        <f>ROUND(E356*U356,2)</f>
        <v>3.58</v>
      </c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196</v>
      </c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outlineLevel="1" x14ac:dyDescent="0.2">
      <c r="A357" s="155"/>
      <c r="B357" s="156"/>
      <c r="C357" s="190" t="s">
        <v>1802</v>
      </c>
      <c r="D357" s="188"/>
      <c r="E357" s="189">
        <v>2.85</v>
      </c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200</v>
      </c>
      <c r="AH357" s="148">
        <v>0</v>
      </c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ht="22.5" outlineLevel="1" x14ac:dyDescent="0.2">
      <c r="A358" s="167">
        <v>119</v>
      </c>
      <c r="B358" s="168" t="s">
        <v>1803</v>
      </c>
      <c r="C358" s="184" t="s">
        <v>1804</v>
      </c>
      <c r="D358" s="169" t="s">
        <v>195</v>
      </c>
      <c r="E358" s="170">
        <v>2.88</v>
      </c>
      <c r="F358" s="171"/>
      <c r="G358" s="172">
        <f>ROUND(E358*F358,2)</f>
        <v>0</v>
      </c>
      <c r="H358" s="171"/>
      <c r="I358" s="172">
        <f>ROUND(E358*H358,2)</f>
        <v>0</v>
      </c>
      <c r="J358" s="171"/>
      <c r="K358" s="172">
        <f>ROUND(E358*J358,2)</f>
        <v>0</v>
      </c>
      <c r="L358" s="172">
        <v>21</v>
      </c>
      <c r="M358" s="172">
        <f>G358*(1+L358/100)</f>
        <v>0</v>
      </c>
      <c r="N358" s="172">
        <v>0</v>
      </c>
      <c r="O358" s="172">
        <f>ROUND(E358*N358,2)</f>
        <v>0</v>
      </c>
      <c r="P358" s="172">
        <v>0</v>
      </c>
      <c r="Q358" s="172">
        <f>ROUND(E358*P358,2)</f>
        <v>0</v>
      </c>
      <c r="R358" s="172"/>
      <c r="S358" s="172" t="s">
        <v>177</v>
      </c>
      <c r="T358" s="173" t="s">
        <v>178</v>
      </c>
      <c r="U358" s="158">
        <v>0.71399999999999997</v>
      </c>
      <c r="V358" s="158">
        <f>ROUND(E358*U358,2)</f>
        <v>2.06</v>
      </c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196</v>
      </c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outlineLevel="1" x14ac:dyDescent="0.2">
      <c r="A359" s="155"/>
      <c r="B359" s="156"/>
      <c r="C359" s="190" t="s">
        <v>1805</v>
      </c>
      <c r="D359" s="188"/>
      <c r="E359" s="189">
        <v>2.88</v>
      </c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200</v>
      </c>
      <c r="AH359" s="148">
        <v>0</v>
      </c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ht="22.5" outlineLevel="1" x14ac:dyDescent="0.2">
      <c r="A360" s="167">
        <v>120</v>
      </c>
      <c r="B360" s="168" t="s">
        <v>581</v>
      </c>
      <c r="C360" s="184" t="s">
        <v>582</v>
      </c>
      <c r="D360" s="169" t="s">
        <v>195</v>
      </c>
      <c r="E360" s="170">
        <v>147.80000000000001</v>
      </c>
      <c r="F360" s="171"/>
      <c r="G360" s="172">
        <f>ROUND(E360*F360,2)</f>
        <v>0</v>
      </c>
      <c r="H360" s="171"/>
      <c r="I360" s="172">
        <f>ROUND(E360*H360,2)</f>
        <v>0</v>
      </c>
      <c r="J360" s="171"/>
      <c r="K360" s="172">
        <f>ROUND(E360*J360,2)</f>
        <v>0</v>
      </c>
      <c r="L360" s="172">
        <v>21</v>
      </c>
      <c r="M360" s="172">
        <f>G360*(1+L360/100)</f>
        <v>0</v>
      </c>
      <c r="N360" s="172">
        <v>0</v>
      </c>
      <c r="O360" s="172">
        <f>ROUND(E360*N360,2)</f>
        <v>0</v>
      </c>
      <c r="P360" s="172">
        <v>0</v>
      </c>
      <c r="Q360" s="172">
        <f>ROUND(E360*P360,2)</f>
        <v>0</v>
      </c>
      <c r="R360" s="172"/>
      <c r="S360" s="172" t="s">
        <v>177</v>
      </c>
      <c r="T360" s="173" t="s">
        <v>178</v>
      </c>
      <c r="U360" s="158">
        <v>1.383</v>
      </c>
      <c r="V360" s="158">
        <f>ROUND(E360*U360,2)</f>
        <v>204.41</v>
      </c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196</v>
      </c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1" x14ac:dyDescent="0.2">
      <c r="A361" s="155"/>
      <c r="B361" s="156"/>
      <c r="C361" s="190" t="s">
        <v>1768</v>
      </c>
      <c r="D361" s="188"/>
      <c r="E361" s="189">
        <v>147.80000000000001</v>
      </c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200</v>
      </c>
      <c r="AH361" s="148">
        <v>0</v>
      </c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ht="22.5" outlineLevel="1" x14ac:dyDescent="0.2">
      <c r="A362" s="167">
        <v>121</v>
      </c>
      <c r="B362" s="168" t="s">
        <v>583</v>
      </c>
      <c r="C362" s="184" t="s">
        <v>584</v>
      </c>
      <c r="D362" s="169" t="s">
        <v>195</v>
      </c>
      <c r="E362" s="170">
        <v>372.8</v>
      </c>
      <c r="F362" s="171"/>
      <c r="G362" s="172">
        <f>ROUND(E362*F362,2)</f>
        <v>0</v>
      </c>
      <c r="H362" s="171"/>
      <c r="I362" s="172">
        <f>ROUND(E362*H362,2)</f>
        <v>0</v>
      </c>
      <c r="J362" s="171"/>
      <c r="K362" s="172">
        <f>ROUND(E362*J362,2)</f>
        <v>0</v>
      </c>
      <c r="L362" s="172">
        <v>21</v>
      </c>
      <c r="M362" s="172">
        <f>G362*(1+L362/100)</f>
        <v>0</v>
      </c>
      <c r="N362" s="172">
        <v>0</v>
      </c>
      <c r="O362" s="172">
        <f>ROUND(E362*N362,2)</f>
        <v>0</v>
      </c>
      <c r="P362" s="172">
        <v>0</v>
      </c>
      <c r="Q362" s="172">
        <f>ROUND(E362*P362,2)</f>
        <v>0</v>
      </c>
      <c r="R362" s="172"/>
      <c r="S362" s="172" t="s">
        <v>177</v>
      </c>
      <c r="T362" s="173" t="s">
        <v>178</v>
      </c>
      <c r="U362" s="158">
        <v>0.85599999999999998</v>
      </c>
      <c r="V362" s="158">
        <f>ROUND(E362*U362,2)</f>
        <v>319.12</v>
      </c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196</v>
      </c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55"/>
      <c r="B363" s="156"/>
      <c r="C363" s="190" t="s">
        <v>1760</v>
      </c>
      <c r="D363" s="188"/>
      <c r="E363" s="189">
        <v>520.6</v>
      </c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200</v>
      </c>
      <c r="AH363" s="148">
        <v>0</v>
      </c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outlineLevel="1" x14ac:dyDescent="0.2">
      <c r="A364" s="155"/>
      <c r="B364" s="156"/>
      <c r="C364" s="190" t="s">
        <v>1806</v>
      </c>
      <c r="D364" s="188"/>
      <c r="E364" s="189">
        <v>-147.80000000000001</v>
      </c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200</v>
      </c>
      <c r="AH364" s="148">
        <v>0</v>
      </c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ht="22.5" outlineLevel="1" x14ac:dyDescent="0.2">
      <c r="A365" s="167">
        <v>122</v>
      </c>
      <c r="B365" s="168" t="s">
        <v>1807</v>
      </c>
      <c r="C365" s="184" t="s">
        <v>1808</v>
      </c>
      <c r="D365" s="169" t="s">
        <v>227</v>
      </c>
      <c r="E365" s="170">
        <v>2</v>
      </c>
      <c r="F365" s="171"/>
      <c r="G365" s="172">
        <f>ROUND(E365*F365,2)</f>
        <v>0</v>
      </c>
      <c r="H365" s="171"/>
      <c r="I365" s="172">
        <f>ROUND(E365*H365,2)</f>
        <v>0</v>
      </c>
      <c r="J365" s="171"/>
      <c r="K365" s="172">
        <f>ROUND(E365*J365,2)</f>
        <v>0</v>
      </c>
      <c r="L365" s="172">
        <v>21</v>
      </c>
      <c r="M365" s="172">
        <f>G365*(1+L365/100)</f>
        <v>0</v>
      </c>
      <c r="N365" s="172">
        <v>0</v>
      </c>
      <c r="O365" s="172">
        <f>ROUND(E365*N365,2)</f>
        <v>0</v>
      </c>
      <c r="P365" s="172">
        <v>0</v>
      </c>
      <c r="Q365" s="172">
        <f>ROUND(E365*P365,2)</f>
        <v>0</v>
      </c>
      <c r="R365" s="172"/>
      <c r="S365" s="172" t="s">
        <v>177</v>
      </c>
      <c r="T365" s="173" t="s">
        <v>178</v>
      </c>
      <c r="U365" s="158">
        <v>0.08</v>
      </c>
      <c r="V365" s="158">
        <f>ROUND(E365*U365,2)</f>
        <v>0.16</v>
      </c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196</v>
      </c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outlineLevel="1" x14ac:dyDescent="0.2">
      <c r="A366" s="155"/>
      <c r="B366" s="156"/>
      <c r="C366" s="190" t="s">
        <v>1809</v>
      </c>
      <c r="D366" s="188"/>
      <c r="E366" s="189">
        <v>2</v>
      </c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200</v>
      </c>
      <c r="AH366" s="148">
        <v>0</v>
      </c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ht="45" outlineLevel="1" x14ac:dyDescent="0.2">
      <c r="A367" s="167">
        <v>123</v>
      </c>
      <c r="B367" s="168" t="s">
        <v>1810</v>
      </c>
      <c r="C367" s="184" t="s">
        <v>1811</v>
      </c>
      <c r="D367" s="169" t="s">
        <v>195</v>
      </c>
      <c r="E367" s="170">
        <v>3.1520000000000001</v>
      </c>
      <c r="F367" s="171"/>
      <c r="G367" s="172">
        <f>ROUND(E367*F367,2)</f>
        <v>0</v>
      </c>
      <c r="H367" s="171"/>
      <c r="I367" s="172">
        <f>ROUND(E367*H367,2)</f>
        <v>0</v>
      </c>
      <c r="J367" s="171"/>
      <c r="K367" s="172">
        <f>ROUND(E367*J367,2)</f>
        <v>0</v>
      </c>
      <c r="L367" s="172">
        <v>21</v>
      </c>
      <c r="M367" s="172">
        <f>G367*(1+L367/100)</f>
        <v>0</v>
      </c>
      <c r="N367" s="172">
        <v>0</v>
      </c>
      <c r="O367" s="172">
        <f>ROUND(E367*N367,2)</f>
        <v>0</v>
      </c>
      <c r="P367" s="172">
        <v>0</v>
      </c>
      <c r="Q367" s="172">
        <f>ROUND(E367*P367,2)</f>
        <v>0</v>
      </c>
      <c r="R367" s="172"/>
      <c r="S367" s="172" t="s">
        <v>177</v>
      </c>
      <c r="T367" s="173" t="s">
        <v>178</v>
      </c>
      <c r="U367" s="158">
        <v>0.93899999999999995</v>
      </c>
      <c r="V367" s="158">
        <f>ROUND(E367*U367,2)</f>
        <v>2.96</v>
      </c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196</v>
      </c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outlineLevel="1" x14ac:dyDescent="0.2">
      <c r="A368" s="155"/>
      <c r="B368" s="156"/>
      <c r="C368" s="190" t="s">
        <v>1812</v>
      </c>
      <c r="D368" s="188"/>
      <c r="E368" s="189">
        <v>3.15</v>
      </c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200</v>
      </c>
      <c r="AH368" s="148">
        <v>0</v>
      </c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x14ac:dyDescent="0.2">
      <c r="A369" s="161" t="s">
        <v>172</v>
      </c>
      <c r="B369" s="162" t="s">
        <v>100</v>
      </c>
      <c r="C369" s="182" t="s">
        <v>101</v>
      </c>
      <c r="D369" s="163"/>
      <c r="E369" s="164"/>
      <c r="F369" s="165"/>
      <c r="G369" s="165">
        <f>SUMIF(AG370:AG383,"&lt;&gt;NOR",G370:G383)</f>
        <v>0</v>
      </c>
      <c r="H369" s="165"/>
      <c r="I369" s="165">
        <f>SUM(I370:I383)</f>
        <v>0</v>
      </c>
      <c r="J369" s="165"/>
      <c r="K369" s="165">
        <f>SUM(K370:K383)</f>
        <v>0</v>
      </c>
      <c r="L369" s="165"/>
      <c r="M369" s="165">
        <f>SUM(M370:M383)</f>
        <v>0</v>
      </c>
      <c r="N369" s="165"/>
      <c r="O369" s="165">
        <f>SUM(O370:O383)</f>
        <v>0</v>
      </c>
      <c r="P369" s="165"/>
      <c r="Q369" s="165">
        <f>SUM(Q370:Q383)</f>
        <v>0</v>
      </c>
      <c r="R369" s="165"/>
      <c r="S369" s="165"/>
      <c r="T369" s="166"/>
      <c r="U369" s="160"/>
      <c r="V369" s="160">
        <f>SUM(V370:V383)</f>
        <v>294.28000000000003</v>
      </c>
      <c r="W369" s="160"/>
      <c r="AG369" t="s">
        <v>173</v>
      </c>
    </row>
    <row r="370" spans="1:60" ht="22.5" outlineLevel="1" x14ac:dyDescent="0.2">
      <c r="A370" s="167">
        <v>124</v>
      </c>
      <c r="B370" s="168" t="s">
        <v>1813</v>
      </c>
      <c r="C370" s="184" t="s">
        <v>1814</v>
      </c>
      <c r="D370" s="169" t="s">
        <v>256</v>
      </c>
      <c r="E370" s="170">
        <v>14</v>
      </c>
      <c r="F370" s="171"/>
      <c r="G370" s="172">
        <f>ROUND(E370*F370,2)</f>
        <v>0</v>
      </c>
      <c r="H370" s="171"/>
      <c r="I370" s="172">
        <f>ROUND(E370*H370,2)</f>
        <v>0</v>
      </c>
      <c r="J370" s="171"/>
      <c r="K370" s="172">
        <f>ROUND(E370*J370,2)</f>
        <v>0</v>
      </c>
      <c r="L370" s="172">
        <v>21</v>
      </c>
      <c r="M370" s="172">
        <f>G370*(1+L370/100)</f>
        <v>0</v>
      </c>
      <c r="N370" s="172">
        <v>0</v>
      </c>
      <c r="O370" s="172">
        <f>ROUND(E370*N370,2)</f>
        <v>0</v>
      </c>
      <c r="P370" s="172">
        <v>0</v>
      </c>
      <c r="Q370" s="172">
        <f>ROUND(E370*P370,2)</f>
        <v>0</v>
      </c>
      <c r="R370" s="172"/>
      <c r="S370" s="172" t="s">
        <v>177</v>
      </c>
      <c r="T370" s="173" t="s">
        <v>178</v>
      </c>
      <c r="U370" s="158">
        <v>2.4500000000000002</v>
      </c>
      <c r="V370" s="158">
        <f>ROUND(E370*U370,2)</f>
        <v>34.299999999999997</v>
      </c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196</v>
      </c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outlineLevel="1" x14ac:dyDescent="0.2">
      <c r="A371" s="155"/>
      <c r="B371" s="156"/>
      <c r="C371" s="190" t="s">
        <v>1815</v>
      </c>
      <c r="D371" s="188"/>
      <c r="E371" s="189">
        <v>14</v>
      </c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200</v>
      </c>
      <c r="AH371" s="148">
        <v>0</v>
      </c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outlineLevel="1" x14ac:dyDescent="0.2">
      <c r="A372" s="167">
        <v>125</v>
      </c>
      <c r="B372" s="168" t="s">
        <v>1816</v>
      </c>
      <c r="C372" s="184" t="s">
        <v>1817</v>
      </c>
      <c r="D372" s="169" t="s">
        <v>256</v>
      </c>
      <c r="E372" s="170">
        <v>11.2</v>
      </c>
      <c r="F372" s="171"/>
      <c r="G372" s="172">
        <f>ROUND(E372*F372,2)</f>
        <v>0</v>
      </c>
      <c r="H372" s="171"/>
      <c r="I372" s="172">
        <f>ROUND(E372*H372,2)</f>
        <v>0</v>
      </c>
      <c r="J372" s="171"/>
      <c r="K372" s="172">
        <f>ROUND(E372*J372,2)</f>
        <v>0</v>
      </c>
      <c r="L372" s="172">
        <v>21</v>
      </c>
      <c r="M372" s="172">
        <f>G372*(1+L372/100)</f>
        <v>0</v>
      </c>
      <c r="N372" s="172">
        <v>0</v>
      </c>
      <c r="O372" s="172">
        <f>ROUND(E372*N372,2)</f>
        <v>0</v>
      </c>
      <c r="P372" s="172">
        <v>0</v>
      </c>
      <c r="Q372" s="172">
        <f>ROUND(E372*P372,2)</f>
        <v>0</v>
      </c>
      <c r="R372" s="172"/>
      <c r="S372" s="172" t="s">
        <v>177</v>
      </c>
      <c r="T372" s="173" t="s">
        <v>178</v>
      </c>
      <c r="U372" s="158">
        <v>0.81</v>
      </c>
      <c r="V372" s="158">
        <f>ROUND(E372*U372,2)</f>
        <v>9.07</v>
      </c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196</v>
      </c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outlineLevel="1" x14ac:dyDescent="0.2">
      <c r="A373" s="155"/>
      <c r="B373" s="156"/>
      <c r="C373" s="190" t="s">
        <v>1818</v>
      </c>
      <c r="D373" s="188"/>
      <c r="E373" s="189">
        <v>11.2</v>
      </c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200</v>
      </c>
      <c r="AH373" s="148">
        <v>0</v>
      </c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ht="22.5" outlineLevel="1" x14ac:dyDescent="0.2">
      <c r="A374" s="167">
        <v>126</v>
      </c>
      <c r="B374" s="168" t="s">
        <v>1819</v>
      </c>
      <c r="C374" s="184" t="s">
        <v>1820</v>
      </c>
      <c r="D374" s="169" t="s">
        <v>227</v>
      </c>
      <c r="E374" s="170">
        <v>72</v>
      </c>
      <c r="F374" s="171"/>
      <c r="G374" s="172">
        <f>ROUND(E374*F374,2)</f>
        <v>0</v>
      </c>
      <c r="H374" s="171"/>
      <c r="I374" s="172">
        <f>ROUND(E374*H374,2)</f>
        <v>0</v>
      </c>
      <c r="J374" s="171"/>
      <c r="K374" s="172">
        <f>ROUND(E374*J374,2)</f>
        <v>0</v>
      </c>
      <c r="L374" s="172">
        <v>21</v>
      </c>
      <c r="M374" s="172">
        <f>G374*(1+L374/100)</f>
        <v>0</v>
      </c>
      <c r="N374" s="172">
        <v>0</v>
      </c>
      <c r="O374" s="172">
        <f>ROUND(E374*N374,2)</f>
        <v>0</v>
      </c>
      <c r="P374" s="172">
        <v>0</v>
      </c>
      <c r="Q374" s="172">
        <f>ROUND(E374*P374,2)</f>
        <v>0</v>
      </c>
      <c r="R374" s="172"/>
      <c r="S374" s="172" t="s">
        <v>177</v>
      </c>
      <c r="T374" s="173" t="s">
        <v>178</v>
      </c>
      <c r="U374" s="158">
        <v>2.3740000000000001</v>
      </c>
      <c r="V374" s="158">
        <f>ROUND(E374*U374,2)</f>
        <v>170.93</v>
      </c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196</v>
      </c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190" t="s">
        <v>1821</v>
      </c>
      <c r="D375" s="188"/>
      <c r="E375" s="189">
        <v>72</v>
      </c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ht="33.75" outlineLevel="1" x14ac:dyDescent="0.2">
      <c r="A376" s="167">
        <v>127</v>
      </c>
      <c r="B376" s="168" t="s">
        <v>592</v>
      </c>
      <c r="C376" s="184" t="s">
        <v>593</v>
      </c>
      <c r="D376" s="169" t="s">
        <v>195</v>
      </c>
      <c r="E376" s="170">
        <v>161.04</v>
      </c>
      <c r="F376" s="171"/>
      <c r="G376" s="172">
        <f>ROUND(E376*F376,2)</f>
        <v>0</v>
      </c>
      <c r="H376" s="171"/>
      <c r="I376" s="172">
        <f>ROUND(E376*H376,2)</f>
        <v>0</v>
      </c>
      <c r="J376" s="171"/>
      <c r="K376" s="172">
        <f>ROUND(E376*J376,2)</f>
        <v>0</v>
      </c>
      <c r="L376" s="172">
        <v>21</v>
      </c>
      <c r="M376" s="172">
        <f>G376*(1+L376/100)</f>
        <v>0</v>
      </c>
      <c r="N376" s="172">
        <v>0</v>
      </c>
      <c r="O376" s="172">
        <f>ROUND(E376*N376,2)</f>
        <v>0</v>
      </c>
      <c r="P376" s="172">
        <v>0</v>
      </c>
      <c r="Q376" s="172">
        <f>ROUND(E376*P376,2)</f>
        <v>0</v>
      </c>
      <c r="R376" s="172"/>
      <c r="S376" s="172" t="s">
        <v>177</v>
      </c>
      <c r="T376" s="173" t="s">
        <v>178</v>
      </c>
      <c r="U376" s="158">
        <v>0.26</v>
      </c>
      <c r="V376" s="158">
        <f>ROUND(E376*U376,2)</f>
        <v>41.87</v>
      </c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196</v>
      </c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/>
      <c r="B377" s="156"/>
      <c r="C377" s="190" t="s">
        <v>1757</v>
      </c>
      <c r="D377" s="188"/>
      <c r="E377" s="189">
        <v>161.04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200</v>
      </c>
      <c r="AH377" s="148">
        <v>0</v>
      </c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ht="22.5" outlineLevel="1" x14ac:dyDescent="0.2">
      <c r="A378" s="167">
        <v>128</v>
      </c>
      <c r="B378" s="168" t="s">
        <v>594</v>
      </c>
      <c r="C378" s="184" t="s">
        <v>595</v>
      </c>
      <c r="D378" s="169" t="s">
        <v>195</v>
      </c>
      <c r="E378" s="170">
        <v>22.097999999999999</v>
      </c>
      <c r="F378" s="171"/>
      <c r="G378" s="172">
        <f>ROUND(E378*F378,2)</f>
        <v>0</v>
      </c>
      <c r="H378" s="171"/>
      <c r="I378" s="172">
        <f>ROUND(E378*H378,2)</f>
        <v>0</v>
      </c>
      <c r="J378" s="171"/>
      <c r="K378" s="172">
        <f>ROUND(E378*J378,2)</f>
        <v>0</v>
      </c>
      <c r="L378" s="172">
        <v>21</v>
      </c>
      <c r="M378" s="172">
        <f>G378*(1+L378/100)</f>
        <v>0</v>
      </c>
      <c r="N378" s="172">
        <v>0</v>
      </c>
      <c r="O378" s="172">
        <f>ROUND(E378*N378,2)</f>
        <v>0</v>
      </c>
      <c r="P378" s="172">
        <v>0</v>
      </c>
      <c r="Q378" s="172">
        <f>ROUND(E378*P378,2)</f>
        <v>0</v>
      </c>
      <c r="R378" s="172"/>
      <c r="S378" s="172" t="s">
        <v>177</v>
      </c>
      <c r="T378" s="173" t="s">
        <v>178</v>
      </c>
      <c r="U378" s="158">
        <v>0.39</v>
      </c>
      <c r="V378" s="158">
        <f>ROUND(E378*U378,2)</f>
        <v>8.6199999999999992</v>
      </c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196</v>
      </c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outlineLevel="1" x14ac:dyDescent="0.2">
      <c r="A379" s="155"/>
      <c r="B379" s="156"/>
      <c r="C379" s="190" t="s">
        <v>423</v>
      </c>
      <c r="D379" s="188"/>
      <c r="E379" s="189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200</v>
      </c>
      <c r="AH379" s="148">
        <v>0</v>
      </c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outlineLevel="1" x14ac:dyDescent="0.2">
      <c r="A380" s="155"/>
      <c r="B380" s="156"/>
      <c r="C380" s="190" t="s">
        <v>1822</v>
      </c>
      <c r="D380" s="188"/>
      <c r="E380" s="189">
        <v>7.83</v>
      </c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200</v>
      </c>
      <c r="AH380" s="148">
        <v>0</v>
      </c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1" x14ac:dyDescent="0.2">
      <c r="A381" s="155"/>
      <c r="B381" s="156"/>
      <c r="C381" s="190" t="s">
        <v>1823</v>
      </c>
      <c r="D381" s="188"/>
      <c r="E381" s="189">
        <v>14.27</v>
      </c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200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ht="22.5" outlineLevel="1" x14ac:dyDescent="0.2">
      <c r="A382" s="167">
        <v>129</v>
      </c>
      <c r="B382" s="168" t="s">
        <v>1824</v>
      </c>
      <c r="C382" s="184" t="s">
        <v>1825</v>
      </c>
      <c r="D382" s="169" t="s">
        <v>256</v>
      </c>
      <c r="E382" s="170">
        <v>6</v>
      </c>
      <c r="F382" s="171"/>
      <c r="G382" s="172">
        <f>ROUND(E382*F382,2)</f>
        <v>0</v>
      </c>
      <c r="H382" s="171"/>
      <c r="I382" s="172">
        <f>ROUND(E382*H382,2)</f>
        <v>0</v>
      </c>
      <c r="J382" s="171"/>
      <c r="K382" s="172">
        <f>ROUND(E382*J382,2)</f>
        <v>0</v>
      </c>
      <c r="L382" s="172">
        <v>21</v>
      </c>
      <c r="M382" s="172">
        <f>G382*(1+L382/100)</f>
        <v>0</v>
      </c>
      <c r="N382" s="172">
        <v>0</v>
      </c>
      <c r="O382" s="172">
        <f>ROUND(E382*N382,2)</f>
        <v>0</v>
      </c>
      <c r="P382" s="172">
        <v>0</v>
      </c>
      <c r="Q382" s="172">
        <f>ROUND(E382*P382,2)</f>
        <v>0</v>
      </c>
      <c r="R382" s="172"/>
      <c r="S382" s="172" t="s">
        <v>177</v>
      </c>
      <c r="T382" s="173" t="s">
        <v>178</v>
      </c>
      <c r="U382" s="158">
        <v>4.91465</v>
      </c>
      <c r="V382" s="158">
        <f>ROUND(E382*U382,2)</f>
        <v>29.49</v>
      </c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220</v>
      </c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outlineLevel="1" x14ac:dyDescent="0.2">
      <c r="A383" s="155"/>
      <c r="B383" s="156"/>
      <c r="C383" s="190" t="s">
        <v>823</v>
      </c>
      <c r="D383" s="188"/>
      <c r="E383" s="189">
        <v>6</v>
      </c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 t="s">
        <v>200</v>
      </c>
      <c r="AH383" s="148">
        <v>0</v>
      </c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x14ac:dyDescent="0.2">
      <c r="A384" s="161" t="s">
        <v>172</v>
      </c>
      <c r="B384" s="162" t="s">
        <v>104</v>
      </c>
      <c r="C384" s="182" t="s">
        <v>105</v>
      </c>
      <c r="D384" s="163"/>
      <c r="E384" s="164"/>
      <c r="F384" s="165"/>
      <c r="G384" s="165">
        <f>SUMIF(AG385:AG385,"&lt;&gt;NOR",G385:G385)</f>
        <v>0</v>
      </c>
      <c r="H384" s="165"/>
      <c r="I384" s="165">
        <f>SUM(I385:I385)</f>
        <v>0</v>
      </c>
      <c r="J384" s="165"/>
      <c r="K384" s="165">
        <f>SUM(K385:K385)</f>
        <v>0</v>
      </c>
      <c r="L384" s="165"/>
      <c r="M384" s="165">
        <f>SUM(M385:M385)</f>
        <v>0</v>
      </c>
      <c r="N384" s="165"/>
      <c r="O384" s="165">
        <f>SUM(O385:O385)</f>
        <v>0</v>
      </c>
      <c r="P384" s="165"/>
      <c r="Q384" s="165">
        <f>SUM(Q385:Q385)</f>
        <v>0</v>
      </c>
      <c r="R384" s="165"/>
      <c r="S384" s="165"/>
      <c r="T384" s="166"/>
      <c r="U384" s="160"/>
      <c r="V384" s="160">
        <f>SUM(V385:V385)</f>
        <v>1548.99</v>
      </c>
      <c r="W384" s="160"/>
      <c r="AG384" t="s">
        <v>173</v>
      </c>
    </row>
    <row r="385" spans="1:60" ht="33.75" outlineLevel="1" x14ac:dyDescent="0.2">
      <c r="A385" s="174">
        <v>130</v>
      </c>
      <c r="B385" s="175" t="s">
        <v>607</v>
      </c>
      <c r="C385" s="183" t="s">
        <v>608</v>
      </c>
      <c r="D385" s="176" t="s">
        <v>234</v>
      </c>
      <c r="E385" s="177">
        <v>796.39358000000004</v>
      </c>
      <c r="F385" s="178"/>
      <c r="G385" s="179">
        <f>ROUND(E385*F385,2)</f>
        <v>0</v>
      </c>
      <c r="H385" s="178"/>
      <c r="I385" s="179">
        <f>ROUND(E385*H385,2)</f>
        <v>0</v>
      </c>
      <c r="J385" s="178"/>
      <c r="K385" s="179">
        <f>ROUND(E385*J385,2)</f>
        <v>0</v>
      </c>
      <c r="L385" s="179">
        <v>21</v>
      </c>
      <c r="M385" s="179">
        <f>G385*(1+L385/100)</f>
        <v>0</v>
      </c>
      <c r="N385" s="179">
        <v>0</v>
      </c>
      <c r="O385" s="179">
        <f>ROUND(E385*N385,2)</f>
        <v>0</v>
      </c>
      <c r="P385" s="179">
        <v>0</v>
      </c>
      <c r="Q385" s="179">
        <f>ROUND(E385*P385,2)</f>
        <v>0</v>
      </c>
      <c r="R385" s="179"/>
      <c r="S385" s="179" t="s">
        <v>177</v>
      </c>
      <c r="T385" s="180" t="s">
        <v>178</v>
      </c>
      <c r="U385" s="158">
        <v>1.9450000000000001</v>
      </c>
      <c r="V385" s="158">
        <f>ROUND(E385*U385,2)</f>
        <v>1548.99</v>
      </c>
      <c r="W385" s="15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 t="s">
        <v>196</v>
      </c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x14ac:dyDescent="0.2">
      <c r="A386" s="161" t="s">
        <v>172</v>
      </c>
      <c r="B386" s="162" t="s">
        <v>106</v>
      </c>
      <c r="C386" s="182" t="s">
        <v>107</v>
      </c>
      <c r="D386" s="163"/>
      <c r="E386" s="164"/>
      <c r="F386" s="165"/>
      <c r="G386" s="165">
        <f>SUMIF(AG387:AG414,"&lt;&gt;NOR",G387:G414)</f>
        <v>0</v>
      </c>
      <c r="H386" s="165"/>
      <c r="I386" s="165">
        <f>SUM(I387:I414)</f>
        <v>0</v>
      </c>
      <c r="J386" s="165"/>
      <c r="K386" s="165">
        <f>SUM(K387:K414)</f>
        <v>0</v>
      </c>
      <c r="L386" s="165"/>
      <c r="M386" s="165">
        <f>SUM(M387:M414)</f>
        <v>0</v>
      </c>
      <c r="N386" s="165"/>
      <c r="O386" s="165">
        <f>SUM(O387:O414)</f>
        <v>0</v>
      </c>
      <c r="P386" s="165"/>
      <c r="Q386" s="165">
        <f>SUM(Q387:Q414)</f>
        <v>0</v>
      </c>
      <c r="R386" s="165"/>
      <c r="S386" s="165"/>
      <c r="T386" s="166"/>
      <c r="U386" s="160"/>
      <c r="V386" s="160">
        <f>SUM(V387:V414)</f>
        <v>122.71000000000001</v>
      </c>
      <c r="W386" s="160"/>
      <c r="AG386" t="s">
        <v>173</v>
      </c>
    </row>
    <row r="387" spans="1:60" ht="33.75" outlineLevel="1" x14ac:dyDescent="0.2">
      <c r="A387" s="167">
        <v>131</v>
      </c>
      <c r="B387" s="168" t="s">
        <v>614</v>
      </c>
      <c r="C387" s="184" t="s">
        <v>615</v>
      </c>
      <c r="D387" s="169" t="s">
        <v>195</v>
      </c>
      <c r="E387" s="170">
        <v>143.672</v>
      </c>
      <c r="F387" s="171"/>
      <c r="G387" s="172">
        <f>ROUND(E387*F387,2)</f>
        <v>0</v>
      </c>
      <c r="H387" s="171"/>
      <c r="I387" s="172">
        <f>ROUND(E387*H387,2)</f>
        <v>0</v>
      </c>
      <c r="J387" s="171"/>
      <c r="K387" s="172">
        <f>ROUND(E387*J387,2)</f>
        <v>0</v>
      </c>
      <c r="L387" s="172">
        <v>21</v>
      </c>
      <c r="M387" s="172">
        <f>G387*(1+L387/100)</f>
        <v>0</v>
      </c>
      <c r="N387" s="172">
        <v>0</v>
      </c>
      <c r="O387" s="172">
        <f>ROUND(E387*N387,2)</f>
        <v>0</v>
      </c>
      <c r="P387" s="172">
        <v>0</v>
      </c>
      <c r="Q387" s="172">
        <f>ROUND(E387*P387,2)</f>
        <v>0</v>
      </c>
      <c r="R387" s="172"/>
      <c r="S387" s="172" t="s">
        <v>177</v>
      </c>
      <c r="T387" s="173" t="s">
        <v>178</v>
      </c>
      <c r="U387" s="158">
        <v>2.75E-2</v>
      </c>
      <c r="V387" s="158">
        <f>ROUND(E387*U387,2)</f>
        <v>3.95</v>
      </c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611</v>
      </c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190" t="s">
        <v>616</v>
      </c>
      <c r="D388" s="188"/>
      <c r="E388" s="189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190" t="s">
        <v>1826</v>
      </c>
      <c r="D389" s="188"/>
      <c r="E389" s="189">
        <v>12.34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0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outlineLevel="1" x14ac:dyDescent="0.2">
      <c r="A390" s="155"/>
      <c r="B390" s="156"/>
      <c r="C390" s="190" t="s">
        <v>1827</v>
      </c>
      <c r="D390" s="188"/>
      <c r="E390" s="189">
        <v>12.4</v>
      </c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200</v>
      </c>
      <c r="AH390" s="148">
        <v>0</v>
      </c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1828</v>
      </c>
      <c r="D391" s="188"/>
      <c r="E391" s="189">
        <v>49.92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outlineLevel="1" x14ac:dyDescent="0.2">
      <c r="A392" s="155"/>
      <c r="B392" s="156"/>
      <c r="C392" s="190" t="s">
        <v>1829</v>
      </c>
      <c r="D392" s="188"/>
      <c r="E392" s="189">
        <v>69.02</v>
      </c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200</v>
      </c>
      <c r="AH392" s="148">
        <v>0</v>
      </c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ht="22.5" outlineLevel="1" x14ac:dyDescent="0.2">
      <c r="A393" s="167">
        <v>132</v>
      </c>
      <c r="B393" s="168" t="s">
        <v>618</v>
      </c>
      <c r="C393" s="184" t="s">
        <v>619</v>
      </c>
      <c r="D393" s="169" t="s">
        <v>195</v>
      </c>
      <c r="E393" s="170">
        <v>143.672</v>
      </c>
      <c r="F393" s="171"/>
      <c r="G393" s="172">
        <f>ROUND(E393*F393,2)</f>
        <v>0</v>
      </c>
      <c r="H393" s="171"/>
      <c r="I393" s="172">
        <f>ROUND(E393*H393,2)</f>
        <v>0</v>
      </c>
      <c r="J393" s="171"/>
      <c r="K393" s="172">
        <f>ROUND(E393*J393,2)</f>
        <v>0</v>
      </c>
      <c r="L393" s="172">
        <v>21</v>
      </c>
      <c r="M393" s="172">
        <f>G393*(1+L393/100)</f>
        <v>0</v>
      </c>
      <c r="N393" s="172">
        <v>0</v>
      </c>
      <c r="O393" s="172">
        <f>ROUND(E393*N393,2)</f>
        <v>0</v>
      </c>
      <c r="P393" s="172">
        <v>0</v>
      </c>
      <c r="Q393" s="172">
        <f>ROUND(E393*P393,2)</f>
        <v>0</v>
      </c>
      <c r="R393" s="172"/>
      <c r="S393" s="172" t="s">
        <v>177</v>
      </c>
      <c r="T393" s="173" t="s">
        <v>178</v>
      </c>
      <c r="U393" s="158">
        <v>0.34</v>
      </c>
      <c r="V393" s="158">
        <f>ROUND(E393*U393,2)</f>
        <v>48.85</v>
      </c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611</v>
      </c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1" x14ac:dyDescent="0.2">
      <c r="A394" s="155"/>
      <c r="B394" s="156"/>
      <c r="C394" s="190" t="s">
        <v>616</v>
      </c>
      <c r="D394" s="188"/>
      <c r="E394" s="189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200</v>
      </c>
      <c r="AH394" s="148">
        <v>0</v>
      </c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outlineLevel="1" x14ac:dyDescent="0.2">
      <c r="A395" s="155"/>
      <c r="B395" s="156"/>
      <c r="C395" s="190" t="s">
        <v>1826</v>
      </c>
      <c r="D395" s="188"/>
      <c r="E395" s="189">
        <v>12.34</v>
      </c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outlineLevel="1" x14ac:dyDescent="0.2">
      <c r="A396" s="155"/>
      <c r="B396" s="156"/>
      <c r="C396" s="190" t="s">
        <v>1827</v>
      </c>
      <c r="D396" s="188"/>
      <c r="E396" s="189">
        <v>12.4</v>
      </c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200</v>
      </c>
      <c r="AH396" s="148">
        <v>0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190" t="s">
        <v>1828</v>
      </c>
      <c r="D397" s="188"/>
      <c r="E397" s="189">
        <v>49.92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0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55"/>
      <c r="B398" s="156"/>
      <c r="C398" s="190" t="s">
        <v>1829</v>
      </c>
      <c r="D398" s="188"/>
      <c r="E398" s="189">
        <v>69.02</v>
      </c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200</v>
      </c>
      <c r="AH398" s="148">
        <v>0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ht="45" outlineLevel="1" x14ac:dyDescent="0.2">
      <c r="A399" s="167">
        <v>133</v>
      </c>
      <c r="B399" s="168" t="s">
        <v>622</v>
      </c>
      <c r="C399" s="184" t="s">
        <v>623</v>
      </c>
      <c r="D399" s="169" t="s">
        <v>195</v>
      </c>
      <c r="E399" s="170">
        <v>143.672</v>
      </c>
      <c r="F399" s="171"/>
      <c r="G399" s="172">
        <f>ROUND(E399*F399,2)</f>
        <v>0</v>
      </c>
      <c r="H399" s="171"/>
      <c r="I399" s="172">
        <f>ROUND(E399*H399,2)</f>
        <v>0</v>
      </c>
      <c r="J399" s="171"/>
      <c r="K399" s="172">
        <f>ROUND(E399*J399,2)</f>
        <v>0</v>
      </c>
      <c r="L399" s="172">
        <v>21</v>
      </c>
      <c r="M399" s="172">
        <f>G399*(1+L399/100)</f>
        <v>0</v>
      </c>
      <c r="N399" s="172">
        <v>0</v>
      </c>
      <c r="O399" s="172">
        <f>ROUND(E399*N399,2)</f>
        <v>0</v>
      </c>
      <c r="P399" s="172">
        <v>0</v>
      </c>
      <c r="Q399" s="172">
        <f>ROUND(E399*P399,2)</f>
        <v>0</v>
      </c>
      <c r="R399" s="172"/>
      <c r="S399" s="172" t="s">
        <v>177</v>
      </c>
      <c r="T399" s="173" t="s">
        <v>178</v>
      </c>
      <c r="U399" s="158">
        <v>0.26600000000000001</v>
      </c>
      <c r="V399" s="158">
        <f>ROUND(E399*U399,2)</f>
        <v>38.22</v>
      </c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611</v>
      </c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outlineLevel="1" x14ac:dyDescent="0.2">
      <c r="A400" s="155"/>
      <c r="B400" s="156"/>
      <c r="C400" s="190" t="s">
        <v>616</v>
      </c>
      <c r="D400" s="188"/>
      <c r="E400" s="189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200</v>
      </c>
      <c r="AH400" s="148">
        <v>0</v>
      </c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190" t="s">
        <v>1826</v>
      </c>
      <c r="D401" s="188"/>
      <c r="E401" s="189">
        <v>12.34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55"/>
      <c r="B402" s="156"/>
      <c r="C402" s="190" t="s">
        <v>1827</v>
      </c>
      <c r="D402" s="188"/>
      <c r="E402" s="189">
        <v>12.4</v>
      </c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200</v>
      </c>
      <c r="AH402" s="148">
        <v>0</v>
      </c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55"/>
      <c r="B403" s="156"/>
      <c r="C403" s="190" t="s">
        <v>1828</v>
      </c>
      <c r="D403" s="188"/>
      <c r="E403" s="189">
        <v>49.92</v>
      </c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200</v>
      </c>
      <c r="AH403" s="148">
        <v>0</v>
      </c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outlineLevel="1" x14ac:dyDescent="0.2">
      <c r="A404" s="155"/>
      <c r="B404" s="156"/>
      <c r="C404" s="190" t="s">
        <v>1829</v>
      </c>
      <c r="D404" s="188"/>
      <c r="E404" s="189">
        <v>69.02</v>
      </c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200</v>
      </c>
      <c r="AH404" s="148">
        <v>0</v>
      </c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ht="22.5" outlineLevel="1" x14ac:dyDescent="0.2">
      <c r="A405" s="167">
        <v>134</v>
      </c>
      <c r="B405" s="168" t="s">
        <v>626</v>
      </c>
      <c r="C405" s="184" t="s">
        <v>627</v>
      </c>
      <c r="D405" s="169" t="s">
        <v>195</v>
      </c>
      <c r="E405" s="170">
        <v>4.8099999999999996</v>
      </c>
      <c r="F405" s="171"/>
      <c r="G405" s="172">
        <f>ROUND(E405*F405,2)</f>
        <v>0</v>
      </c>
      <c r="H405" s="171"/>
      <c r="I405" s="172">
        <f>ROUND(E405*H405,2)</f>
        <v>0</v>
      </c>
      <c r="J405" s="171"/>
      <c r="K405" s="172">
        <f>ROUND(E405*J405,2)</f>
        <v>0</v>
      </c>
      <c r="L405" s="172">
        <v>21</v>
      </c>
      <c r="M405" s="172">
        <f>G405*(1+L405/100)</f>
        <v>0</v>
      </c>
      <c r="N405" s="172">
        <v>0</v>
      </c>
      <c r="O405" s="172">
        <f>ROUND(E405*N405,2)</f>
        <v>0</v>
      </c>
      <c r="P405" s="172">
        <v>0</v>
      </c>
      <c r="Q405" s="172">
        <f>ROUND(E405*P405,2)</f>
        <v>0</v>
      </c>
      <c r="R405" s="172"/>
      <c r="S405" s="172" t="s">
        <v>177</v>
      </c>
      <c r="T405" s="173" t="s">
        <v>178</v>
      </c>
      <c r="U405" s="158">
        <v>0.38500000000000001</v>
      </c>
      <c r="V405" s="158">
        <f>ROUND(E405*U405,2)</f>
        <v>1.85</v>
      </c>
      <c r="W405" s="15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 t="s">
        <v>611</v>
      </c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outlineLevel="1" x14ac:dyDescent="0.2">
      <c r="A406" s="155"/>
      <c r="B406" s="156"/>
      <c r="C406" s="190" t="s">
        <v>1830</v>
      </c>
      <c r="D406" s="188"/>
      <c r="E406" s="189">
        <v>2.59</v>
      </c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200</v>
      </c>
      <c r="AH406" s="148">
        <v>0</v>
      </c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1831</v>
      </c>
      <c r="D407" s="188"/>
      <c r="E407" s="189">
        <v>2.2200000000000002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ht="22.5" outlineLevel="1" x14ac:dyDescent="0.2">
      <c r="A408" s="167">
        <v>135</v>
      </c>
      <c r="B408" s="168" t="s">
        <v>632</v>
      </c>
      <c r="C408" s="184" t="s">
        <v>633</v>
      </c>
      <c r="D408" s="169" t="s">
        <v>195</v>
      </c>
      <c r="E408" s="170">
        <v>143.672</v>
      </c>
      <c r="F408" s="171"/>
      <c r="G408" s="172">
        <f>ROUND(E408*F408,2)</f>
        <v>0</v>
      </c>
      <c r="H408" s="171"/>
      <c r="I408" s="172">
        <f>ROUND(E408*H408,2)</f>
        <v>0</v>
      </c>
      <c r="J408" s="171"/>
      <c r="K408" s="172">
        <f>ROUND(E408*J408,2)</f>
        <v>0</v>
      </c>
      <c r="L408" s="172">
        <v>21</v>
      </c>
      <c r="M408" s="172">
        <f>G408*(1+L408/100)</f>
        <v>0</v>
      </c>
      <c r="N408" s="172">
        <v>0</v>
      </c>
      <c r="O408" s="172">
        <f>ROUND(E408*N408,2)</f>
        <v>0</v>
      </c>
      <c r="P408" s="172">
        <v>0</v>
      </c>
      <c r="Q408" s="172">
        <f>ROUND(E408*P408,2)</f>
        <v>0</v>
      </c>
      <c r="R408" s="172"/>
      <c r="S408" s="172" t="s">
        <v>177</v>
      </c>
      <c r="T408" s="173" t="s">
        <v>178</v>
      </c>
      <c r="U408" s="158">
        <v>0.19600000000000001</v>
      </c>
      <c r="V408" s="158">
        <f>ROUND(E408*U408,2)</f>
        <v>28.16</v>
      </c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611</v>
      </c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55"/>
      <c r="B409" s="156"/>
      <c r="C409" s="190" t="s">
        <v>616</v>
      </c>
      <c r="D409" s="188"/>
      <c r="E409" s="189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outlineLevel="1" x14ac:dyDescent="0.2">
      <c r="A410" s="155"/>
      <c r="B410" s="156"/>
      <c r="C410" s="190" t="s">
        <v>1826</v>
      </c>
      <c r="D410" s="188"/>
      <c r="E410" s="189">
        <v>12.34</v>
      </c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200</v>
      </c>
      <c r="AH410" s="148">
        <v>0</v>
      </c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1827</v>
      </c>
      <c r="D411" s="188"/>
      <c r="E411" s="189">
        <v>12.4</v>
      </c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outlineLevel="1" x14ac:dyDescent="0.2">
      <c r="A412" s="155"/>
      <c r="B412" s="156"/>
      <c r="C412" s="190" t="s">
        <v>1828</v>
      </c>
      <c r="D412" s="188"/>
      <c r="E412" s="189">
        <v>49.92</v>
      </c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200</v>
      </c>
      <c r="AH412" s="148">
        <v>0</v>
      </c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outlineLevel="1" x14ac:dyDescent="0.2">
      <c r="A413" s="155"/>
      <c r="B413" s="156"/>
      <c r="C413" s="190" t="s">
        <v>1829</v>
      </c>
      <c r="D413" s="188"/>
      <c r="E413" s="189">
        <v>69.02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74">
        <v>136</v>
      </c>
      <c r="B414" s="175" t="s">
        <v>646</v>
      </c>
      <c r="C414" s="183" t="s">
        <v>647</v>
      </c>
      <c r="D414" s="176" t="s">
        <v>234</v>
      </c>
      <c r="E414" s="177">
        <v>1.0277099999999999</v>
      </c>
      <c r="F414" s="178"/>
      <c r="G414" s="179">
        <f>ROUND(E414*F414,2)</f>
        <v>0</v>
      </c>
      <c r="H414" s="178"/>
      <c r="I414" s="179">
        <f>ROUND(E414*H414,2)</f>
        <v>0</v>
      </c>
      <c r="J414" s="178"/>
      <c r="K414" s="179">
        <f>ROUND(E414*J414,2)</f>
        <v>0</v>
      </c>
      <c r="L414" s="179">
        <v>21</v>
      </c>
      <c r="M414" s="179">
        <f>G414*(1+L414/100)</f>
        <v>0</v>
      </c>
      <c r="N414" s="179">
        <v>0</v>
      </c>
      <c r="O414" s="179">
        <f>ROUND(E414*N414,2)</f>
        <v>0</v>
      </c>
      <c r="P414" s="179">
        <v>0</v>
      </c>
      <c r="Q414" s="179">
        <f>ROUND(E414*P414,2)</f>
        <v>0</v>
      </c>
      <c r="R414" s="179"/>
      <c r="S414" s="179" t="s">
        <v>177</v>
      </c>
      <c r="T414" s="180" t="s">
        <v>178</v>
      </c>
      <c r="U414" s="158">
        <v>1.637</v>
      </c>
      <c r="V414" s="158">
        <f>ROUND(E414*U414,2)</f>
        <v>1.68</v>
      </c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611</v>
      </c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x14ac:dyDescent="0.2">
      <c r="A415" s="161" t="s">
        <v>172</v>
      </c>
      <c r="B415" s="162" t="s">
        <v>108</v>
      </c>
      <c r="C415" s="182" t="s">
        <v>109</v>
      </c>
      <c r="D415" s="163"/>
      <c r="E415" s="164"/>
      <c r="F415" s="165"/>
      <c r="G415" s="165">
        <f>SUMIF(AG416:AG442,"&lt;&gt;NOR",G416:G442)</f>
        <v>0</v>
      </c>
      <c r="H415" s="165"/>
      <c r="I415" s="165">
        <f>SUM(I416:I442)</f>
        <v>0</v>
      </c>
      <c r="J415" s="165"/>
      <c r="K415" s="165">
        <f>SUM(K416:K442)</f>
        <v>0</v>
      </c>
      <c r="L415" s="165"/>
      <c r="M415" s="165">
        <f>SUM(M416:M442)</f>
        <v>0</v>
      </c>
      <c r="N415" s="165"/>
      <c r="O415" s="165">
        <f>SUM(O416:O442)</f>
        <v>0</v>
      </c>
      <c r="P415" s="165"/>
      <c r="Q415" s="165">
        <f>SUM(Q416:Q442)</f>
        <v>0</v>
      </c>
      <c r="R415" s="165"/>
      <c r="S415" s="165"/>
      <c r="T415" s="166"/>
      <c r="U415" s="160"/>
      <c r="V415" s="160">
        <f>SUM(V416:V442)</f>
        <v>127.50999999999999</v>
      </c>
      <c r="W415" s="160"/>
      <c r="AG415" t="s">
        <v>173</v>
      </c>
    </row>
    <row r="416" spans="1:60" ht="22.5" outlineLevel="1" x14ac:dyDescent="0.2">
      <c r="A416" s="167">
        <v>137</v>
      </c>
      <c r="B416" s="168" t="s">
        <v>648</v>
      </c>
      <c r="C416" s="184" t="s">
        <v>649</v>
      </c>
      <c r="D416" s="169" t="s">
        <v>195</v>
      </c>
      <c r="E416" s="170">
        <v>81.965999999999994</v>
      </c>
      <c r="F416" s="171"/>
      <c r="G416" s="172">
        <f>ROUND(E416*F416,2)</f>
        <v>0</v>
      </c>
      <c r="H416" s="171"/>
      <c r="I416" s="172">
        <f>ROUND(E416*H416,2)</f>
        <v>0</v>
      </c>
      <c r="J416" s="171"/>
      <c r="K416" s="172">
        <f>ROUND(E416*J416,2)</f>
        <v>0</v>
      </c>
      <c r="L416" s="172">
        <v>21</v>
      </c>
      <c r="M416" s="172">
        <f>G416*(1+L416/100)</f>
        <v>0</v>
      </c>
      <c r="N416" s="172">
        <v>0</v>
      </c>
      <c r="O416" s="172">
        <f>ROUND(E416*N416,2)</f>
        <v>0</v>
      </c>
      <c r="P416" s="172">
        <v>0</v>
      </c>
      <c r="Q416" s="172">
        <f>ROUND(E416*P416,2)</f>
        <v>0</v>
      </c>
      <c r="R416" s="172"/>
      <c r="S416" s="172" t="s">
        <v>177</v>
      </c>
      <c r="T416" s="173" t="s">
        <v>178</v>
      </c>
      <c r="U416" s="158">
        <v>0.20699999999999999</v>
      </c>
      <c r="V416" s="158">
        <f>ROUND(E416*U416,2)</f>
        <v>16.97</v>
      </c>
      <c r="W416" s="15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 t="s">
        <v>611</v>
      </c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outlineLevel="1" x14ac:dyDescent="0.2">
      <c r="A417" s="155"/>
      <c r="B417" s="156"/>
      <c r="C417" s="190" t="s">
        <v>1832</v>
      </c>
      <c r="D417" s="188"/>
      <c r="E417" s="189">
        <v>81.97</v>
      </c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200</v>
      </c>
      <c r="AH417" s="148">
        <v>0</v>
      </c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ht="22.5" outlineLevel="1" x14ac:dyDescent="0.2">
      <c r="A418" s="167">
        <v>138</v>
      </c>
      <c r="B418" s="168" t="s">
        <v>656</v>
      </c>
      <c r="C418" s="184" t="s">
        <v>657</v>
      </c>
      <c r="D418" s="169" t="s">
        <v>195</v>
      </c>
      <c r="E418" s="170">
        <v>66.381</v>
      </c>
      <c r="F418" s="171"/>
      <c r="G418" s="172">
        <f>ROUND(E418*F418,2)</f>
        <v>0</v>
      </c>
      <c r="H418" s="171"/>
      <c r="I418" s="172">
        <f>ROUND(E418*H418,2)</f>
        <v>0</v>
      </c>
      <c r="J418" s="171"/>
      <c r="K418" s="172">
        <f>ROUND(E418*J418,2)</f>
        <v>0</v>
      </c>
      <c r="L418" s="172">
        <v>21</v>
      </c>
      <c r="M418" s="172">
        <f>G418*(1+L418/100)</f>
        <v>0</v>
      </c>
      <c r="N418" s="172">
        <v>0</v>
      </c>
      <c r="O418" s="172">
        <f>ROUND(E418*N418,2)</f>
        <v>0</v>
      </c>
      <c r="P418" s="172">
        <v>0</v>
      </c>
      <c r="Q418" s="172">
        <f>ROUND(E418*P418,2)</f>
        <v>0</v>
      </c>
      <c r="R418" s="172"/>
      <c r="S418" s="172" t="s">
        <v>177</v>
      </c>
      <c r="T418" s="173" t="s">
        <v>178</v>
      </c>
      <c r="U418" s="158">
        <v>6.5000000000000002E-2</v>
      </c>
      <c r="V418" s="158">
        <f>ROUND(E418*U418,2)</f>
        <v>4.3099999999999996</v>
      </c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611</v>
      </c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outlineLevel="1" x14ac:dyDescent="0.2">
      <c r="A419" s="155"/>
      <c r="B419" s="156"/>
      <c r="C419" s="190" t="s">
        <v>1833</v>
      </c>
      <c r="D419" s="188"/>
      <c r="E419" s="189">
        <v>66.38</v>
      </c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200</v>
      </c>
      <c r="AH419" s="148">
        <v>0</v>
      </c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ht="33.75" outlineLevel="1" x14ac:dyDescent="0.2">
      <c r="A420" s="167">
        <v>139</v>
      </c>
      <c r="B420" s="168" t="s">
        <v>658</v>
      </c>
      <c r="C420" s="184" t="s">
        <v>659</v>
      </c>
      <c r="D420" s="169" t="s">
        <v>195</v>
      </c>
      <c r="E420" s="170">
        <v>163.93199999999999</v>
      </c>
      <c r="F420" s="171"/>
      <c r="G420" s="172">
        <f>ROUND(E420*F420,2)</f>
        <v>0</v>
      </c>
      <c r="H420" s="171"/>
      <c r="I420" s="172">
        <f>ROUND(E420*H420,2)</f>
        <v>0</v>
      </c>
      <c r="J420" s="171"/>
      <c r="K420" s="172">
        <f>ROUND(E420*J420,2)</f>
        <v>0</v>
      </c>
      <c r="L420" s="172">
        <v>21</v>
      </c>
      <c r="M420" s="172">
        <f>G420*(1+L420/100)</f>
        <v>0</v>
      </c>
      <c r="N420" s="172">
        <v>0</v>
      </c>
      <c r="O420" s="172">
        <f>ROUND(E420*N420,2)</f>
        <v>0</v>
      </c>
      <c r="P420" s="172">
        <v>0</v>
      </c>
      <c r="Q420" s="172">
        <f>ROUND(E420*P420,2)</f>
        <v>0</v>
      </c>
      <c r="R420" s="172"/>
      <c r="S420" s="172" t="s">
        <v>177</v>
      </c>
      <c r="T420" s="173" t="s">
        <v>178</v>
      </c>
      <c r="U420" s="158">
        <v>2.75E-2</v>
      </c>
      <c r="V420" s="158">
        <f>ROUND(E420*U420,2)</f>
        <v>4.51</v>
      </c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611</v>
      </c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outlineLevel="1" x14ac:dyDescent="0.2">
      <c r="A421" s="155"/>
      <c r="B421" s="156"/>
      <c r="C421" s="190" t="s">
        <v>1834</v>
      </c>
      <c r="D421" s="188"/>
      <c r="E421" s="189">
        <v>163.93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200</v>
      </c>
      <c r="AH421" s="148">
        <v>0</v>
      </c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ht="22.5" outlineLevel="1" x14ac:dyDescent="0.2">
      <c r="A422" s="167">
        <v>140</v>
      </c>
      <c r="B422" s="168" t="s">
        <v>661</v>
      </c>
      <c r="C422" s="184" t="s">
        <v>662</v>
      </c>
      <c r="D422" s="169" t="s">
        <v>195</v>
      </c>
      <c r="E422" s="170">
        <v>81.965999999999994</v>
      </c>
      <c r="F422" s="171"/>
      <c r="G422" s="172">
        <f>ROUND(E422*F422,2)</f>
        <v>0</v>
      </c>
      <c r="H422" s="171"/>
      <c r="I422" s="172">
        <f>ROUND(E422*H422,2)</f>
        <v>0</v>
      </c>
      <c r="J422" s="171"/>
      <c r="K422" s="172">
        <f>ROUND(E422*J422,2)</f>
        <v>0</v>
      </c>
      <c r="L422" s="172">
        <v>21</v>
      </c>
      <c r="M422" s="172">
        <f>G422*(1+L422/100)</f>
        <v>0</v>
      </c>
      <c r="N422" s="172">
        <v>0</v>
      </c>
      <c r="O422" s="172">
        <f>ROUND(E422*N422,2)</f>
        <v>0</v>
      </c>
      <c r="P422" s="172">
        <v>0</v>
      </c>
      <c r="Q422" s="172">
        <f>ROUND(E422*P422,2)</f>
        <v>0</v>
      </c>
      <c r="R422" s="172"/>
      <c r="S422" s="172" t="s">
        <v>177</v>
      </c>
      <c r="T422" s="173" t="s">
        <v>178</v>
      </c>
      <c r="U422" s="158">
        <v>0.2</v>
      </c>
      <c r="V422" s="158">
        <f>ROUND(E422*U422,2)</f>
        <v>16.39</v>
      </c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611</v>
      </c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190" t="s">
        <v>1832</v>
      </c>
      <c r="D423" s="188"/>
      <c r="E423" s="189">
        <v>81.97</v>
      </c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0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ht="22.5" outlineLevel="1" x14ac:dyDescent="0.2">
      <c r="A424" s="167">
        <v>141</v>
      </c>
      <c r="B424" s="168" t="s">
        <v>663</v>
      </c>
      <c r="C424" s="184" t="s">
        <v>664</v>
      </c>
      <c r="D424" s="169" t="s">
        <v>195</v>
      </c>
      <c r="E424" s="170">
        <v>81.965999999999994</v>
      </c>
      <c r="F424" s="171"/>
      <c r="G424" s="172">
        <f>ROUND(E424*F424,2)</f>
        <v>0</v>
      </c>
      <c r="H424" s="171"/>
      <c r="I424" s="172">
        <f>ROUND(E424*H424,2)</f>
        <v>0</v>
      </c>
      <c r="J424" s="171"/>
      <c r="K424" s="172">
        <f>ROUND(E424*J424,2)</f>
        <v>0</v>
      </c>
      <c r="L424" s="172">
        <v>21</v>
      </c>
      <c r="M424" s="172">
        <f>G424*(1+L424/100)</f>
        <v>0</v>
      </c>
      <c r="N424" s="172">
        <v>0</v>
      </c>
      <c r="O424" s="172">
        <f>ROUND(E424*N424,2)</f>
        <v>0</v>
      </c>
      <c r="P424" s="172">
        <v>0</v>
      </c>
      <c r="Q424" s="172">
        <f>ROUND(E424*P424,2)</f>
        <v>0</v>
      </c>
      <c r="R424" s="172"/>
      <c r="S424" s="172" t="s">
        <v>177</v>
      </c>
      <c r="T424" s="173" t="s">
        <v>178</v>
      </c>
      <c r="U424" s="158">
        <v>0.17777999999999999</v>
      </c>
      <c r="V424" s="158">
        <f>ROUND(E424*U424,2)</f>
        <v>14.57</v>
      </c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611</v>
      </c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outlineLevel="1" x14ac:dyDescent="0.2">
      <c r="A425" s="155"/>
      <c r="B425" s="156"/>
      <c r="C425" s="190" t="s">
        <v>1832</v>
      </c>
      <c r="D425" s="188"/>
      <c r="E425" s="189">
        <v>81.97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200</v>
      </c>
      <c r="AH425" s="148">
        <v>0</v>
      </c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ht="22.5" outlineLevel="1" x14ac:dyDescent="0.2">
      <c r="A426" s="167">
        <v>142</v>
      </c>
      <c r="B426" s="168" t="s">
        <v>673</v>
      </c>
      <c r="C426" s="184" t="s">
        <v>674</v>
      </c>
      <c r="D426" s="169" t="s">
        <v>227</v>
      </c>
      <c r="E426" s="170">
        <v>491.79599999999999</v>
      </c>
      <c r="F426" s="171"/>
      <c r="G426" s="172">
        <f>ROUND(E426*F426,2)</f>
        <v>0</v>
      </c>
      <c r="H426" s="171"/>
      <c r="I426" s="172">
        <f>ROUND(E426*H426,2)</f>
        <v>0</v>
      </c>
      <c r="J426" s="171"/>
      <c r="K426" s="172">
        <f>ROUND(E426*J426,2)</f>
        <v>0</v>
      </c>
      <c r="L426" s="172">
        <v>21</v>
      </c>
      <c r="M426" s="172">
        <f>G426*(1+L426/100)</f>
        <v>0</v>
      </c>
      <c r="N426" s="172">
        <v>0</v>
      </c>
      <c r="O426" s="172">
        <f>ROUND(E426*N426,2)</f>
        <v>0</v>
      </c>
      <c r="P426" s="172">
        <v>0</v>
      </c>
      <c r="Q426" s="172">
        <f>ROUND(E426*P426,2)</f>
        <v>0</v>
      </c>
      <c r="R426" s="172"/>
      <c r="S426" s="172" t="s">
        <v>177</v>
      </c>
      <c r="T426" s="173" t="s">
        <v>178</v>
      </c>
      <c r="U426" s="158">
        <v>0.14000000000000001</v>
      </c>
      <c r="V426" s="158">
        <f>ROUND(E426*U426,2)</f>
        <v>68.849999999999994</v>
      </c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611</v>
      </c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outlineLevel="1" x14ac:dyDescent="0.2">
      <c r="A427" s="155"/>
      <c r="B427" s="156"/>
      <c r="C427" s="190" t="s">
        <v>1835</v>
      </c>
      <c r="D427" s="188"/>
      <c r="E427" s="189">
        <v>491.8</v>
      </c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200</v>
      </c>
      <c r="AH427" s="148">
        <v>0</v>
      </c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1" x14ac:dyDescent="0.2">
      <c r="A428" s="167">
        <v>143</v>
      </c>
      <c r="B428" s="168" t="s">
        <v>677</v>
      </c>
      <c r="C428" s="184" t="s">
        <v>678</v>
      </c>
      <c r="D428" s="169" t="s">
        <v>256</v>
      </c>
      <c r="E428" s="170">
        <v>23.83</v>
      </c>
      <c r="F428" s="171"/>
      <c r="G428" s="172">
        <f>ROUND(E428*F428,2)</f>
        <v>0</v>
      </c>
      <c r="H428" s="171"/>
      <c r="I428" s="172">
        <f>ROUND(E428*H428,2)</f>
        <v>0</v>
      </c>
      <c r="J428" s="171"/>
      <c r="K428" s="172">
        <f>ROUND(E428*J428,2)</f>
        <v>0</v>
      </c>
      <c r="L428" s="172">
        <v>21</v>
      </c>
      <c r="M428" s="172">
        <f>G428*(1+L428/100)</f>
        <v>0</v>
      </c>
      <c r="N428" s="172">
        <v>0</v>
      </c>
      <c r="O428" s="172">
        <f>ROUND(E428*N428,2)</f>
        <v>0</v>
      </c>
      <c r="P428" s="172">
        <v>0</v>
      </c>
      <c r="Q428" s="172">
        <f>ROUND(E428*P428,2)</f>
        <v>0</v>
      </c>
      <c r="R428" s="172"/>
      <c r="S428" s="172" t="s">
        <v>177</v>
      </c>
      <c r="T428" s="173" t="s">
        <v>178</v>
      </c>
      <c r="U428" s="158">
        <v>0.08</v>
      </c>
      <c r="V428" s="158">
        <f>ROUND(E428*U428,2)</f>
        <v>1.91</v>
      </c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611</v>
      </c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outlineLevel="1" x14ac:dyDescent="0.2">
      <c r="A429" s="155"/>
      <c r="B429" s="156"/>
      <c r="C429" s="190" t="s">
        <v>1836</v>
      </c>
      <c r="D429" s="188"/>
      <c r="E429" s="189">
        <v>23.83</v>
      </c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 t="s">
        <v>200</v>
      </c>
      <c r="AH429" s="148">
        <v>0</v>
      </c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ht="45" outlineLevel="1" x14ac:dyDescent="0.2">
      <c r="A430" s="167">
        <v>144</v>
      </c>
      <c r="B430" s="168" t="s">
        <v>634</v>
      </c>
      <c r="C430" s="184" t="s">
        <v>635</v>
      </c>
      <c r="D430" s="169" t="s">
        <v>636</v>
      </c>
      <c r="E430" s="170">
        <v>57.376199999999997</v>
      </c>
      <c r="F430" s="171"/>
      <c r="G430" s="172">
        <f>ROUND(E430*F430,2)</f>
        <v>0</v>
      </c>
      <c r="H430" s="171"/>
      <c r="I430" s="172">
        <f>ROUND(E430*H430,2)</f>
        <v>0</v>
      </c>
      <c r="J430" s="171"/>
      <c r="K430" s="172">
        <f>ROUND(E430*J430,2)</f>
        <v>0</v>
      </c>
      <c r="L430" s="172">
        <v>21</v>
      </c>
      <c r="M430" s="172">
        <f>G430*(1+L430/100)</f>
        <v>0</v>
      </c>
      <c r="N430" s="172">
        <v>0</v>
      </c>
      <c r="O430" s="172">
        <f>ROUND(E430*N430,2)</f>
        <v>0</v>
      </c>
      <c r="P430" s="172">
        <v>0</v>
      </c>
      <c r="Q430" s="172">
        <f>ROUND(E430*P430,2)</f>
        <v>0</v>
      </c>
      <c r="R430" s="172" t="s">
        <v>228</v>
      </c>
      <c r="S430" s="172" t="s">
        <v>177</v>
      </c>
      <c r="T430" s="173" t="s">
        <v>178</v>
      </c>
      <c r="U430" s="158">
        <v>0</v>
      </c>
      <c r="V430" s="158">
        <f>ROUND(E430*U430,2)</f>
        <v>0</v>
      </c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185</v>
      </c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ht="22.5" outlineLevel="1" x14ac:dyDescent="0.2">
      <c r="A431" s="155"/>
      <c r="B431" s="156"/>
      <c r="C431" s="190" t="s">
        <v>1837</v>
      </c>
      <c r="D431" s="188"/>
      <c r="E431" s="189">
        <v>57.38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outlineLevel="1" x14ac:dyDescent="0.2">
      <c r="A432" s="167">
        <v>145</v>
      </c>
      <c r="B432" s="168" t="s">
        <v>686</v>
      </c>
      <c r="C432" s="184" t="s">
        <v>1838</v>
      </c>
      <c r="D432" s="169" t="s">
        <v>227</v>
      </c>
      <c r="E432" s="170">
        <v>491.79599999999999</v>
      </c>
      <c r="F432" s="171"/>
      <c r="G432" s="172">
        <f>ROUND(E432*F432,2)</f>
        <v>0</v>
      </c>
      <c r="H432" s="171"/>
      <c r="I432" s="172">
        <f>ROUND(E432*H432,2)</f>
        <v>0</v>
      </c>
      <c r="J432" s="171"/>
      <c r="K432" s="172">
        <f>ROUND(E432*J432,2)</f>
        <v>0</v>
      </c>
      <c r="L432" s="172">
        <v>21</v>
      </c>
      <c r="M432" s="172">
        <f>G432*(1+L432/100)</f>
        <v>0</v>
      </c>
      <c r="N432" s="172">
        <v>0</v>
      </c>
      <c r="O432" s="172">
        <f>ROUND(E432*N432,2)</f>
        <v>0</v>
      </c>
      <c r="P432" s="172">
        <v>0</v>
      </c>
      <c r="Q432" s="172">
        <f>ROUND(E432*P432,2)</f>
        <v>0</v>
      </c>
      <c r="R432" s="172"/>
      <c r="S432" s="172" t="s">
        <v>184</v>
      </c>
      <c r="T432" s="173" t="s">
        <v>178</v>
      </c>
      <c r="U432" s="158">
        <v>0</v>
      </c>
      <c r="V432" s="158">
        <f>ROUND(E432*U432,2)</f>
        <v>0</v>
      </c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185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0" t="s">
        <v>1835</v>
      </c>
      <c r="D433" s="188"/>
      <c r="E433" s="189">
        <v>491.8</v>
      </c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ht="45" outlineLevel="1" x14ac:dyDescent="0.2">
      <c r="A434" s="167">
        <v>146</v>
      </c>
      <c r="B434" s="168" t="s">
        <v>690</v>
      </c>
      <c r="C434" s="184" t="s">
        <v>691</v>
      </c>
      <c r="D434" s="169" t="s">
        <v>195</v>
      </c>
      <c r="E434" s="170">
        <v>98.359200000000001</v>
      </c>
      <c r="F434" s="171"/>
      <c r="G434" s="172">
        <f>ROUND(E434*F434,2)</f>
        <v>0</v>
      </c>
      <c r="H434" s="171"/>
      <c r="I434" s="172">
        <f>ROUND(E434*H434,2)</f>
        <v>0</v>
      </c>
      <c r="J434" s="171"/>
      <c r="K434" s="172">
        <f>ROUND(E434*J434,2)</f>
        <v>0</v>
      </c>
      <c r="L434" s="172">
        <v>21</v>
      </c>
      <c r="M434" s="172">
        <f>G434*(1+L434/100)</f>
        <v>0</v>
      </c>
      <c r="N434" s="172">
        <v>0</v>
      </c>
      <c r="O434" s="172">
        <f>ROUND(E434*N434,2)</f>
        <v>0</v>
      </c>
      <c r="P434" s="172">
        <v>0</v>
      </c>
      <c r="Q434" s="172">
        <f>ROUND(E434*P434,2)</f>
        <v>0</v>
      </c>
      <c r="R434" s="172" t="s">
        <v>228</v>
      </c>
      <c r="S434" s="172" t="s">
        <v>177</v>
      </c>
      <c r="T434" s="173" t="s">
        <v>178</v>
      </c>
      <c r="U434" s="158">
        <v>0</v>
      </c>
      <c r="V434" s="158">
        <f>ROUND(E434*U434,2)</f>
        <v>0</v>
      </c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185</v>
      </c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190" t="s">
        <v>1839</v>
      </c>
      <c r="D435" s="188"/>
      <c r="E435" s="189">
        <v>98.36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ht="45" outlineLevel="1" x14ac:dyDescent="0.2">
      <c r="A436" s="167">
        <v>147</v>
      </c>
      <c r="B436" s="168" t="s">
        <v>693</v>
      </c>
      <c r="C436" s="184" t="s">
        <v>694</v>
      </c>
      <c r="D436" s="169" t="s">
        <v>195</v>
      </c>
      <c r="E436" s="170">
        <v>98.359200000000001</v>
      </c>
      <c r="F436" s="171"/>
      <c r="G436" s="172">
        <f>ROUND(E436*F436,2)</f>
        <v>0</v>
      </c>
      <c r="H436" s="171"/>
      <c r="I436" s="172">
        <f>ROUND(E436*H436,2)</f>
        <v>0</v>
      </c>
      <c r="J436" s="171"/>
      <c r="K436" s="172">
        <f>ROUND(E436*J436,2)</f>
        <v>0</v>
      </c>
      <c r="L436" s="172">
        <v>21</v>
      </c>
      <c r="M436" s="172">
        <f>G436*(1+L436/100)</f>
        <v>0</v>
      </c>
      <c r="N436" s="172">
        <v>0</v>
      </c>
      <c r="O436" s="172">
        <f>ROUND(E436*N436,2)</f>
        <v>0</v>
      </c>
      <c r="P436" s="172">
        <v>0</v>
      </c>
      <c r="Q436" s="172">
        <f>ROUND(E436*P436,2)</f>
        <v>0</v>
      </c>
      <c r="R436" s="172" t="s">
        <v>228</v>
      </c>
      <c r="S436" s="172" t="s">
        <v>695</v>
      </c>
      <c r="T436" s="173" t="s">
        <v>178</v>
      </c>
      <c r="U436" s="158">
        <v>0</v>
      </c>
      <c r="V436" s="158">
        <f>ROUND(E436*U436,2)</f>
        <v>0</v>
      </c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185</v>
      </c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1" x14ac:dyDescent="0.2">
      <c r="A437" s="155"/>
      <c r="B437" s="156"/>
      <c r="C437" s="190" t="s">
        <v>1839</v>
      </c>
      <c r="D437" s="188"/>
      <c r="E437" s="189">
        <v>98.36</v>
      </c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200</v>
      </c>
      <c r="AH437" s="148">
        <v>0</v>
      </c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ht="33.75" outlineLevel="1" x14ac:dyDescent="0.2">
      <c r="A438" s="167">
        <v>148</v>
      </c>
      <c r="B438" s="168" t="s">
        <v>1840</v>
      </c>
      <c r="C438" s="184" t="s">
        <v>1841</v>
      </c>
      <c r="D438" s="169" t="s">
        <v>195</v>
      </c>
      <c r="E438" s="170">
        <v>98.359200000000001</v>
      </c>
      <c r="F438" s="171"/>
      <c r="G438" s="172">
        <f>ROUND(E438*F438,2)</f>
        <v>0</v>
      </c>
      <c r="H438" s="171"/>
      <c r="I438" s="172">
        <f>ROUND(E438*H438,2)</f>
        <v>0</v>
      </c>
      <c r="J438" s="171"/>
      <c r="K438" s="172">
        <f>ROUND(E438*J438,2)</f>
        <v>0</v>
      </c>
      <c r="L438" s="172">
        <v>21</v>
      </c>
      <c r="M438" s="172">
        <f>G438*(1+L438/100)</f>
        <v>0</v>
      </c>
      <c r="N438" s="172">
        <v>0</v>
      </c>
      <c r="O438" s="172">
        <f>ROUND(E438*N438,2)</f>
        <v>0</v>
      </c>
      <c r="P438" s="172">
        <v>0</v>
      </c>
      <c r="Q438" s="172">
        <f>ROUND(E438*P438,2)</f>
        <v>0</v>
      </c>
      <c r="R438" s="172" t="s">
        <v>228</v>
      </c>
      <c r="S438" s="172" t="s">
        <v>177</v>
      </c>
      <c r="T438" s="173" t="s">
        <v>178</v>
      </c>
      <c r="U438" s="158">
        <v>0</v>
      </c>
      <c r="V438" s="158">
        <f>ROUND(E438*U438,2)</f>
        <v>0</v>
      </c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185</v>
      </c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190" t="s">
        <v>1839</v>
      </c>
      <c r="D439" s="188"/>
      <c r="E439" s="189">
        <v>98.36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0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ht="45" outlineLevel="1" x14ac:dyDescent="0.2">
      <c r="A440" s="167">
        <v>149</v>
      </c>
      <c r="B440" s="168" t="s">
        <v>696</v>
      </c>
      <c r="C440" s="184" t="s">
        <v>697</v>
      </c>
      <c r="D440" s="169" t="s">
        <v>256</v>
      </c>
      <c r="E440" s="170">
        <v>23.83</v>
      </c>
      <c r="F440" s="171"/>
      <c r="G440" s="172">
        <f>ROUND(E440*F440,2)</f>
        <v>0</v>
      </c>
      <c r="H440" s="171"/>
      <c r="I440" s="172">
        <f>ROUND(E440*H440,2)</f>
        <v>0</v>
      </c>
      <c r="J440" s="171"/>
      <c r="K440" s="172">
        <f>ROUND(E440*J440,2)</f>
        <v>0</v>
      </c>
      <c r="L440" s="172">
        <v>21</v>
      </c>
      <c r="M440" s="172">
        <f>G440*(1+L440/100)</f>
        <v>0</v>
      </c>
      <c r="N440" s="172">
        <v>0</v>
      </c>
      <c r="O440" s="172">
        <f>ROUND(E440*N440,2)</f>
        <v>0</v>
      </c>
      <c r="P440" s="172">
        <v>0</v>
      </c>
      <c r="Q440" s="172">
        <f>ROUND(E440*P440,2)</f>
        <v>0</v>
      </c>
      <c r="R440" s="172" t="s">
        <v>228</v>
      </c>
      <c r="S440" s="172" t="s">
        <v>177</v>
      </c>
      <c r="T440" s="173" t="s">
        <v>178</v>
      </c>
      <c r="U440" s="158">
        <v>0</v>
      </c>
      <c r="V440" s="158">
        <f>ROUND(E440*U440,2)</f>
        <v>0</v>
      </c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185</v>
      </c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1836</v>
      </c>
      <c r="D441" s="188"/>
      <c r="E441" s="189">
        <v>23.83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outlineLevel="1" x14ac:dyDescent="0.2">
      <c r="A442" s="155">
        <v>150</v>
      </c>
      <c r="B442" s="156" t="s">
        <v>700</v>
      </c>
      <c r="C442" s="203" t="s">
        <v>701</v>
      </c>
      <c r="D442" s="157" t="s">
        <v>0</v>
      </c>
      <c r="E442" s="198"/>
      <c r="F442" s="159"/>
      <c r="G442" s="158">
        <f>ROUND(E442*F442,2)</f>
        <v>0</v>
      </c>
      <c r="H442" s="159"/>
      <c r="I442" s="158">
        <f>ROUND(E442*H442,2)</f>
        <v>0</v>
      </c>
      <c r="J442" s="159"/>
      <c r="K442" s="158">
        <f>ROUND(E442*J442,2)</f>
        <v>0</v>
      </c>
      <c r="L442" s="158">
        <v>21</v>
      </c>
      <c r="M442" s="158">
        <f>G442*(1+L442/100)</f>
        <v>0</v>
      </c>
      <c r="N442" s="158">
        <v>0</v>
      </c>
      <c r="O442" s="158">
        <f>ROUND(E442*N442,2)</f>
        <v>0</v>
      </c>
      <c r="P442" s="158">
        <v>0</v>
      </c>
      <c r="Q442" s="158">
        <f>ROUND(E442*P442,2)</f>
        <v>0</v>
      </c>
      <c r="R442" s="158"/>
      <c r="S442" s="158" t="s">
        <v>177</v>
      </c>
      <c r="T442" s="158" t="s">
        <v>178</v>
      </c>
      <c r="U442" s="158">
        <v>0</v>
      </c>
      <c r="V442" s="158">
        <f>ROUND(E442*U442,2)</f>
        <v>0</v>
      </c>
      <c r="W442" s="15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 t="s">
        <v>702</v>
      </c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x14ac:dyDescent="0.2">
      <c r="A443" s="161" t="s">
        <v>172</v>
      </c>
      <c r="B443" s="162" t="s">
        <v>110</v>
      </c>
      <c r="C443" s="182" t="s">
        <v>111</v>
      </c>
      <c r="D443" s="163"/>
      <c r="E443" s="164"/>
      <c r="F443" s="165"/>
      <c r="G443" s="165">
        <f>SUMIF(AG444:AG450,"&lt;&gt;NOR",G444:G450)</f>
        <v>0</v>
      </c>
      <c r="H443" s="165"/>
      <c r="I443" s="165">
        <f>SUM(I444:I450)</f>
        <v>0</v>
      </c>
      <c r="J443" s="165"/>
      <c r="K443" s="165">
        <f>SUM(K444:K450)</f>
        <v>0</v>
      </c>
      <c r="L443" s="165"/>
      <c r="M443" s="165">
        <f>SUM(M444:M450)</f>
        <v>0</v>
      </c>
      <c r="N443" s="165"/>
      <c r="O443" s="165">
        <f>SUM(O444:O450)</f>
        <v>0</v>
      </c>
      <c r="P443" s="165"/>
      <c r="Q443" s="165">
        <f>SUM(Q444:Q450)</f>
        <v>0</v>
      </c>
      <c r="R443" s="165"/>
      <c r="S443" s="165"/>
      <c r="T443" s="166"/>
      <c r="U443" s="160"/>
      <c r="V443" s="160">
        <f>SUM(V444:V450)</f>
        <v>21.67</v>
      </c>
      <c r="W443" s="160"/>
      <c r="AG443" t="s">
        <v>173</v>
      </c>
    </row>
    <row r="444" spans="1:60" ht="22.5" outlineLevel="1" x14ac:dyDescent="0.2">
      <c r="A444" s="167">
        <v>151</v>
      </c>
      <c r="B444" s="168" t="s">
        <v>711</v>
      </c>
      <c r="C444" s="184" t="s">
        <v>712</v>
      </c>
      <c r="D444" s="169" t="s">
        <v>195</v>
      </c>
      <c r="E444" s="170">
        <v>135.464</v>
      </c>
      <c r="F444" s="171"/>
      <c r="G444" s="172">
        <f>ROUND(E444*F444,2)</f>
        <v>0</v>
      </c>
      <c r="H444" s="171"/>
      <c r="I444" s="172">
        <f>ROUND(E444*H444,2)</f>
        <v>0</v>
      </c>
      <c r="J444" s="171"/>
      <c r="K444" s="172">
        <f>ROUND(E444*J444,2)</f>
        <v>0</v>
      </c>
      <c r="L444" s="172">
        <v>21</v>
      </c>
      <c r="M444" s="172">
        <f>G444*(1+L444/100)</f>
        <v>0</v>
      </c>
      <c r="N444" s="172">
        <v>0</v>
      </c>
      <c r="O444" s="172">
        <f>ROUND(E444*N444,2)</f>
        <v>0</v>
      </c>
      <c r="P444" s="172">
        <v>0</v>
      </c>
      <c r="Q444" s="172">
        <f>ROUND(E444*P444,2)</f>
        <v>0</v>
      </c>
      <c r="R444" s="172"/>
      <c r="S444" s="172" t="s">
        <v>177</v>
      </c>
      <c r="T444" s="173" t="s">
        <v>178</v>
      </c>
      <c r="U444" s="158">
        <v>0.16</v>
      </c>
      <c r="V444" s="158">
        <f>ROUND(E444*U444,2)</f>
        <v>21.67</v>
      </c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611</v>
      </c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/>
      <c r="B445" s="156"/>
      <c r="C445" s="190" t="s">
        <v>1842</v>
      </c>
      <c r="D445" s="188"/>
      <c r="E445" s="189">
        <v>135.46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200</v>
      </c>
      <c r="AH445" s="148">
        <v>0</v>
      </c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ht="33.75" outlineLevel="1" x14ac:dyDescent="0.2">
      <c r="A446" s="167">
        <v>152</v>
      </c>
      <c r="B446" s="168" t="s">
        <v>1099</v>
      </c>
      <c r="C446" s="184" t="s">
        <v>1100</v>
      </c>
      <c r="D446" s="169" t="s">
        <v>195</v>
      </c>
      <c r="E446" s="170">
        <v>71.118600000000001</v>
      </c>
      <c r="F446" s="171"/>
      <c r="G446" s="172">
        <f>ROUND(E446*F446,2)</f>
        <v>0</v>
      </c>
      <c r="H446" s="171"/>
      <c r="I446" s="172">
        <f>ROUND(E446*H446,2)</f>
        <v>0</v>
      </c>
      <c r="J446" s="171"/>
      <c r="K446" s="172">
        <f>ROUND(E446*J446,2)</f>
        <v>0</v>
      </c>
      <c r="L446" s="172">
        <v>21</v>
      </c>
      <c r="M446" s="172">
        <f>G446*(1+L446/100)</f>
        <v>0</v>
      </c>
      <c r="N446" s="172">
        <v>0</v>
      </c>
      <c r="O446" s="172">
        <f>ROUND(E446*N446,2)</f>
        <v>0</v>
      </c>
      <c r="P446" s="172">
        <v>0</v>
      </c>
      <c r="Q446" s="172">
        <f>ROUND(E446*P446,2)</f>
        <v>0</v>
      </c>
      <c r="R446" s="172" t="s">
        <v>228</v>
      </c>
      <c r="S446" s="172" t="s">
        <v>177</v>
      </c>
      <c r="T446" s="173" t="s">
        <v>178</v>
      </c>
      <c r="U446" s="158">
        <v>0</v>
      </c>
      <c r="V446" s="158">
        <f>ROUND(E446*U446,2)</f>
        <v>0</v>
      </c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185</v>
      </c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outlineLevel="1" x14ac:dyDescent="0.2">
      <c r="A447" s="155"/>
      <c r="B447" s="156"/>
      <c r="C447" s="190" t="s">
        <v>1843</v>
      </c>
      <c r="D447" s="188"/>
      <c r="E447" s="189">
        <v>71.12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200</v>
      </c>
      <c r="AH447" s="148">
        <v>0</v>
      </c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ht="45" outlineLevel="1" x14ac:dyDescent="0.2">
      <c r="A448" s="167">
        <v>153</v>
      </c>
      <c r="B448" s="168" t="s">
        <v>724</v>
      </c>
      <c r="C448" s="184" t="s">
        <v>725</v>
      </c>
      <c r="D448" s="169" t="s">
        <v>195</v>
      </c>
      <c r="E448" s="170">
        <v>71.118600000000001</v>
      </c>
      <c r="F448" s="171"/>
      <c r="G448" s="172">
        <f>ROUND(E448*F448,2)</f>
        <v>0</v>
      </c>
      <c r="H448" s="171"/>
      <c r="I448" s="172">
        <f>ROUND(E448*H448,2)</f>
        <v>0</v>
      </c>
      <c r="J448" s="171"/>
      <c r="K448" s="172">
        <f>ROUND(E448*J448,2)</f>
        <v>0</v>
      </c>
      <c r="L448" s="172">
        <v>21</v>
      </c>
      <c r="M448" s="172">
        <f>G448*(1+L448/100)</f>
        <v>0</v>
      </c>
      <c r="N448" s="172">
        <v>0</v>
      </c>
      <c r="O448" s="172">
        <f>ROUND(E448*N448,2)</f>
        <v>0</v>
      </c>
      <c r="P448" s="172">
        <v>0</v>
      </c>
      <c r="Q448" s="172">
        <f>ROUND(E448*P448,2)</f>
        <v>0</v>
      </c>
      <c r="R448" s="172" t="s">
        <v>228</v>
      </c>
      <c r="S448" s="172" t="s">
        <v>177</v>
      </c>
      <c r="T448" s="173" t="s">
        <v>178</v>
      </c>
      <c r="U448" s="158">
        <v>0</v>
      </c>
      <c r="V448" s="158">
        <f>ROUND(E448*U448,2)</f>
        <v>0</v>
      </c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185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0" t="s">
        <v>1843</v>
      </c>
      <c r="D449" s="188"/>
      <c r="E449" s="189">
        <v>71.12</v>
      </c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0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>
        <v>154</v>
      </c>
      <c r="B450" s="156" t="s">
        <v>730</v>
      </c>
      <c r="C450" s="203" t="s">
        <v>731</v>
      </c>
      <c r="D450" s="157" t="s">
        <v>0</v>
      </c>
      <c r="E450" s="198"/>
      <c r="F450" s="159"/>
      <c r="G450" s="158">
        <f>ROUND(E450*F450,2)</f>
        <v>0</v>
      </c>
      <c r="H450" s="159"/>
      <c r="I450" s="158">
        <f>ROUND(E450*H450,2)</f>
        <v>0</v>
      </c>
      <c r="J450" s="159"/>
      <c r="K450" s="158">
        <f>ROUND(E450*J450,2)</f>
        <v>0</v>
      </c>
      <c r="L450" s="158">
        <v>21</v>
      </c>
      <c r="M450" s="158">
        <f>G450*(1+L450/100)</f>
        <v>0</v>
      </c>
      <c r="N450" s="158">
        <v>0</v>
      </c>
      <c r="O450" s="158">
        <f>ROUND(E450*N450,2)</f>
        <v>0</v>
      </c>
      <c r="P450" s="158">
        <v>0</v>
      </c>
      <c r="Q450" s="158">
        <f>ROUND(E450*P450,2)</f>
        <v>0</v>
      </c>
      <c r="R450" s="158"/>
      <c r="S450" s="158" t="s">
        <v>177</v>
      </c>
      <c r="T450" s="158" t="s">
        <v>178</v>
      </c>
      <c r="U450" s="158">
        <v>0</v>
      </c>
      <c r="V450" s="158">
        <f>ROUND(E450*U450,2)</f>
        <v>0</v>
      </c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702</v>
      </c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x14ac:dyDescent="0.2">
      <c r="A451" s="161" t="s">
        <v>172</v>
      </c>
      <c r="B451" s="162" t="s">
        <v>112</v>
      </c>
      <c r="C451" s="182" t="s">
        <v>113</v>
      </c>
      <c r="D451" s="163"/>
      <c r="E451" s="164"/>
      <c r="F451" s="165"/>
      <c r="G451" s="165">
        <f>SUMIF(AG452:AG455,"&lt;&gt;NOR",G452:G455)</f>
        <v>0</v>
      </c>
      <c r="H451" s="165"/>
      <c r="I451" s="165">
        <f>SUM(I452:I455)</f>
        <v>0</v>
      </c>
      <c r="J451" s="165"/>
      <c r="K451" s="165">
        <f>SUM(K452:K455)</f>
        <v>0</v>
      </c>
      <c r="L451" s="165"/>
      <c r="M451" s="165">
        <f>SUM(M452:M455)</f>
        <v>0</v>
      </c>
      <c r="N451" s="165"/>
      <c r="O451" s="165">
        <f>SUM(O452:O455)</f>
        <v>0</v>
      </c>
      <c r="P451" s="165"/>
      <c r="Q451" s="165">
        <f>SUM(Q452:Q455)</f>
        <v>0</v>
      </c>
      <c r="R451" s="165"/>
      <c r="S451" s="165"/>
      <c r="T451" s="166"/>
      <c r="U451" s="160"/>
      <c r="V451" s="160">
        <f>SUM(V452:V455)</f>
        <v>2.75</v>
      </c>
      <c r="W451" s="160"/>
      <c r="AG451" t="s">
        <v>173</v>
      </c>
    </row>
    <row r="452" spans="1:60" ht="56.25" outlineLevel="1" x14ac:dyDescent="0.2">
      <c r="A452" s="167">
        <v>155</v>
      </c>
      <c r="B452" s="168" t="s">
        <v>1844</v>
      </c>
      <c r="C452" s="184" t="s">
        <v>1845</v>
      </c>
      <c r="D452" s="169" t="s">
        <v>227</v>
      </c>
      <c r="E452" s="170">
        <v>1</v>
      </c>
      <c r="F452" s="171"/>
      <c r="G452" s="172">
        <f>ROUND(E452*F452,2)</f>
        <v>0</v>
      </c>
      <c r="H452" s="171"/>
      <c r="I452" s="172">
        <f>ROUND(E452*H452,2)</f>
        <v>0</v>
      </c>
      <c r="J452" s="171"/>
      <c r="K452" s="172">
        <f>ROUND(E452*J452,2)</f>
        <v>0</v>
      </c>
      <c r="L452" s="172">
        <v>21</v>
      </c>
      <c r="M452" s="172">
        <f>G452*(1+L452/100)</f>
        <v>0</v>
      </c>
      <c r="N452" s="172">
        <v>0</v>
      </c>
      <c r="O452" s="172">
        <f>ROUND(E452*N452,2)</f>
        <v>0</v>
      </c>
      <c r="P452" s="172">
        <v>0</v>
      </c>
      <c r="Q452" s="172">
        <f>ROUND(E452*P452,2)</f>
        <v>0</v>
      </c>
      <c r="R452" s="172"/>
      <c r="S452" s="172" t="s">
        <v>177</v>
      </c>
      <c r="T452" s="173" t="s">
        <v>178</v>
      </c>
      <c r="U452" s="158">
        <v>0.35</v>
      </c>
      <c r="V452" s="158">
        <f>ROUND(E452*U452,2)</f>
        <v>0.35</v>
      </c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611</v>
      </c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55"/>
      <c r="B453" s="156"/>
      <c r="C453" s="190" t="s">
        <v>1846</v>
      </c>
      <c r="D453" s="188"/>
      <c r="E453" s="189">
        <v>1</v>
      </c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 t="s">
        <v>200</v>
      </c>
      <c r="AH453" s="148">
        <v>0</v>
      </c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1" x14ac:dyDescent="0.2">
      <c r="A454" s="167">
        <v>156</v>
      </c>
      <c r="B454" s="168" t="s">
        <v>1847</v>
      </c>
      <c r="C454" s="184" t="s">
        <v>1848</v>
      </c>
      <c r="D454" s="169" t="s">
        <v>256</v>
      </c>
      <c r="E454" s="170">
        <v>3</v>
      </c>
      <c r="F454" s="171"/>
      <c r="G454" s="172">
        <f>ROUND(E454*F454,2)</f>
        <v>0</v>
      </c>
      <c r="H454" s="171"/>
      <c r="I454" s="172">
        <f>ROUND(E454*H454,2)</f>
        <v>0</v>
      </c>
      <c r="J454" s="171"/>
      <c r="K454" s="172">
        <f>ROUND(E454*J454,2)</f>
        <v>0</v>
      </c>
      <c r="L454" s="172">
        <v>21</v>
      </c>
      <c r="M454" s="172">
        <f>G454*(1+L454/100)</f>
        <v>0</v>
      </c>
      <c r="N454" s="172">
        <v>0</v>
      </c>
      <c r="O454" s="172">
        <f>ROUND(E454*N454,2)</f>
        <v>0</v>
      </c>
      <c r="P454" s="172">
        <v>0</v>
      </c>
      <c r="Q454" s="172">
        <f>ROUND(E454*P454,2)</f>
        <v>0</v>
      </c>
      <c r="R454" s="172"/>
      <c r="S454" s="172" t="s">
        <v>177</v>
      </c>
      <c r="T454" s="173" t="s">
        <v>178</v>
      </c>
      <c r="U454" s="158">
        <v>0.79898999999999998</v>
      </c>
      <c r="V454" s="158">
        <f>ROUND(E454*U454,2)</f>
        <v>2.4</v>
      </c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923</v>
      </c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outlineLevel="1" x14ac:dyDescent="0.2">
      <c r="A455" s="155"/>
      <c r="B455" s="156"/>
      <c r="C455" s="190" t="s">
        <v>1849</v>
      </c>
      <c r="D455" s="188"/>
      <c r="E455" s="189">
        <v>3</v>
      </c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 t="s">
        <v>200</v>
      </c>
      <c r="AH455" s="148">
        <v>0</v>
      </c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x14ac:dyDescent="0.2">
      <c r="A456" s="161" t="s">
        <v>172</v>
      </c>
      <c r="B456" s="162" t="s">
        <v>120</v>
      </c>
      <c r="C456" s="182" t="s">
        <v>121</v>
      </c>
      <c r="D456" s="163"/>
      <c r="E456" s="164"/>
      <c r="F456" s="165"/>
      <c r="G456" s="165">
        <f>SUMIF(AG457:AG495,"&lt;&gt;NOR",G457:G495)</f>
        <v>0</v>
      </c>
      <c r="H456" s="165"/>
      <c r="I456" s="165">
        <f>SUM(I457:I495)</f>
        <v>0</v>
      </c>
      <c r="J456" s="165"/>
      <c r="K456" s="165">
        <f>SUM(K457:K495)</f>
        <v>0</v>
      </c>
      <c r="L456" s="165"/>
      <c r="M456" s="165">
        <f>SUM(M457:M495)</f>
        <v>0</v>
      </c>
      <c r="N456" s="165"/>
      <c r="O456" s="165">
        <f>SUM(O457:O495)</f>
        <v>0</v>
      </c>
      <c r="P456" s="165"/>
      <c r="Q456" s="165">
        <f>SUM(Q457:Q495)</f>
        <v>0</v>
      </c>
      <c r="R456" s="165"/>
      <c r="S456" s="165"/>
      <c r="T456" s="166"/>
      <c r="U456" s="160"/>
      <c r="V456" s="160">
        <f>SUM(V457:V495)</f>
        <v>17.709999999999997</v>
      </c>
      <c r="W456" s="160"/>
      <c r="AG456" t="s">
        <v>173</v>
      </c>
    </row>
    <row r="457" spans="1:60" ht="22.5" outlineLevel="1" x14ac:dyDescent="0.2">
      <c r="A457" s="167">
        <v>157</v>
      </c>
      <c r="B457" s="168" t="s">
        <v>793</v>
      </c>
      <c r="C457" s="184" t="s">
        <v>794</v>
      </c>
      <c r="D457" s="169" t="s">
        <v>195</v>
      </c>
      <c r="E457" s="170">
        <v>12</v>
      </c>
      <c r="F457" s="171"/>
      <c r="G457" s="172">
        <f>ROUND(E457*F457,2)</f>
        <v>0</v>
      </c>
      <c r="H457" s="171"/>
      <c r="I457" s="172">
        <f>ROUND(E457*H457,2)</f>
        <v>0</v>
      </c>
      <c r="J457" s="171"/>
      <c r="K457" s="172">
        <f>ROUND(E457*J457,2)</f>
        <v>0</v>
      </c>
      <c r="L457" s="172">
        <v>21</v>
      </c>
      <c r="M457" s="172">
        <f>G457*(1+L457/100)</f>
        <v>0</v>
      </c>
      <c r="N457" s="172">
        <v>0</v>
      </c>
      <c r="O457" s="172">
        <f>ROUND(E457*N457,2)</f>
        <v>0</v>
      </c>
      <c r="P457" s="172">
        <v>0</v>
      </c>
      <c r="Q457" s="172">
        <f>ROUND(E457*P457,2)</f>
        <v>0</v>
      </c>
      <c r="R457" s="172"/>
      <c r="S457" s="172" t="s">
        <v>177</v>
      </c>
      <c r="T457" s="173" t="s">
        <v>178</v>
      </c>
      <c r="U457" s="158">
        <v>9.1999999999999998E-2</v>
      </c>
      <c r="V457" s="158">
        <f>ROUND(E457*U457,2)</f>
        <v>1.1000000000000001</v>
      </c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611</v>
      </c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outlineLevel="1" x14ac:dyDescent="0.2">
      <c r="A458" s="155"/>
      <c r="B458" s="156"/>
      <c r="C458" s="190" t="s">
        <v>1850</v>
      </c>
      <c r="D458" s="188"/>
      <c r="E458" s="189">
        <v>12</v>
      </c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200</v>
      </c>
      <c r="AH458" s="148">
        <v>0</v>
      </c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ht="22.5" outlineLevel="1" x14ac:dyDescent="0.2">
      <c r="A459" s="167">
        <v>158</v>
      </c>
      <c r="B459" s="168" t="s">
        <v>1851</v>
      </c>
      <c r="C459" s="184" t="s">
        <v>1852</v>
      </c>
      <c r="D459" s="169" t="s">
        <v>256</v>
      </c>
      <c r="E459" s="170">
        <v>39.630000000000003</v>
      </c>
      <c r="F459" s="171"/>
      <c r="G459" s="172">
        <f>ROUND(E459*F459,2)</f>
        <v>0</v>
      </c>
      <c r="H459" s="171"/>
      <c r="I459" s="172">
        <f>ROUND(E459*H459,2)</f>
        <v>0</v>
      </c>
      <c r="J459" s="171"/>
      <c r="K459" s="172">
        <f>ROUND(E459*J459,2)</f>
        <v>0</v>
      </c>
      <c r="L459" s="172">
        <v>21</v>
      </c>
      <c r="M459" s="172">
        <f>G459*(1+L459/100)</f>
        <v>0</v>
      </c>
      <c r="N459" s="172">
        <v>0</v>
      </c>
      <c r="O459" s="172">
        <f>ROUND(E459*N459,2)</f>
        <v>0</v>
      </c>
      <c r="P459" s="172">
        <v>0</v>
      </c>
      <c r="Q459" s="172">
        <f>ROUND(E459*P459,2)</f>
        <v>0</v>
      </c>
      <c r="R459" s="172"/>
      <c r="S459" s="172" t="s">
        <v>177</v>
      </c>
      <c r="T459" s="173" t="s">
        <v>178</v>
      </c>
      <c r="U459" s="158">
        <v>8.0500000000000002E-2</v>
      </c>
      <c r="V459" s="158">
        <f>ROUND(E459*U459,2)</f>
        <v>3.19</v>
      </c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611</v>
      </c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outlineLevel="1" x14ac:dyDescent="0.2">
      <c r="A460" s="155"/>
      <c r="B460" s="156"/>
      <c r="C460" s="190" t="s">
        <v>1853</v>
      </c>
      <c r="D460" s="188"/>
      <c r="E460" s="189">
        <v>39.630000000000003</v>
      </c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200</v>
      </c>
      <c r="AH460" s="148">
        <v>0</v>
      </c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ht="45" outlineLevel="1" x14ac:dyDescent="0.2">
      <c r="A461" s="167">
        <v>159</v>
      </c>
      <c r="B461" s="168" t="s">
        <v>1854</v>
      </c>
      <c r="C461" s="184" t="s">
        <v>1855</v>
      </c>
      <c r="D461" s="169" t="s">
        <v>227</v>
      </c>
      <c r="E461" s="170">
        <v>6</v>
      </c>
      <c r="F461" s="171"/>
      <c r="G461" s="172">
        <f>ROUND(E461*F461,2)</f>
        <v>0</v>
      </c>
      <c r="H461" s="171"/>
      <c r="I461" s="172">
        <f>ROUND(E461*H461,2)</f>
        <v>0</v>
      </c>
      <c r="J461" s="171"/>
      <c r="K461" s="172">
        <f>ROUND(E461*J461,2)</f>
        <v>0</v>
      </c>
      <c r="L461" s="172">
        <v>21</v>
      </c>
      <c r="M461" s="172">
        <f>G461*(1+L461/100)</f>
        <v>0</v>
      </c>
      <c r="N461" s="172">
        <v>0</v>
      </c>
      <c r="O461" s="172">
        <f>ROUND(E461*N461,2)</f>
        <v>0</v>
      </c>
      <c r="P461" s="172">
        <v>0</v>
      </c>
      <c r="Q461" s="172">
        <f>ROUND(E461*P461,2)</f>
        <v>0</v>
      </c>
      <c r="R461" s="172"/>
      <c r="S461" s="172" t="s">
        <v>177</v>
      </c>
      <c r="T461" s="173" t="s">
        <v>178</v>
      </c>
      <c r="U461" s="158">
        <v>9.3149999999999997E-2</v>
      </c>
      <c r="V461" s="158">
        <f>ROUND(E461*U461,2)</f>
        <v>0.56000000000000005</v>
      </c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611</v>
      </c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1" x14ac:dyDescent="0.2">
      <c r="A462" s="155"/>
      <c r="B462" s="156"/>
      <c r="C462" s="190" t="s">
        <v>1856</v>
      </c>
      <c r="D462" s="188"/>
      <c r="E462" s="189">
        <v>6</v>
      </c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200</v>
      </c>
      <c r="AH462" s="148">
        <v>0</v>
      </c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ht="22.5" outlineLevel="1" x14ac:dyDescent="0.2">
      <c r="A463" s="167">
        <v>160</v>
      </c>
      <c r="B463" s="168" t="s">
        <v>1857</v>
      </c>
      <c r="C463" s="184" t="s">
        <v>1858</v>
      </c>
      <c r="D463" s="169" t="s">
        <v>256</v>
      </c>
      <c r="E463" s="170">
        <v>7.63</v>
      </c>
      <c r="F463" s="171"/>
      <c r="G463" s="172">
        <f>ROUND(E463*F463,2)</f>
        <v>0</v>
      </c>
      <c r="H463" s="171"/>
      <c r="I463" s="172">
        <f>ROUND(E463*H463,2)</f>
        <v>0</v>
      </c>
      <c r="J463" s="171"/>
      <c r="K463" s="172">
        <f>ROUND(E463*J463,2)</f>
        <v>0</v>
      </c>
      <c r="L463" s="172">
        <v>21</v>
      </c>
      <c r="M463" s="172">
        <f>G463*(1+L463/100)</f>
        <v>0</v>
      </c>
      <c r="N463" s="172">
        <v>0</v>
      </c>
      <c r="O463" s="172">
        <f>ROUND(E463*N463,2)</f>
        <v>0</v>
      </c>
      <c r="P463" s="172">
        <v>0</v>
      </c>
      <c r="Q463" s="172">
        <f>ROUND(E463*P463,2)</f>
        <v>0</v>
      </c>
      <c r="R463" s="172"/>
      <c r="S463" s="172" t="s">
        <v>177</v>
      </c>
      <c r="T463" s="173" t="s">
        <v>178</v>
      </c>
      <c r="U463" s="158">
        <v>7.9350000000000004E-2</v>
      </c>
      <c r="V463" s="158">
        <f>ROUND(E463*U463,2)</f>
        <v>0.61</v>
      </c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611</v>
      </c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55"/>
      <c r="B464" s="156"/>
      <c r="C464" s="190" t="s">
        <v>1859</v>
      </c>
      <c r="D464" s="188"/>
      <c r="E464" s="189">
        <v>7.63</v>
      </c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200</v>
      </c>
      <c r="AH464" s="148">
        <v>0</v>
      </c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ht="22.5" outlineLevel="1" x14ac:dyDescent="0.2">
      <c r="A465" s="167">
        <v>161</v>
      </c>
      <c r="B465" s="168" t="s">
        <v>810</v>
      </c>
      <c r="C465" s="184" t="s">
        <v>811</v>
      </c>
      <c r="D465" s="169" t="s">
        <v>256</v>
      </c>
      <c r="E465" s="170">
        <v>46.5</v>
      </c>
      <c r="F465" s="171"/>
      <c r="G465" s="172">
        <f>ROUND(E465*F465,2)</f>
        <v>0</v>
      </c>
      <c r="H465" s="171"/>
      <c r="I465" s="172">
        <f>ROUND(E465*H465,2)</f>
        <v>0</v>
      </c>
      <c r="J465" s="171"/>
      <c r="K465" s="172">
        <f>ROUND(E465*J465,2)</f>
        <v>0</v>
      </c>
      <c r="L465" s="172">
        <v>21</v>
      </c>
      <c r="M465" s="172">
        <f>G465*(1+L465/100)</f>
        <v>0</v>
      </c>
      <c r="N465" s="172">
        <v>0</v>
      </c>
      <c r="O465" s="172">
        <f>ROUND(E465*N465,2)</f>
        <v>0</v>
      </c>
      <c r="P465" s="172">
        <v>0</v>
      </c>
      <c r="Q465" s="172">
        <f>ROUND(E465*P465,2)</f>
        <v>0</v>
      </c>
      <c r="R465" s="172"/>
      <c r="S465" s="172" t="s">
        <v>177</v>
      </c>
      <c r="T465" s="173" t="s">
        <v>178</v>
      </c>
      <c r="U465" s="158">
        <v>9.1999999999999998E-2</v>
      </c>
      <c r="V465" s="158">
        <f>ROUND(E465*U465,2)</f>
        <v>4.28</v>
      </c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611</v>
      </c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outlineLevel="1" x14ac:dyDescent="0.2">
      <c r="A466" s="155"/>
      <c r="B466" s="156"/>
      <c r="C466" s="190" t="s">
        <v>1860</v>
      </c>
      <c r="D466" s="188"/>
      <c r="E466" s="189">
        <v>46.5</v>
      </c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200</v>
      </c>
      <c r="AH466" s="148">
        <v>0</v>
      </c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ht="22.5" outlineLevel="1" x14ac:dyDescent="0.2">
      <c r="A467" s="167">
        <v>162</v>
      </c>
      <c r="B467" s="168" t="s">
        <v>816</v>
      </c>
      <c r="C467" s="184" t="s">
        <v>817</v>
      </c>
      <c r="D467" s="169" t="s">
        <v>256</v>
      </c>
      <c r="E467" s="170">
        <v>15.6</v>
      </c>
      <c r="F467" s="171"/>
      <c r="G467" s="172">
        <f>ROUND(E467*F467,2)</f>
        <v>0</v>
      </c>
      <c r="H467" s="171"/>
      <c r="I467" s="172">
        <f>ROUND(E467*H467,2)</f>
        <v>0</v>
      </c>
      <c r="J467" s="171"/>
      <c r="K467" s="172">
        <f>ROUND(E467*J467,2)</f>
        <v>0</v>
      </c>
      <c r="L467" s="172">
        <v>21</v>
      </c>
      <c r="M467" s="172">
        <f>G467*(1+L467/100)</f>
        <v>0</v>
      </c>
      <c r="N467" s="172">
        <v>0</v>
      </c>
      <c r="O467" s="172">
        <f>ROUND(E467*N467,2)</f>
        <v>0</v>
      </c>
      <c r="P467" s="172">
        <v>0</v>
      </c>
      <c r="Q467" s="172">
        <f>ROUND(E467*P467,2)</f>
        <v>0</v>
      </c>
      <c r="R467" s="172"/>
      <c r="S467" s="172" t="s">
        <v>177</v>
      </c>
      <c r="T467" s="173" t="s">
        <v>178</v>
      </c>
      <c r="U467" s="158">
        <v>0.10349999999999999</v>
      </c>
      <c r="V467" s="158">
        <f>ROUND(E467*U467,2)</f>
        <v>1.61</v>
      </c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611</v>
      </c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55"/>
      <c r="B468" s="156"/>
      <c r="C468" s="190" t="s">
        <v>1861</v>
      </c>
      <c r="D468" s="188"/>
      <c r="E468" s="189">
        <v>15.6</v>
      </c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200</v>
      </c>
      <c r="AH468" s="148">
        <v>0</v>
      </c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67">
        <v>163</v>
      </c>
      <c r="B469" s="168" t="s">
        <v>1862</v>
      </c>
      <c r="C469" s="184" t="s">
        <v>1863</v>
      </c>
      <c r="D469" s="169" t="s">
        <v>256</v>
      </c>
      <c r="E469" s="170">
        <v>10.5</v>
      </c>
      <c r="F469" s="171"/>
      <c r="G469" s="172">
        <f>ROUND(E469*F469,2)</f>
        <v>0</v>
      </c>
      <c r="H469" s="171"/>
      <c r="I469" s="172">
        <f>ROUND(E469*H469,2)</f>
        <v>0</v>
      </c>
      <c r="J469" s="171"/>
      <c r="K469" s="172">
        <f>ROUND(E469*J469,2)</f>
        <v>0</v>
      </c>
      <c r="L469" s="172">
        <v>21</v>
      </c>
      <c r="M469" s="172">
        <f>G469*(1+L469/100)</f>
        <v>0</v>
      </c>
      <c r="N469" s="172">
        <v>0</v>
      </c>
      <c r="O469" s="172">
        <f>ROUND(E469*N469,2)</f>
        <v>0</v>
      </c>
      <c r="P469" s="172">
        <v>0</v>
      </c>
      <c r="Q469" s="172">
        <f>ROUND(E469*P469,2)</f>
        <v>0</v>
      </c>
      <c r="R469" s="172"/>
      <c r="S469" s="172" t="s">
        <v>177</v>
      </c>
      <c r="T469" s="173" t="s">
        <v>178</v>
      </c>
      <c r="U469" s="158">
        <v>0.115</v>
      </c>
      <c r="V469" s="158">
        <f>ROUND(E469*U469,2)</f>
        <v>1.21</v>
      </c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611</v>
      </c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1" x14ac:dyDescent="0.2">
      <c r="A470" s="155"/>
      <c r="B470" s="156"/>
      <c r="C470" s="190" t="s">
        <v>1864</v>
      </c>
      <c r="D470" s="188"/>
      <c r="E470" s="189">
        <v>10.5</v>
      </c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200</v>
      </c>
      <c r="AH470" s="148">
        <v>0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ht="22.5" outlineLevel="1" x14ac:dyDescent="0.2">
      <c r="A471" s="167">
        <v>164</v>
      </c>
      <c r="B471" s="168" t="s">
        <v>1865</v>
      </c>
      <c r="C471" s="184" t="s">
        <v>1866</v>
      </c>
      <c r="D471" s="169" t="s">
        <v>256</v>
      </c>
      <c r="E471" s="170">
        <v>3.1</v>
      </c>
      <c r="F471" s="171"/>
      <c r="G471" s="172">
        <f>ROUND(E471*F471,2)</f>
        <v>0</v>
      </c>
      <c r="H471" s="171"/>
      <c r="I471" s="172">
        <f>ROUND(E471*H471,2)</f>
        <v>0</v>
      </c>
      <c r="J471" s="171"/>
      <c r="K471" s="172">
        <f>ROUND(E471*J471,2)</f>
        <v>0</v>
      </c>
      <c r="L471" s="172">
        <v>21</v>
      </c>
      <c r="M471" s="172">
        <f>G471*(1+L471/100)</f>
        <v>0</v>
      </c>
      <c r="N471" s="172">
        <v>0</v>
      </c>
      <c r="O471" s="172">
        <f>ROUND(E471*N471,2)</f>
        <v>0</v>
      </c>
      <c r="P471" s="172">
        <v>0</v>
      </c>
      <c r="Q471" s="172">
        <f>ROUND(E471*P471,2)</f>
        <v>0</v>
      </c>
      <c r="R471" s="172"/>
      <c r="S471" s="172" t="s">
        <v>177</v>
      </c>
      <c r="T471" s="173" t="s">
        <v>178</v>
      </c>
      <c r="U471" s="158">
        <v>5.7500000000000002E-2</v>
      </c>
      <c r="V471" s="158">
        <f>ROUND(E471*U471,2)</f>
        <v>0.18</v>
      </c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611</v>
      </c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1" x14ac:dyDescent="0.2">
      <c r="A472" s="155"/>
      <c r="B472" s="156"/>
      <c r="C472" s="190" t="s">
        <v>1867</v>
      </c>
      <c r="D472" s="188"/>
      <c r="E472" s="189">
        <v>3.1</v>
      </c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200</v>
      </c>
      <c r="AH472" s="148">
        <v>0</v>
      </c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67">
        <v>165</v>
      </c>
      <c r="B473" s="168" t="s">
        <v>834</v>
      </c>
      <c r="C473" s="184" t="s">
        <v>835</v>
      </c>
      <c r="D473" s="169" t="s">
        <v>256</v>
      </c>
      <c r="E473" s="170">
        <v>32.5</v>
      </c>
      <c r="F473" s="171"/>
      <c r="G473" s="172">
        <f>ROUND(E473*F473,2)</f>
        <v>0</v>
      </c>
      <c r="H473" s="171"/>
      <c r="I473" s="172">
        <f>ROUND(E473*H473,2)</f>
        <v>0</v>
      </c>
      <c r="J473" s="171"/>
      <c r="K473" s="172">
        <f>ROUND(E473*J473,2)</f>
        <v>0</v>
      </c>
      <c r="L473" s="172">
        <v>21</v>
      </c>
      <c r="M473" s="172">
        <f>G473*(1+L473/100)</f>
        <v>0</v>
      </c>
      <c r="N473" s="172">
        <v>0</v>
      </c>
      <c r="O473" s="172">
        <f>ROUND(E473*N473,2)</f>
        <v>0</v>
      </c>
      <c r="P473" s="172">
        <v>0</v>
      </c>
      <c r="Q473" s="172">
        <f>ROUND(E473*P473,2)</f>
        <v>0</v>
      </c>
      <c r="R473" s="172"/>
      <c r="S473" s="172" t="s">
        <v>184</v>
      </c>
      <c r="T473" s="173" t="s">
        <v>178</v>
      </c>
      <c r="U473" s="158">
        <v>0</v>
      </c>
      <c r="V473" s="158">
        <f>ROUND(E473*U473,2)</f>
        <v>0</v>
      </c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611</v>
      </c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55"/>
      <c r="B474" s="156"/>
      <c r="C474" s="190" t="s">
        <v>1868</v>
      </c>
      <c r="D474" s="188"/>
      <c r="E474" s="189">
        <v>32.5</v>
      </c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200</v>
      </c>
      <c r="AH474" s="148">
        <v>0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67">
        <v>166</v>
      </c>
      <c r="B475" s="168" t="s">
        <v>1869</v>
      </c>
      <c r="C475" s="184" t="s">
        <v>1870</v>
      </c>
      <c r="D475" s="169" t="s">
        <v>227</v>
      </c>
      <c r="E475" s="170">
        <v>4</v>
      </c>
      <c r="F475" s="171"/>
      <c r="G475" s="172">
        <f>ROUND(E475*F475,2)</f>
        <v>0</v>
      </c>
      <c r="H475" s="171"/>
      <c r="I475" s="172">
        <f>ROUND(E475*H475,2)</f>
        <v>0</v>
      </c>
      <c r="J475" s="171"/>
      <c r="K475" s="172">
        <f>ROUND(E475*J475,2)</f>
        <v>0</v>
      </c>
      <c r="L475" s="172">
        <v>21</v>
      </c>
      <c r="M475" s="172">
        <f>G475*(1+L475/100)</f>
        <v>0</v>
      </c>
      <c r="N475" s="172">
        <v>0</v>
      </c>
      <c r="O475" s="172">
        <f>ROUND(E475*N475,2)</f>
        <v>0</v>
      </c>
      <c r="P475" s="172">
        <v>0</v>
      </c>
      <c r="Q475" s="172">
        <f>ROUND(E475*P475,2)</f>
        <v>0</v>
      </c>
      <c r="R475" s="172"/>
      <c r="S475" s="172" t="s">
        <v>184</v>
      </c>
      <c r="T475" s="173" t="s">
        <v>178</v>
      </c>
      <c r="U475" s="158">
        <v>0</v>
      </c>
      <c r="V475" s="158">
        <f>ROUND(E475*U475,2)</f>
        <v>0</v>
      </c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611</v>
      </c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1" x14ac:dyDescent="0.2">
      <c r="A476" s="155"/>
      <c r="B476" s="156"/>
      <c r="C476" s="190" t="s">
        <v>1871</v>
      </c>
      <c r="D476" s="188"/>
      <c r="E476" s="189">
        <v>4</v>
      </c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200</v>
      </c>
      <c r="AH476" s="148">
        <v>0</v>
      </c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67">
        <v>167</v>
      </c>
      <c r="B477" s="168" t="s">
        <v>1872</v>
      </c>
      <c r="C477" s="184" t="s">
        <v>1873</v>
      </c>
      <c r="D477" s="169" t="s">
        <v>256</v>
      </c>
      <c r="E477" s="170">
        <v>10.5</v>
      </c>
      <c r="F477" s="171"/>
      <c r="G477" s="172">
        <f>ROUND(E477*F477,2)</f>
        <v>0</v>
      </c>
      <c r="H477" s="171"/>
      <c r="I477" s="172">
        <f>ROUND(E477*H477,2)</f>
        <v>0</v>
      </c>
      <c r="J477" s="171"/>
      <c r="K477" s="172">
        <f>ROUND(E477*J477,2)</f>
        <v>0</v>
      </c>
      <c r="L477" s="172">
        <v>21</v>
      </c>
      <c r="M477" s="172">
        <f>G477*(1+L477/100)</f>
        <v>0</v>
      </c>
      <c r="N477" s="172">
        <v>0</v>
      </c>
      <c r="O477" s="172">
        <f>ROUND(E477*N477,2)</f>
        <v>0</v>
      </c>
      <c r="P477" s="172">
        <v>0</v>
      </c>
      <c r="Q477" s="172">
        <f>ROUND(E477*P477,2)</f>
        <v>0</v>
      </c>
      <c r="R477" s="172"/>
      <c r="S477" s="172" t="s">
        <v>184</v>
      </c>
      <c r="T477" s="173" t="s">
        <v>178</v>
      </c>
      <c r="U477" s="158">
        <v>0</v>
      </c>
      <c r="V477" s="158">
        <f>ROUND(E477*U477,2)</f>
        <v>0</v>
      </c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611</v>
      </c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55"/>
      <c r="B478" s="156"/>
      <c r="C478" s="190" t="s">
        <v>1874</v>
      </c>
      <c r="D478" s="188"/>
      <c r="E478" s="189">
        <v>10.5</v>
      </c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200</v>
      </c>
      <c r="AH478" s="148">
        <v>0</v>
      </c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67">
        <v>168</v>
      </c>
      <c r="B479" s="168" t="s">
        <v>1875</v>
      </c>
      <c r="C479" s="184" t="s">
        <v>1876</v>
      </c>
      <c r="D479" s="169" t="s">
        <v>256</v>
      </c>
      <c r="E479" s="170">
        <v>7.8</v>
      </c>
      <c r="F479" s="171"/>
      <c r="G479" s="172">
        <f>ROUND(E479*F479,2)</f>
        <v>0</v>
      </c>
      <c r="H479" s="171"/>
      <c r="I479" s="172">
        <f>ROUND(E479*H479,2)</f>
        <v>0</v>
      </c>
      <c r="J479" s="171"/>
      <c r="K479" s="172">
        <f>ROUND(E479*J479,2)</f>
        <v>0</v>
      </c>
      <c r="L479" s="172">
        <v>21</v>
      </c>
      <c r="M479" s="172">
        <f>G479*(1+L479/100)</f>
        <v>0</v>
      </c>
      <c r="N479" s="172">
        <v>0</v>
      </c>
      <c r="O479" s="172">
        <f>ROUND(E479*N479,2)</f>
        <v>0</v>
      </c>
      <c r="P479" s="172">
        <v>0</v>
      </c>
      <c r="Q479" s="172">
        <f>ROUND(E479*P479,2)</f>
        <v>0</v>
      </c>
      <c r="R479" s="172"/>
      <c r="S479" s="172" t="s">
        <v>184</v>
      </c>
      <c r="T479" s="173" t="s">
        <v>178</v>
      </c>
      <c r="U479" s="158">
        <v>0</v>
      </c>
      <c r="V479" s="158">
        <f>ROUND(E479*U479,2)</f>
        <v>0</v>
      </c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611</v>
      </c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1" x14ac:dyDescent="0.2">
      <c r="A480" s="155"/>
      <c r="B480" s="156"/>
      <c r="C480" s="190" t="s">
        <v>1877</v>
      </c>
      <c r="D480" s="188"/>
      <c r="E480" s="189">
        <v>7.8</v>
      </c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200</v>
      </c>
      <c r="AH480" s="148">
        <v>0</v>
      </c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outlineLevel="1" x14ac:dyDescent="0.2">
      <c r="A481" s="167">
        <v>169</v>
      </c>
      <c r="B481" s="168" t="s">
        <v>1878</v>
      </c>
      <c r="C481" s="184" t="s">
        <v>1879</v>
      </c>
      <c r="D481" s="169" t="s">
        <v>256</v>
      </c>
      <c r="E481" s="170">
        <v>7.8</v>
      </c>
      <c r="F481" s="171"/>
      <c r="G481" s="172">
        <f>ROUND(E481*F481,2)</f>
        <v>0</v>
      </c>
      <c r="H481" s="171"/>
      <c r="I481" s="172">
        <f>ROUND(E481*H481,2)</f>
        <v>0</v>
      </c>
      <c r="J481" s="171"/>
      <c r="K481" s="172">
        <f>ROUND(E481*J481,2)</f>
        <v>0</v>
      </c>
      <c r="L481" s="172">
        <v>21</v>
      </c>
      <c r="M481" s="172">
        <f>G481*(1+L481/100)</f>
        <v>0</v>
      </c>
      <c r="N481" s="172">
        <v>0</v>
      </c>
      <c r="O481" s="172">
        <f>ROUND(E481*N481,2)</f>
        <v>0</v>
      </c>
      <c r="P481" s="172">
        <v>0</v>
      </c>
      <c r="Q481" s="172">
        <f>ROUND(E481*P481,2)</f>
        <v>0</v>
      </c>
      <c r="R481" s="172"/>
      <c r="S481" s="172" t="s">
        <v>184</v>
      </c>
      <c r="T481" s="173" t="s">
        <v>178</v>
      </c>
      <c r="U481" s="158">
        <v>0</v>
      </c>
      <c r="V481" s="158">
        <f>ROUND(E481*U481,2)</f>
        <v>0</v>
      </c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611</v>
      </c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outlineLevel="1" x14ac:dyDescent="0.2">
      <c r="A482" s="155"/>
      <c r="B482" s="156"/>
      <c r="C482" s="190" t="s">
        <v>1880</v>
      </c>
      <c r="D482" s="188"/>
      <c r="E482" s="189">
        <v>7.8</v>
      </c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200</v>
      </c>
      <c r="AH482" s="148">
        <v>0</v>
      </c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67">
        <v>170</v>
      </c>
      <c r="B483" s="168" t="s">
        <v>1881</v>
      </c>
      <c r="C483" s="184" t="s">
        <v>1882</v>
      </c>
      <c r="D483" s="169" t="s">
        <v>256</v>
      </c>
      <c r="E483" s="170">
        <v>7.63</v>
      </c>
      <c r="F483" s="171"/>
      <c r="G483" s="172">
        <f>ROUND(E483*F483,2)</f>
        <v>0</v>
      </c>
      <c r="H483" s="171"/>
      <c r="I483" s="172">
        <f>ROUND(E483*H483,2)</f>
        <v>0</v>
      </c>
      <c r="J483" s="171"/>
      <c r="K483" s="172">
        <f>ROUND(E483*J483,2)</f>
        <v>0</v>
      </c>
      <c r="L483" s="172">
        <v>21</v>
      </c>
      <c r="M483" s="172">
        <f>G483*(1+L483/100)</f>
        <v>0</v>
      </c>
      <c r="N483" s="172">
        <v>0</v>
      </c>
      <c r="O483" s="172">
        <f>ROUND(E483*N483,2)</f>
        <v>0</v>
      </c>
      <c r="P483" s="172">
        <v>0</v>
      </c>
      <c r="Q483" s="172">
        <f>ROUND(E483*P483,2)</f>
        <v>0</v>
      </c>
      <c r="R483" s="172"/>
      <c r="S483" s="172" t="s">
        <v>177</v>
      </c>
      <c r="T483" s="173" t="s">
        <v>178</v>
      </c>
      <c r="U483" s="158">
        <v>0.43722</v>
      </c>
      <c r="V483" s="158">
        <f>ROUND(E483*U483,2)</f>
        <v>3.34</v>
      </c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611</v>
      </c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outlineLevel="1" x14ac:dyDescent="0.2">
      <c r="A484" s="155"/>
      <c r="B484" s="156"/>
      <c r="C484" s="190" t="s">
        <v>1883</v>
      </c>
      <c r="D484" s="188"/>
      <c r="E484" s="189">
        <v>7.63</v>
      </c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200</v>
      </c>
      <c r="AH484" s="148">
        <v>0</v>
      </c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67">
        <v>171</v>
      </c>
      <c r="B485" s="168" t="s">
        <v>1884</v>
      </c>
      <c r="C485" s="184" t="s">
        <v>1885</v>
      </c>
      <c r="D485" s="169" t="s">
        <v>256</v>
      </c>
      <c r="E485" s="170">
        <v>3.1</v>
      </c>
      <c r="F485" s="171"/>
      <c r="G485" s="172">
        <f>ROUND(E485*F485,2)</f>
        <v>0</v>
      </c>
      <c r="H485" s="171"/>
      <c r="I485" s="172">
        <f>ROUND(E485*H485,2)</f>
        <v>0</v>
      </c>
      <c r="J485" s="171"/>
      <c r="K485" s="172">
        <f>ROUND(E485*J485,2)</f>
        <v>0</v>
      </c>
      <c r="L485" s="172">
        <v>21</v>
      </c>
      <c r="M485" s="172">
        <f>G485*(1+L485/100)</f>
        <v>0</v>
      </c>
      <c r="N485" s="172">
        <v>0</v>
      </c>
      <c r="O485" s="172">
        <f>ROUND(E485*N485,2)</f>
        <v>0</v>
      </c>
      <c r="P485" s="172">
        <v>0</v>
      </c>
      <c r="Q485" s="172">
        <f>ROUND(E485*P485,2)</f>
        <v>0</v>
      </c>
      <c r="R485" s="172"/>
      <c r="S485" s="172" t="s">
        <v>177</v>
      </c>
      <c r="T485" s="173" t="s">
        <v>178</v>
      </c>
      <c r="U485" s="158">
        <v>0.52600000000000002</v>
      </c>
      <c r="V485" s="158">
        <f>ROUND(E485*U485,2)</f>
        <v>1.63</v>
      </c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611</v>
      </c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outlineLevel="1" x14ac:dyDescent="0.2">
      <c r="A486" s="155"/>
      <c r="B486" s="156"/>
      <c r="C486" s="190" t="s">
        <v>1886</v>
      </c>
      <c r="D486" s="188"/>
      <c r="E486" s="189">
        <v>3.1</v>
      </c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200</v>
      </c>
      <c r="AH486" s="148">
        <v>0</v>
      </c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67">
        <v>172</v>
      </c>
      <c r="B487" s="168" t="s">
        <v>1887</v>
      </c>
      <c r="C487" s="184" t="s">
        <v>1888</v>
      </c>
      <c r="D487" s="169" t="s">
        <v>256</v>
      </c>
      <c r="E487" s="170">
        <v>7.13</v>
      </c>
      <c r="F487" s="171"/>
      <c r="G487" s="172">
        <f>ROUND(E487*F487,2)</f>
        <v>0</v>
      </c>
      <c r="H487" s="171"/>
      <c r="I487" s="172">
        <f>ROUND(E487*H487,2)</f>
        <v>0</v>
      </c>
      <c r="J487" s="171"/>
      <c r="K487" s="172">
        <f>ROUND(E487*J487,2)</f>
        <v>0</v>
      </c>
      <c r="L487" s="172">
        <v>21</v>
      </c>
      <c r="M487" s="172">
        <f>G487*(1+L487/100)</f>
        <v>0</v>
      </c>
      <c r="N487" s="172">
        <v>0</v>
      </c>
      <c r="O487" s="172">
        <f>ROUND(E487*N487,2)</f>
        <v>0</v>
      </c>
      <c r="P487" s="172">
        <v>0</v>
      </c>
      <c r="Q487" s="172">
        <f>ROUND(E487*P487,2)</f>
        <v>0</v>
      </c>
      <c r="R487" s="172"/>
      <c r="S487" s="172" t="s">
        <v>184</v>
      </c>
      <c r="T487" s="173" t="s">
        <v>178</v>
      </c>
      <c r="U487" s="158">
        <v>0</v>
      </c>
      <c r="V487" s="158">
        <f>ROUND(E487*U487,2)</f>
        <v>0</v>
      </c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611</v>
      </c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1" x14ac:dyDescent="0.2">
      <c r="A488" s="155"/>
      <c r="B488" s="156"/>
      <c r="C488" s="190" t="s">
        <v>1889</v>
      </c>
      <c r="D488" s="188"/>
      <c r="E488" s="189">
        <v>7.13</v>
      </c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200</v>
      </c>
      <c r="AH488" s="148">
        <v>0</v>
      </c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67">
        <v>173</v>
      </c>
      <c r="B489" s="168" t="s">
        <v>1890</v>
      </c>
      <c r="C489" s="184" t="s">
        <v>1891</v>
      </c>
      <c r="D489" s="169" t="s">
        <v>227</v>
      </c>
      <c r="E489" s="170">
        <v>2</v>
      </c>
      <c r="F489" s="171"/>
      <c r="G489" s="172">
        <f>ROUND(E489*F489,2)</f>
        <v>0</v>
      </c>
      <c r="H489" s="171"/>
      <c r="I489" s="172">
        <f>ROUND(E489*H489,2)</f>
        <v>0</v>
      </c>
      <c r="J489" s="171"/>
      <c r="K489" s="172">
        <f>ROUND(E489*J489,2)</f>
        <v>0</v>
      </c>
      <c r="L489" s="172">
        <v>21</v>
      </c>
      <c r="M489" s="172">
        <f>G489*(1+L489/100)</f>
        <v>0</v>
      </c>
      <c r="N489" s="172">
        <v>0</v>
      </c>
      <c r="O489" s="172">
        <f>ROUND(E489*N489,2)</f>
        <v>0</v>
      </c>
      <c r="P489" s="172">
        <v>0</v>
      </c>
      <c r="Q489" s="172">
        <f>ROUND(E489*P489,2)</f>
        <v>0</v>
      </c>
      <c r="R489" s="172"/>
      <c r="S489" s="172" t="s">
        <v>184</v>
      </c>
      <c r="T489" s="173" t="s">
        <v>178</v>
      </c>
      <c r="U489" s="158">
        <v>0</v>
      </c>
      <c r="V489" s="158">
        <f>ROUND(E489*U489,2)</f>
        <v>0</v>
      </c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185</v>
      </c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55"/>
      <c r="B490" s="156"/>
      <c r="C490" s="190" t="s">
        <v>1892</v>
      </c>
      <c r="D490" s="188"/>
      <c r="E490" s="189">
        <v>2</v>
      </c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200</v>
      </c>
      <c r="AH490" s="148">
        <v>0</v>
      </c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67">
        <v>174</v>
      </c>
      <c r="B491" s="168" t="s">
        <v>1893</v>
      </c>
      <c r="C491" s="184" t="s">
        <v>1894</v>
      </c>
      <c r="D491" s="169" t="s">
        <v>227</v>
      </c>
      <c r="E491" s="170">
        <v>2</v>
      </c>
      <c r="F491" s="171"/>
      <c r="G491" s="172">
        <f>ROUND(E491*F491,2)</f>
        <v>0</v>
      </c>
      <c r="H491" s="171"/>
      <c r="I491" s="172">
        <f>ROUND(E491*H491,2)</f>
        <v>0</v>
      </c>
      <c r="J491" s="171"/>
      <c r="K491" s="172">
        <f>ROUND(E491*J491,2)</f>
        <v>0</v>
      </c>
      <c r="L491" s="172">
        <v>21</v>
      </c>
      <c r="M491" s="172">
        <f>G491*(1+L491/100)</f>
        <v>0</v>
      </c>
      <c r="N491" s="172">
        <v>0</v>
      </c>
      <c r="O491" s="172">
        <f>ROUND(E491*N491,2)</f>
        <v>0</v>
      </c>
      <c r="P491" s="172">
        <v>0</v>
      </c>
      <c r="Q491" s="172">
        <f>ROUND(E491*P491,2)</f>
        <v>0</v>
      </c>
      <c r="R491" s="172"/>
      <c r="S491" s="172" t="s">
        <v>184</v>
      </c>
      <c r="T491" s="173" t="s">
        <v>178</v>
      </c>
      <c r="U491" s="158">
        <v>0</v>
      </c>
      <c r="V491" s="158">
        <f>ROUND(E491*U491,2)</f>
        <v>0</v>
      </c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611</v>
      </c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55"/>
      <c r="B492" s="156"/>
      <c r="C492" s="190" t="s">
        <v>1895</v>
      </c>
      <c r="D492" s="188"/>
      <c r="E492" s="189">
        <v>2</v>
      </c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200</v>
      </c>
      <c r="AH492" s="148">
        <v>0</v>
      </c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67">
        <v>175</v>
      </c>
      <c r="B493" s="168" t="s">
        <v>844</v>
      </c>
      <c r="C493" s="184" t="s">
        <v>1896</v>
      </c>
      <c r="D493" s="169" t="s">
        <v>256</v>
      </c>
      <c r="E493" s="170">
        <v>46.5</v>
      </c>
      <c r="F493" s="171"/>
      <c r="G493" s="172">
        <f>ROUND(E493*F493,2)</f>
        <v>0</v>
      </c>
      <c r="H493" s="171"/>
      <c r="I493" s="172">
        <f>ROUND(E493*H493,2)</f>
        <v>0</v>
      </c>
      <c r="J493" s="171"/>
      <c r="K493" s="172">
        <f>ROUND(E493*J493,2)</f>
        <v>0</v>
      </c>
      <c r="L493" s="172">
        <v>21</v>
      </c>
      <c r="M493" s="172">
        <f>G493*(1+L493/100)</f>
        <v>0</v>
      </c>
      <c r="N493" s="172">
        <v>0</v>
      </c>
      <c r="O493" s="172">
        <f>ROUND(E493*N493,2)</f>
        <v>0</v>
      </c>
      <c r="P493" s="172">
        <v>0</v>
      </c>
      <c r="Q493" s="172">
        <f>ROUND(E493*P493,2)</f>
        <v>0</v>
      </c>
      <c r="R493" s="172"/>
      <c r="S493" s="172" t="s">
        <v>184</v>
      </c>
      <c r="T493" s="173" t="s">
        <v>178</v>
      </c>
      <c r="U493" s="158">
        <v>0</v>
      </c>
      <c r="V493" s="158">
        <f>ROUND(E493*U493,2)</f>
        <v>0</v>
      </c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611</v>
      </c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outlineLevel="1" x14ac:dyDescent="0.2">
      <c r="A494" s="155"/>
      <c r="B494" s="156"/>
      <c r="C494" s="190" t="s">
        <v>1897</v>
      </c>
      <c r="D494" s="188"/>
      <c r="E494" s="189">
        <v>46.5</v>
      </c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200</v>
      </c>
      <c r="AH494" s="148">
        <v>0</v>
      </c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1" x14ac:dyDescent="0.2">
      <c r="A495" s="155">
        <v>176</v>
      </c>
      <c r="B495" s="156" t="s">
        <v>869</v>
      </c>
      <c r="C495" s="203" t="s">
        <v>870</v>
      </c>
      <c r="D495" s="157" t="s">
        <v>0</v>
      </c>
      <c r="E495" s="198"/>
      <c r="F495" s="159"/>
      <c r="G495" s="158">
        <f>ROUND(E495*F495,2)</f>
        <v>0</v>
      </c>
      <c r="H495" s="159"/>
      <c r="I495" s="158">
        <f>ROUND(E495*H495,2)</f>
        <v>0</v>
      </c>
      <c r="J495" s="159"/>
      <c r="K495" s="158">
        <f>ROUND(E495*J495,2)</f>
        <v>0</v>
      </c>
      <c r="L495" s="158">
        <v>21</v>
      </c>
      <c r="M495" s="158">
        <f>G495*(1+L495/100)</f>
        <v>0</v>
      </c>
      <c r="N495" s="158">
        <v>0</v>
      </c>
      <c r="O495" s="158">
        <f>ROUND(E495*N495,2)</f>
        <v>0</v>
      </c>
      <c r="P495" s="158">
        <v>0</v>
      </c>
      <c r="Q495" s="158">
        <f>ROUND(E495*P495,2)</f>
        <v>0</v>
      </c>
      <c r="R495" s="158"/>
      <c r="S495" s="158" t="s">
        <v>177</v>
      </c>
      <c r="T495" s="158" t="s">
        <v>178</v>
      </c>
      <c r="U495" s="158">
        <v>0</v>
      </c>
      <c r="V495" s="158">
        <f>ROUND(E495*U495,2)</f>
        <v>0</v>
      </c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702</v>
      </c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x14ac:dyDescent="0.2">
      <c r="A496" s="161" t="s">
        <v>172</v>
      </c>
      <c r="B496" s="162" t="s">
        <v>122</v>
      </c>
      <c r="C496" s="182" t="s">
        <v>123</v>
      </c>
      <c r="D496" s="163"/>
      <c r="E496" s="164"/>
      <c r="F496" s="165"/>
      <c r="G496" s="165">
        <f>SUMIF(AG497:AG543,"&lt;&gt;NOR",G497:G543)</f>
        <v>0</v>
      </c>
      <c r="H496" s="165"/>
      <c r="I496" s="165">
        <f>SUM(I497:I543)</f>
        <v>0</v>
      </c>
      <c r="J496" s="165"/>
      <c r="K496" s="165">
        <f>SUM(K497:K543)</f>
        <v>0</v>
      </c>
      <c r="L496" s="165"/>
      <c r="M496" s="165">
        <f>SUM(M497:M543)</f>
        <v>0</v>
      </c>
      <c r="N496" s="165"/>
      <c r="O496" s="165">
        <f>SUM(O497:O543)</f>
        <v>0</v>
      </c>
      <c r="P496" s="165"/>
      <c r="Q496" s="165">
        <f>SUM(Q497:Q543)</f>
        <v>0</v>
      </c>
      <c r="R496" s="165"/>
      <c r="S496" s="165"/>
      <c r="T496" s="166"/>
      <c r="U496" s="160"/>
      <c r="V496" s="160">
        <f>SUM(V497:V543)</f>
        <v>1012.34</v>
      </c>
      <c r="W496" s="160"/>
      <c r="AG496" t="s">
        <v>173</v>
      </c>
    </row>
    <row r="497" spans="1:60" ht="22.5" outlineLevel="1" x14ac:dyDescent="0.2">
      <c r="A497" s="167">
        <v>177</v>
      </c>
      <c r="B497" s="168" t="s">
        <v>1898</v>
      </c>
      <c r="C497" s="184" t="s">
        <v>1899</v>
      </c>
      <c r="D497" s="169" t="s">
        <v>195</v>
      </c>
      <c r="E497" s="170">
        <v>60.5</v>
      </c>
      <c r="F497" s="171"/>
      <c r="G497" s="172">
        <f>ROUND(E497*F497,2)</f>
        <v>0</v>
      </c>
      <c r="H497" s="171"/>
      <c r="I497" s="172">
        <f>ROUND(E497*H497,2)</f>
        <v>0</v>
      </c>
      <c r="J497" s="171"/>
      <c r="K497" s="172">
        <f>ROUND(E497*J497,2)</f>
        <v>0</v>
      </c>
      <c r="L497" s="172">
        <v>21</v>
      </c>
      <c r="M497" s="172">
        <f>G497*(1+L497/100)</f>
        <v>0</v>
      </c>
      <c r="N497" s="172">
        <v>0</v>
      </c>
      <c r="O497" s="172">
        <f>ROUND(E497*N497,2)</f>
        <v>0</v>
      </c>
      <c r="P497" s="172">
        <v>0</v>
      </c>
      <c r="Q497" s="172">
        <f>ROUND(E497*P497,2)</f>
        <v>0</v>
      </c>
      <c r="R497" s="172"/>
      <c r="S497" s="172" t="s">
        <v>177</v>
      </c>
      <c r="T497" s="173" t="s">
        <v>178</v>
      </c>
      <c r="U497" s="158">
        <v>0.34</v>
      </c>
      <c r="V497" s="158">
        <f>ROUND(E497*U497,2)</f>
        <v>20.57</v>
      </c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611</v>
      </c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outlineLevel="1" x14ac:dyDescent="0.2">
      <c r="A498" s="155"/>
      <c r="B498" s="156"/>
      <c r="C498" s="190" t="s">
        <v>1900</v>
      </c>
      <c r="D498" s="188"/>
      <c r="E498" s="189">
        <v>60.5</v>
      </c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200</v>
      </c>
      <c r="AH498" s="148">
        <v>0</v>
      </c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ht="22.5" outlineLevel="1" x14ac:dyDescent="0.2">
      <c r="A499" s="167">
        <v>178</v>
      </c>
      <c r="B499" s="168" t="s">
        <v>1901</v>
      </c>
      <c r="C499" s="184" t="s">
        <v>1902</v>
      </c>
      <c r="D499" s="169" t="s">
        <v>636</v>
      </c>
      <c r="E499" s="170">
        <v>3110</v>
      </c>
      <c r="F499" s="171"/>
      <c r="G499" s="172">
        <f>ROUND(E499*F499,2)</f>
        <v>0</v>
      </c>
      <c r="H499" s="171"/>
      <c r="I499" s="172">
        <f>ROUND(E499*H499,2)</f>
        <v>0</v>
      </c>
      <c r="J499" s="171"/>
      <c r="K499" s="172">
        <f>ROUND(E499*J499,2)</f>
        <v>0</v>
      </c>
      <c r="L499" s="172">
        <v>21</v>
      </c>
      <c r="M499" s="172">
        <f>G499*(1+L499/100)</f>
        <v>0</v>
      </c>
      <c r="N499" s="172">
        <v>0</v>
      </c>
      <c r="O499" s="172">
        <f>ROUND(E499*N499,2)</f>
        <v>0</v>
      </c>
      <c r="P499" s="172">
        <v>0</v>
      </c>
      <c r="Q499" s="172">
        <f>ROUND(E499*P499,2)</f>
        <v>0</v>
      </c>
      <c r="R499" s="172"/>
      <c r="S499" s="172" t="s">
        <v>177</v>
      </c>
      <c r="T499" s="173" t="s">
        <v>178</v>
      </c>
      <c r="U499" s="158">
        <v>0.30399999999999999</v>
      </c>
      <c r="V499" s="158">
        <f>ROUND(E499*U499,2)</f>
        <v>945.44</v>
      </c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611</v>
      </c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55"/>
      <c r="B500" s="156"/>
      <c r="C500" s="190" t="s">
        <v>1903</v>
      </c>
      <c r="D500" s="188"/>
      <c r="E500" s="189">
        <v>3110</v>
      </c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200</v>
      </c>
      <c r="AH500" s="148">
        <v>0</v>
      </c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ht="22.5" outlineLevel="1" x14ac:dyDescent="0.2">
      <c r="A501" s="167">
        <v>179</v>
      </c>
      <c r="B501" s="168" t="s">
        <v>871</v>
      </c>
      <c r="C501" s="184" t="s">
        <v>872</v>
      </c>
      <c r="D501" s="169" t="s">
        <v>636</v>
      </c>
      <c r="E501" s="170">
        <v>147.4</v>
      </c>
      <c r="F501" s="171"/>
      <c r="G501" s="172">
        <f>ROUND(E501*F501,2)</f>
        <v>0</v>
      </c>
      <c r="H501" s="171"/>
      <c r="I501" s="172">
        <f>ROUND(E501*H501,2)</f>
        <v>0</v>
      </c>
      <c r="J501" s="171"/>
      <c r="K501" s="172">
        <f>ROUND(E501*J501,2)</f>
        <v>0</v>
      </c>
      <c r="L501" s="172">
        <v>21</v>
      </c>
      <c r="M501" s="172">
        <f>G501*(1+L501/100)</f>
        <v>0</v>
      </c>
      <c r="N501" s="172">
        <v>0</v>
      </c>
      <c r="O501" s="172">
        <f>ROUND(E501*N501,2)</f>
        <v>0</v>
      </c>
      <c r="P501" s="172">
        <v>0</v>
      </c>
      <c r="Q501" s="172">
        <f>ROUND(E501*P501,2)</f>
        <v>0</v>
      </c>
      <c r="R501" s="172"/>
      <c r="S501" s="172" t="s">
        <v>177</v>
      </c>
      <c r="T501" s="173" t="s">
        <v>178</v>
      </c>
      <c r="U501" s="158">
        <v>9.7000000000000003E-2</v>
      </c>
      <c r="V501" s="158">
        <f>ROUND(E501*U501,2)</f>
        <v>14.3</v>
      </c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611</v>
      </c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outlineLevel="1" x14ac:dyDescent="0.2">
      <c r="A502" s="155"/>
      <c r="B502" s="156"/>
      <c r="C502" s="190" t="s">
        <v>1904</v>
      </c>
      <c r="D502" s="188"/>
      <c r="E502" s="189">
        <v>50.4</v>
      </c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200</v>
      </c>
      <c r="AH502" s="148">
        <v>0</v>
      </c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190" t="s">
        <v>1905</v>
      </c>
      <c r="D503" s="188"/>
      <c r="E503" s="189">
        <v>97</v>
      </c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>
        <v>0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ht="22.5" outlineLevel="1" x14ac:dyDescent="0.2">
      <c r="A504" s="167">
        <v>180</v>
      </c>
      <c r="B504" s="168" t="s">
        <v>1906</v>
      </c>
      <c r="C504" s="184" t="s">
        <v>1907</v>
      </c>
      <c r="D504" s="169" t="s">
        <v>636</v>
      </c>
      <c r="E504" s="170">
        <v>132.70400000000001</v>
      </c>
      <c r="F504" s="171"/>
      <c r="G504" s="172">
        <f>ROUND(E504*F504,2)</f>
        <v>0</v>
      </c>
      <c r="H504" s="171"/>
      <c r="I504" s="172">
        <f>ROUND(E504*H504,2)</f>
        <v>0</v>
      </c>
      <c r="J504" s="171"/>
      <c r="K504" s="172">
        <f>ROUND(E504*J504,2)</f>
        <v>0</v>
      </c>
      <c r="L504" s="172">
        <v>21</v>
      </c>
      <c r="M504" s="172">
        <f>G504*(1+L504/100)</f>
        <v>0</v>
      </c>
      <c r="N504" s="172">
        <v>0</v>
      </c>
      <c r="O504" s="172">
        <f>ROUND(E504*N504,2)</f>
        <v>0</v>
      </c>
      <c r="P504" s="172">
        <v>0</v>
      </c>
      <c r="Q504" s="172">
        <f>ROUND(E504*P504,2)</f>
        <v>0</v>
      </c>
      <c r="R504" s="172"/>
      <c r="S504" s="172" t="s">
        <v>177</v>
      </c>
      <c r="T504" s="173" t="s">
        <v>178</v>
      </c>
      <c r="U504" s="158">
        <v>0.05</v>
      </c>
      <c r="V504" s="158">
        <f>ROUND(E504*U504,2)</f>
        <v>6.64</v>
      </c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611</v>
      </c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outlineLevel="1" x14ac:dyDescent="0.2">
      <c r="A505" s="155"/>
      <c r="B505" s="156"/>
      <c r="C505" s="190" t="s">
        <v>1908</v>
      </c>
      <c r="D505" s="188"/>
      <c r="E505" s="189">
        <v>132.69999999999999</v>
      </c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200</v>
      </c>
      <c r="AH505" s="148">
        <v>0</v>
      </c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ht="22.5" outlineLevel="1" x14ac:dyDescent="0.2">
      <c r="A506" s="167">
        <v>181</v>
      </c>
      <c r="B506" s="168" t="s">
        <v>1909</v>
      </c>
      <c r="C506" s="184" t="s">
        <v>1910</v>
      </c>
      <c r="D506" s="169" t="s">
        <v>636</v>
      </c>
      <c r="E506" s="170">
        <v>686.13</v>
      </c>
      <c r="F506" s="171"/>
      <c r="G506" s="172">
        <f>ROUND(E506*F506,2)</f>
        <v>0</v>
      </c>
      <c r="H506" s="171"/>
      <c r="I506" s="172">
        <f>ROUND(E506*H506,2)</f>
        <v>0</v>
      </c>
      <c r="J506" s="171"/>
      <c r="K506" s="172">
        <f>ROUND(E506*J506,2)</f>
        <v>0</v>
      </c>
      <c r="L506" s="172">
        <v>21</v>
      </c>
      <c r="M506" s="172">
        <f>G506*(1+L506/100)</f>
        <v>0</v>
      </c>
      <c r="N506" s="172">
        <v>0</v>
      </c>
      <c r="O506" s="172">
        <f>ROUND(E506*N506,2)</f>
        <v>0</v>
      </c>
      <c r="P506" s="172">
        <v>0</v>
      </c>
      <c r="Q506" s="172">
        <f>ROUND(E506*P506,2)</f>
        <v>0</v>
      </c>
      <c r="R506" s="172"/>
      <c r="S506" s="172" t="s">
        <v>177</v>
      </c>
      <c r="T506" s="173" t="s">
        <v>178</v>
      </c>
      <c r="U506" s="158">
        <v>3.6999999999999998E-2</v>
      </c>
      <c r="V506" s="158">
        <f>ROUND(E506*U506,2)</f>
        <v>25.39</v>
      </c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611</v>
      </c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55"/>
      <c r="B507" s="156"/>
      <c r="C507" s="190" t="s">
        <v>1911</v>
      </c>
      <c r="D507" s="188"/>
      <c r="E507" s="189">
        <v>291.77999999999997</v>
      </c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200</v>
      </c>
      <c r="AH507" s="148">
        <v>0</v>
      </c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outlineLevel="1" x14ac:dyDescent="0.2">
      <c r="A508" s="155"/>
      <c r="B508" s="156"/>
      <c r="C508" s="190" t="s">
        <v>1912</v>
      </c>
      <c r="D508" s="188"/>
      <c r="E508" s="189">
        <v>394.35</v>
      </c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200</v>
      </c>
      <c r="AH508" s="148">
        <v>0</v>
      </c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67">
        <v>182</v>
      </c>
      <c r="B509" s="168" t="s">
        <v>887</v>
      </c>
      <c r="C509" s="184" t="s">
        <v>1913</v>
      </c>
      <c r="D509" s="169" t="s">
        <v>227</v>
      </c>
      <c r="E509" s="170">
        <v>80</v>
      </c>
      <c r="F509" s="171"/>
      <c r="G509" s="172">
        <f>ROUND(E509*F509,2)</f>
        <v>0</v>
      </c>
      <c r="H509" s="171"/>
      <c r="I509" s="172">
        <f>ROUND(E509*H509,2)</f>
        <v>0</v>
      </c>
      <c r="J509" s="171"/>
      <c r="K509" s="172">
        <f>ROUND(E509*J509,2)</f>
        <v>0</v>
      </c>
      <c r="L509" s="172">
        <v>21</v>
      </c>
      <c r="M509" s="172">
        <f>G509*(1+L509/100)</f>
        <v>0</v>
      </c>
      <c r="N509" s="172">
        <v>0</v>
      </c>
      <c r="O509" s="172">
        <f>ROUND(E509*N509,2)</f>
        <v>0</v>
      </c>
      <c r="P509" s="172">
        <v>0</v>
      </c>
      <c r="Q509" s="172">
        <f>ROUND(E509*P509,2)</f>
        <v>0</v>
      </c>
      <c r="R509" s="172"/>
      <c r="S509" s="172" t="s">
        <v>184</v>
      </c>
      <c r="T509" s="173" t="s">
        <v>178</v>
      </c>
      <c r="U509" s="158">
        <v>0</v>
      </c>
      <c r="V509" s="158">
        <f>ROUND(E509*U509,2)</f>
        <v>0</v>
      </c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611</v>
      </c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55"/>
      <c r="B510" s="156"/>
      <c r="C510" s="190" t="s">
        <v>1914</v>
      </c>
      <c r="D510" s="188"/>
      <c r="E510" s="189">
        <v>80</v>
      </c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200</v>
      </c>
      <c r="AH510" s="148">
        <v>0</v>
      </c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67">
        <v>183</v>
      </c>
      <c r="B511" s="168" t="s">
        <v>1915</v>
      </c>
      <c r="C511" s="184" t="s">
        <v>1916</v>
      </c>
      <c r="D511" s="169" t="s">
        <v>636</v>
      </c>
      <c r="E511" s="170">
        <v>291.77999999999997</v>
      </c>
      <c r="F511" s="171"/>
      <c r="G511" s="172">
        <f>ROUND(E511*F511,2)</f>
        <v>0</v>
      </c>
      <c r="H511" s="171"/>
      <c r="I511" s="172">
        <f>ROUND(E511*H511,2)</f>
        <v>0</v>
      </c>
      <c r="J511" s="171"/>
      <c r="K511" s="172">
        <f>ROUND(E511*J511,2)</f>
        <v>0</v>
      </c>
      <c r="L511" s="172">
        <v>21</v>
      </c>
      <c r="M511" s="172">
        <f>G511*(1+L511/100)</f>
        <v>0</v>
      </c>
      <c r="N511" s="172">
        <v>0</v>
      </c>
      <c r="O511" s="172">
        <f>ROUND(E511*N511,2)</f>
        <v>0</v>
      </c>
      <c r="P511" s="172">
        <v>0</v>
      </c>
      <c r="Q511" s="172">
        <f>ROUND(E511*P511,2)</f>
        <v>0</v>
      </c>
      <c r="R511" s="172"/>
      <c r="S511" s="172" t="s">
        <v>184</v>
      </c>
      <c r="T511" s="173" t="s">
        <v>178</v>
      </c>
      <c r="U511" s="158">
        <v>0</v>
      </c>
      <c r="V511" s="158">
        <f>ROUND(E511*U511,2)</f>
        <v>0</v>
      </c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611</v>
      </c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outlineLevel="1" x14ac:dyDescent="0.2">
      <c r="A512" s="155"/>
      <c r="B512" s="156"/>
      <c r="C512" s="190" t="s">
        <v>1911</v>
      </c>
      <c r="D512" s="188"/>
      <c r="E512" s="189">
        <v>291.77999999999997</v>
      </c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200</v>
      </c>
      <c r="AH512" s="148">
        <v>0</v>
      </c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67">
        <v>184</v>
      </c>
      <c r="B513" s="168" t="s">
        <v>1917</v>
      </c>
      <c r="C513" s="184" t="s">
        <v>1916</v>
      </c>
      <c r="D513" s="169" t="s">
        <v>636</v>
      </c>
      <c r="E513" s="170">
        <v>394.35</v>
      </c>
      <c r="F513" s="171"/>
      <c r="G513" s="172">
        <f>ROUND(E513*F513,2)</f>
        <v>0</v>
      </c>
      <c r="H513" s="171"/>
      <c r="I513" s="172">
        <f>ROUND(E513*H513,2)</f>
        <v>0</v>
      </c>
      <c r="J513" s="171"/>
      <c r="K513" s="172">
        <f>ROUND(E513*J513,2)</f>
        <v>0</v>
      </c>
      <c r="L513" s="172">
        <v>21</v>
      </c>
      <c r="M513" s="172">
        <f>G513*(1+L513/100)</f>
        <v>0</v>
      </c>
      <c r="N513" s="172">
        <v>0</v>
      </c>
      <c r="O513" s="172">
        <f>ROUND(E513*N513,2)</f>
        <v>0</v>
      </c>
      <c r="P513" s="172">
        <v>0</v>
      </c>
      <c r="Q513" s="172">
        <f>ROUND(E513*P513,2)</f>
        <v>0</v>
      </c>
      <c r="R513" s="172"/>
      <c r="S513" s="172" t="s">
        <v>184</v>
      </c>
      <c r="T513" s="173" t="s">
        <v>178</v>
      </c>
      <c r="U513" s="158">
        <v>0</v>
      </c>
      <c r="V513" s="158">
        <f>ROUND(E513*U513,2)</f>
        <v>0</v>
      </c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611</v>
      </c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/>
      <c r="B514" s="156"/>
      <c r="C514" s="190" t="s">
        <v>1912</v>
      </c>
      <c r="D514" s="188"/>
      <c r="E514" s="189">
        <v>394.35</v>
      </c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200</v>
      </c>
      <c r="AH514" s="148">
        <v>0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67">
        <v>185</v>
      </c>
      <c r="B515" s="168" t="s">
        <v>1918</v>
      </c>
      <c r="C515" s="184" t="s">
        <v>1919</v>
      </c>
      <c r="D515" s="169" t="s">
        <v>636</v>
      </c>
      <c r="E515" s="170">
        <v>50.4</v>
      </c>
      <c r="F515" s="171"/>
      <c r="G515" s="172">
        <f>ROUND(E515*F515,2)</f>
        <v>0</v>
      </c>
      <c r="H515" s="171"/>
      <c r="I515" s="172">
        <f>ROUND(E515*H515,2)</f>
        <v>0</v>
      </c>
      <c r="J515" s="171"/>
      <c r="K515" s="172">
        <f>ROUND(E515*J515,2)</f>
        <v>0</v>
      </c>
      <c r="L515" s="172">
        <v>21</v>
      </c>
      <c r="M515" s="172">
        <f>G515*(1+L515/100)</f>
        <v>0</v>
      </c>
      <c r="N515" s="172">
        <v>0</v>
      </c>
      <c r="O515" s="172">
        <f>ROUND(E515*N515,2)</f>
        <v>0</v>
      </c>
      <c r="P515" s="172">
        <v>0</v>
      </c>
      <c r="Q515" s="172">
        <f>ROUND(E515*P515,2)</f>
        <v>0</v>
      </c>
      <c r="R515" s="172"/>
      <c r="S515" s="172" t="s">
        <v>184</v>
      </c>
      <c r="T515" s="173" t="s">
        <v>178</v>
      </c>
      <c r="U515" s="158">
        <v>0</v>
      </c>
      <c r="V515" s="158">
        <f>ROUND(E515*U515,2)</f>
        <v>0</v>
      </c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611</v>
      </c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55"/>
      <c r="B516" s="156"/>
      <c r="C516" s="190" t="s">
        <v>1904</v>
      </c>
      <c r="D516" s="188"/>
      <c r="E516" s="189">
        <v>50.4</v>
      </c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200</v>
      </c>
      <c r="AH516" s="148">
        <v>0</v>
      </c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1" x14ac:dyDescent="0.2">
      <c r="A517" s="167">
        <v>186</v>
      </c>
      <c r="B517" s="168" t="s">
        <v>1920</v>
      </c>
      <c r="C517" s="184" t="s">
        <v>1921</v>
      </c>
      <c r="D517" s="169" t="s">
        <v>227</v>
      </c>
      <c r="E517" s="170">
        <v>2</v>
      </c>
      <c r="F517" s="171"/>
      <c r="G517" s="172">
        <f>ROUND(E517*F517,2)</f>
        <v>0</v>
      </c>
      <c r="H517" s="171"/>
      <c r="I517" s="172">
        <f>ROUND(E517*H517,2)</f>
        <v>0</v>
      </c>
      <c r="J517" s="171"/>
      <c r="K517" s="172">
        <f>ROUND(E517*J517,2)</f>
        <v>0</v>
      </c>
      <c r="L517" s="172">
        <v>21</v>
      </c>
      <c r="M517" s="172">
        <f>G517*(1+L517/100)</f>
        <v>0</v>
      </c>
      <c r="N517" s="172">
        <v>0</v>
      </c>
      <c r="O517" s="172">
        <f>ROUND(E517*N517,2)</f>
        <v>0</v>
      </c>
      <c r="P517" s="172">
        <v>0</v>
      </c>
      <c r="Q517" s="172">
        <f>ROUND(E517*P517,2)</f>
        <v>0</v>
      </c>
      <c r="R517" s="172"/>
      <c r="S517" s="172" t="s">
        <v>184</v>
      </c>
      <c r="T517" s="173" t="s">
        <v>178</v>
      </c>
      <c r="U517" s="158">
        <v>0</v>
      </c>
      <c r="V517" s="158">
        <f>ROUND(E517*U517,2)</f>
        <v>0</v>
      </c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611</v>
      </c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outlineLevel="1" x14ac:dyDescent="0.2">
      <c r="A518" s="155"/>
      <c r="B518" s="156"/>
      <c r="C518" s="190" t="s">
        <v>1922</v>
      </c>
      <c r="D518" s="188"/>
      <c r="E518" s="189">
        <v>2</v>
      </c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200</v>
      </c>
      <c r="AH518" s="148">
        <v>0</v>
      </c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outlineLevel="1" x14ac:dyDescent="0.2">
      <c r="A519" s="167">
        <v>187</v>
      </c>
      <c r="B519" s="168" t="s">
        <v>1923</v>
      </c>
      <c r="C519" s="184" t="s">
        <v>1924</v>
      </c>
      <c r="D519" s="169" t="s">
        <v>636</v>
      </c>
      <c r="E519" s="170">
        <v>167.50399999999999</v>
      </c>
      <c r="F519" s="171"/>
      <c r="G519" s="172">
        <f>ROUND(E519*F519,2)</f>
        <v>0</v>
      </c>
      <c r="H519" s="171"/>
      <c r="I519" s="172">
        <f>ROUND(E519*H519,2)</f>
        <v>0</v>
      </c>
      <c r="J519" s="171"/>
      <c r="K519" s="172">
        <f>ROUND(E519*J519,2)</f>
        <v>0</v>
      </c>
      <c r="L519" s="172">
        <v>21</v>
      </c>
      <c r="M519" s="172">
        <f>G519*(1+L519/100)</f>
        <v>0</v>
      </c>
      <c r="N519" s="172">
        <v>0</v>
      </c>
      <c r="O519" s="172">
        <f>ROUND(E519*N519,2)</f>
        <v>0</v>
      </c>
      <c r="P519" s="172">
        <v>0</v>
      </c>
      <c r="Q519" s="172">
        <f>ROUND(E519*P519,2)</f>
        <v>0</v>
      </c>
      <c r="R519" s="172"/>
      <c r="S519" s="172" t="s">
        <v>184</v>
      </c>
      <c r="T519" s="173" t="s">
        <v>178</v>
      </c>
      <c r="U519" s="158">
        <v>0</v>
      </c>
      <c r="V519" s="158">
        <f>ROUND(E519*U519,2)</f>
        <v>0</v>
      </c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611</v>
      </c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190" t="s">
        <v>1925</v>
      </c>
      <c r="D520" s="188"/>
      <c r="E520" s="189">
        <v>167.5</v>
      </c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>
        <v>0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ht="22.5" outlineLevel="1" x14ac:dyDescent="0.2">
      <c r="A521" s="167">
        <v>188</v>
      </c>
      <c r="B521" s="168" t="s">
        <v>1926</v>
      </c>
      <c r="C521" s="184" t="s">
        <v>1927</v>
      </c>
      <c r="D521" s="169" t="s">
        <v>227</v>
      </c>
      <c r="E521" s="170">
        <v>2</v>
      </c>
      <c r="F521" s="171"/>
      <c r="G521" s="172">
        <f>ROUND(E521*F521,2)</f>
        <v>0</v>
      </c>
      <c r="H521" s="171"/>
      <c r="I521" s="172">
        <f>ROUND(E521*H521,2)</f>
        <v>0</v>
      </c>
      <c r="J521" s="171"/>
      <c r="K521" s="172">
        <f>ROUND(E521*J521,2)</f>
        <v>0</v>
      </c>
      <c r="L521" s="172">
        <v>21</v>
      </c>
      <c r="M521" s="172">
        <f>G521*(1+L521/100)</f>
        <v>0</v>
      </c>
      <c r="N521" s="172">
        <v>0</v>
      </c>
      <c r="O521" s="172">
        <f>ROUND(E521*N521,2)</f>
        <v>0</v>
      </c>
      <c r="P521" s="172">
        <v>0</v>
      </c>
      <c r="Q521" s="172">
        <f>ROUND(E521*P521,2)</f>
        <v>0</v>
      </c>
      <c r="R521" s="172"/>
      <c r="S521" s="172" t="s">
        <v>184</v>
      </c>
      <c r="T521" s="173" t="s">
        <v>178</v>
      </c>
      <c r="U521" s="158">
        <v>0</v>
      </c>
      <c r="V521" s="158">
        <f>ROUND(E521*U521,2)</f>
        <v>0</v>
      </c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611</v>
      </c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/>
      <c r="B522" s="156"/>
      <c r="C522" s="190" t="s">
        <v>1928</v>
      </c>
      <c r="D522" s="188"/>
      <c r="E522" s="189">
        <v>2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200</v>
      </c>
      <c r="AH522" s="148">
        <v>0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1" x14ac:dyDescent="0.2">
      <c r="A523" s="167">
        <v>189</v>
      </c>
      <c r="B523" s="168" t="s">
        <v>1929</v>
      </c>
      <c r="C523" s="184" t="s">
        <v>1930</v>
      </c>
      <c r="D523" s="169" t="s">
        <v>256</v>
      </c>
      <c r="E523" s="170">
        <v>115.5</v>
      </c>
      <c r="F523" s="171"/>
      <c r="G523" s="172">
        <f>ROUND(E523*F523,2)</f>
        <v>0</v>
      </c>
      <c r="H523" s="171"/>
      <c r="I523" s="172">
        <f>ROUND(E523*H523,2)</f>
        <v>0</v>
      </c>
      <c r="J523" s="171"/>
      <c r="K523" s="172">
        <f>ROUND(E523*J523,2)</f>
        <v>0</v>
      </c>
      <c r="L523" s="172">
        <v>21</v>
      </c>
      <c r="M523" s="172">
        <f>G523*(1+L523/100)</f>
        <v>0</v>
      </c>
      <c r="N523" s="172">
        <v>0</v>
      </c>
      <c r="O523" s="172">
        <f>ROUND(E523*N523,2)</f>
        <v>0</v>
      </c>
      <c r="P523" s="172">
        <v>0</v>
      </c>
      <c r="Q523" s="172">
        <f>ROUND(E523*P523,2)</f>
        <v>0</v>
      </c>
      <c r="R523" s="172"/>
      <c r="S523" s="172" t="s">
        <v>184</v>
      </c>
      <c r="T523" s="173" t="s">
        <v>178</v>
      </c>
      <c r="U523" s="158">
        <v>0</v>
      </c>
      <c r="V523" s="158">
        <f>ROUND(E523*U523,2)</f>
        <v>0</v>
      </c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611</v>
      </c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1" x14ac:dyDescent="0.2">
      <c r="A524" s="155"/>
      <c r="B524" s="156"/>
      <c r="C524" s="190" t="s">
        <v>1931</v>
      </c>
      <c r="D524" s="188"/>
      <c r="E524" s="189">
        <v>115.5</v>
      </c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200</v>
      </c>
      <c r="AH524" s="148">
        <v>0</v>
      </c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1" x14ac:dyDescent="0.2">
      <c r="A525" s="167">
        <v>190</v>
      </c>
      <c r="B525" s="168" t="s">
        <v>916</v>
      </c>
      <c r="C525" s="184" t="s">
        <v>917</v>
      </c>
      <c r="D525" s="169" t="s">
        <v>256</v>
      </c>
      <c r="E525" s="170">
        <v>268.39999999999998</v>
      </c>
      <c r="F525" s="171"/>
      <c r="G525" s="172">
        <f>ROUND(E525*F525,2)</f>
        <v>0</v>
      </c>
      <c r="H525" s="171"/>
      <c r="I525" s="172">
        <f>ROUND(E525*H525,2)</f>
        <v>0</v>
      </c>
      <c r="J525" s="171"/>
      <c r="K525" s="172">
        <f>ROUND(E525*J525,2)</f>
        <v>0</v>
      </c>
      <c r="L525" s="172">
        <v>21</v>
      </c>
      <c r="M525" s="172">
        <f>G525*(1+L525/100)</f>
        <v>0</v>
      </c>
      <c r="N525" s="172">
        <v>0</v>
      </c>
      <c r="O525" s="172">
        <f>ROUND(E525*N525,2)</f>
        <v>0</v>
      </c>
      <c r="P525" s="172">
        <v>0</v>
      </c>
      <c r="Q525" s="172">
        <f>ROUND(E525*P525,2)</f>
        <v>0</v>
      </c>
      <c r="R525" s="172"/>
      <c r="S525" s="172" t="s">
        <v>184</v>
      </c>
      <c r="T525" s="173" t="s">
        <v>178</v>
      </c>
      <c r="U525" s="158">
        <v>0</v>
      </c>
      <c r="V525" s="158">
        <f>ROUND(E525*U525,2)</f>
        <v>0</v>
      </c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611</v>
      </c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1" x14ac:dyDescent="0.2">
      <c r="A526" s="155"/>
      <c r="B526" s="156"/>
      <c r="C526" s="190" t="s">
        <v>1932</v>
      </c>
      <c r="D526" s="188"/>
      <c r="E526" s="189">
        <v>268.39999999999998</v>
      </c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200</v>
      </c>
      <c r="AH526" s="148">
        <v>0</v>
      </c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outlineLevel="1" x14ac:dyDescent="0.2">
      <c r="A527" s="167">
        <v>191</v>
      </c>
      <c r="B527" s="168" t="s">
        <v>1933</v>
      </c>
      <c r="C527" s="184" t="s">
        <v>1934</v>
      </c>
      <c r="D527" s="169" t="s">
        <v>256</v>
      </c>
      <c r="E527" s="170">
        <v>132</v>
      </c>
      <c r="F527" s="171"/>
      <c r="G527" s="172">
        <f>ROUND(E527*F527,2)</f>
        <v>0</v>
      </c>
      <c r="H527" s="171"/>
      <c r="I527" s="172">
        <f>ROUND(E527*H527,2)</f>
        <v>0</v>
      </c>
      <c r="J527" s="171"/>
      <c r="K527" s="172">
        <f>ROUND(E527*J527,2)</f>
        <v>0</v>
      </c>
      <c r="L527" s="172">
        <v>21</v>
      </c>
      <c r="M527" s="172">
        <f>G527*(1+L527/100)</f>
        <v>0</v>
      </c>
      <c r="N527" s="172">
        <v>0</v>
      </c>
      <c r="O527" s="172">
        <f>ROUND(E527*N527,2)</f>
        <v>0</v>
      </c>
      <c r="P527" s="172">
        <v>0</v>
      </c>
      <c r="Q527" s="172">
        <f>ROUND(E527*P527,2)</f>
        <v>0</v>
      </c>
      <c r="R527" s="172"/>
      <c r="S527" s="172" t="s">
        <v>184</v>
      </c>
      <c r="T527" s="173" t="s">
        <v>178</v>
      </c>
      <c r="U527" s="158">
        <v>0</v>
      </c>
      <c r="V527" s="158">
        <f>ROUND(E527*U527,2)</f>
        <v>0</v>
      </c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611</v>
      </c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outlineLevel="1" x14ac:dyDescent="0.2">
      <c r="A528" s="155"/>
      <c r="B528" s="156"/>
      <c r="C528" s="190" t="s">
        <v>1935</v>
      </c>
      <c r="D528" s="188"/>
      <c r="E528" s="189">
        <v>132</v>
      </c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200</v>
      </c>
      <c r="AH528" s="148">
        <v>0</v>
      </c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1" x14ac:dyDescent="0.2">
      <c r="A529" s="167">
        <v>192</v>
      </c>
      <c r="B529" s="168" t="s">
        <v>1936</v>
      </c>
      <c r="C529" s="184" t="s">
        <v>1937</v>
      </c>
      <c r="D529" s="169" t="s">
        <v>636</v>
      </c>
      <c r="E529" s="170">
        <v>97</v>
      </c>
      <c r="F529" s="171"/>
      <c r="G529" s="172">
        <f>ROUND(E529*F529,2)</f>
        <v>0</v>
      </c>
      <c r="H529" s="171"/>
      <c r="I529" s="172">
        <f>ROUND(E529*H529,2)</f>
        <v>0</v>
      </c>
      <c r="J529" s="171"/>
      <c r="K529" s="172">
        <f>ROUND(E529*J529,2)</f>
        <v>0</v>
      </c>
      <c r="L529" s="172">
        <v>21</v>
      </c>
      <c r="M529" s="172">
        <f>G529*(1+L529/100)</f>
        <v>0</v>
      </c>
      <c r="N529" s="172">
        <v>0</v>
      </c>
      <c r="O529" s="172">
        <f>ROUND(E529*N529,2)</f>
        <v>0</v>
      </c>
      <c r="P529" s="172">
        <v>0</v>
      </c>
      <c r="Q529" s="172">
        <f>ROUND(E529*P529,2)</f>
        <v>0</v>
      </c>
      <c r="R529" s="172"/>
      <c r="S529" s="172" t="s">
        <v>184</v>
      </c>
      <c r="T529" s="173" t="s">
        <v>178</v>
      </c>
      <c r="U529" s="158">
        <v>0</v>
      </c>
      <c r="V529" s="158">
        <f>ROUND(E529*U529,2)</f>
        <v>0</v>
      </c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611</v>
      </c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/>
      <c r="B530" s="156"/>
      <c r="C530" s="190" t="s">
        <v>1938</v>
      </c>
      <c r="D530" s="188"/>
      <c r="E530" s="189">
        <v>97</v>
      </c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200</v>
      </c>
      <c r="AH530" s="148">
        <v>0</v>
      </c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ht="22.5" outlineLevel="1" x14ac:dyDescent="0.2">
      <c r="A531" s="167">
        <v>193</v>
      </c>
      <c r="B531" s="168" t="s">
        <v>1939</v>
      </c>
      <c r="C531" s="184" t="s">
        <v>1940</v>
      </c>
      <c r="D531" s="169" t="s">
        <v>1941</v>
      </c>
      <c r="E531" s="170">
        <v>1.0109699999999999</v>
      </c>
      <c r="F531" s="171"/>
      <c r="G531" s="172">
        <f>ROUND(E531*F531,2)</f>
        <v>0</v>
      </c>
      <c r="H531" s="171"/>
      <c r="I531" s="172">
        <f>ROUND(E531*H531,2)</f>
        <v>0</v>
      </c>
      <c r="J531" s="171"/>
      <c r="K531" s="172">
        <f>ROUND(E531*J531,2)</f>
        <v>0</v>
      </c>
      <c r="L531" s="172">
        <v>21</v>
      </c>
      <c r="M531" s="172">
        <f>G531*(1+L531/100)</f>
        <v>0</v>
      </c>
      <c r="N531" s="172">
        <v>0</v>
      </c>
      <c r="O531" s="172">
        <f>ROUND(E531*N531,2)</f>
        <v>0</v>
      </c>
      <c r="P531" s="172">
        <v>0</v>
      </c>
      <c r="Q531" s="172">
        <f>ROUND(E531*P531,2)</f>
        <v>0</v>
      </c>
      <c r="R531" s="172" t="s">
        <v>228</v>
      </c>
      <c r="S531" s="172" t="s">
        <v>177</v>
      </c>
      <c r="T531" s="173" t="s">
        <v>178</v>
      </c>
      <c r="U531" s="158">
        <v>0</v>
      </c>
      <c r="V531" s="158">
        <f>ROUND(E531*U531,2)</f>
        <v>0</v>
      </c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185</v>
      </c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outlineLevel="1" x14ac:dyDescent="0.2">
      <c r="A532" s="155"/>
      <c r="B532" s="156"/>
      <c r="C532" s="190" t="s">
        <v>1942</v>
      </c>
      <c r="D532" s="188"/>
      <c r="E532" s="189">
        <v>1.01</v>
      </c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200</v>
      </c>
      <c r="AH532" s="148">
        <v>0</v>
      </c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ht="22.5" outlineLevel="1" x14ac:dyDescent="0.2">
      <c r="A533" s="167">
        <v>194</v>
      </c>
      <c r="B533" s="168" t="s">
        <v>1943</v>
      </c>
      <c r="C533" s="184" t="s">
        <v>1944</v>
      </c>
      <c r="D533" s="169" t="s">
        <v>1941</v>
      </c>
      <c r="E533" s="170">
        <v>2.0991</v>
      </c>
      <c r="F533" s="171"/>
      <c r="G533" s="172">
        <f>ROUND(E533*F533,2)</f>
        <v>0</v>
      </c>
      <c r="H533" s="171"/>
      <c r="I533" s="172">
        <f>ROUND(E533*H533,2)</f>
        <v>0</v>
      </c>
      <c r="J533" s="171"/>
      <c r="K533" s="172">
        <f>ROUND(E533*J533,2)</f>
        <v>0</v>
      </c>
      <c r="L533" s="172">
        <v>21</v>
      </c>
      <c r="M533" s="172">
        <f>G533*(1+L533/100)</f>
        <v>0</v>
      </c>
      <c r="N533" s="172">
        <v>0</v>
      </c>
      <c r="O533" s="172">
        <f>ROUND(E533*N533,2)</f>
        <v>0</v>
      </c>
      <c r="P533" s="172">
        <v>0</v>
      </c>
      <c r="Q533" s="172">
        <f>ROUND(E533*P533,2)</f>
        <v>0</v>
      </c>
      <c r="R533" s="172" t="s">
        <v>228</v>
      </c>
      <c r="S533" s="172" t="s">
        <v>177</v>
      </c>
      <c r="T533" s="173" t="s">
        <v>178</v>
      </c>
      <c r="U533" s="158">
        <v>0</v>
      </c>
      <c r="V533" s="158">
        <f>ROUND(E533*U533,2)</f>
        <v>0</v>
      </c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185</v>
      </c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ht="33.75" outlineLevel="1" x14ac:dyDescent="0.2">
      <c r="A534" s="155"/>
      <c r="B534" s="156"/>
      <c r="C534" s="190" t="s">
        <v>1945</v>
      </c>
      <c r="D534" s="188"/>
      <c r="E534" s="189">
        <v>2.1</v>
      </c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200</v>
      </c>
      <c r="AH534" s="148">
        <v>0</v>
      </c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ht="45" outlineLevel="1" x14ac:dyDescent="0.2">
      <c r="A535" s="167">
        <v>195</v>
      </c>
      <c r="B535" s="168" t="s">
        <v>1946</v>
      </c>
      <c r="C535" s="184" t="s">
        <v>1947</v>
      </c>
      <c r="D535" s="169" t="s">
        <v>195</v>
      </c>
      <c r="E535" s="170">
        <v>69.575000000000003</v>
      </c>
      <c r="F535" s="171"/>
      <c r="G535" s="172">
        <f>ROUND(E535*F535,2)</f>
        <v>0</v>
      </c>
      <c r="H535" s="171"/>
      <c r="I535" s="172">
        <f>ROUND(E535*H535,2)</f>
        <v>0</v>
      </c>
      <c r="J535" s="171"/>
      <c r="K535" s="172">
        <f>ROUND(E535*J535,2)</f>
        <v>0</v>
      </c>
      <c r="L535" s="172">
        <v>21</v>
      </c>
      <c r="M535" s="172">
        <f>G535*(1+L535/100)</f>
        <v>0</v>
      </c>
      <c r="N535" s="172">
        <v>0</v>
      </c>
      <c r="O535" s="172">
        <f>ROUND(E535*N535,2)</f>
        <v>0</v>
      </c>
      <c r="P535" s="172">
        <v>0</v>
      </c>
      <c r="Q535" s="172">
        <f>ROUND(E535*P535,2)</f>
        <v>0</v>
      </c>
      <c r="R535" s="172" t="s">
        <v>228</v>
      </c>
      <c r="S535" s="172" t="s">
        <v>177</v>
      </c>
      <c r="T535" s="173" t="s">
        <v>178</v>
      </c>
      <c r="U535" s="158">
        <v>0</v>
      </c>
      <c r="V535" s="158">
        <f>ROUND(E535*U535,2)</f>
        <v>0</v>
      </c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185</v>
      </c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190" t="s">
        <v>1948</v>
      </c>
      <c r="D536" s="188"/>
      <c r="E536" s="189">
        <v>69.58</v>
      </c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>
        <v>0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ht="22.5" outlineLevel="1" x14ac:dyDescent="0.2">
      <c r="A537" s="167">
        <v>196</v>
      </c>
      <c r="B537" s="168" t="s">
        <v>1949</v>
      </c>
      <c r="C537" s="184" t="s">
        <v>1950</v>
      </c>
      <c r="D537" s="169" t="s">
        <v>227</v>
      </c>
      <c r="E537" s="170">
        <v>84</v>
      </c>
      <c r="F537" s="171"/>
      <c r="G537" s="172">
        <f>ROUND(E537*F537,2)</f>
        <v>0</v>
      </c>
      <c r="H537" s="171"/>
      <c r="I537" s="172">
        <f>ROUND(E537*H537,2)</f>
        <v>0</v>
      </c>
      <c r="J537" s="171"/>
      <c r="K537" s="172">
        <f>ROUND(E537*J537,2)</f>
        <v>0</v>
      </c>
      <c r="L537" s="172">
        <v>21</v>
      </c>
      <c r="M537" s="172">
        <f>G537*(1+L537/100)</f>
        <v>0</v>
      </c>
      <c r="N537" s="172">
        <v>0</v>
      </c>
      <c r="O537" s="172">
        <f>ROUND(E537*N537,2)</f>
        <v>0</v>
      </c>
      <c r="P537" s="172">
        <v>0</v>
      </c>
      <c r="Q537" s="172">
        <f>ROUND(E537*P537,2)</f>
        <v>0</v>
      </c>
      <c r="R537" s="172" t="s">
        <v>228</v>
      </c>
      <c r="S537" s="172" t="s">
        <v>177</v>
      </c>
      <c r="T537" s="173" t="s">
        <v>178</v>
      </c>
      <c r="U537" s="158">
        <v>0</v>
      </c>
      <c r="V537" s="158">
        <f>ROUND(E537*U537,2)</f>
        <v>0</v>
      </c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185</v>
      </c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outlineLevel="1" x14ac:dyDescent="0.2">
      <c r="A538" s="155"/>
      <c r="B538" s="156"/>
      <c r="C538" s="190" t="s">
        <v>1951</v>
      </c>
      <c r="D538" s="188"/>
      <c r="E538" s="189">
        <v>84</v>
      </c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200</v>
      </c>
      <c r="AH538" s="148">
        <v>0</v>
      </c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ht="22.5" outlineLevel="1" x14ac:dyDescent="0.2">
      <c r="A539" s="167">
        <v>197</v>
      </c>
      <c r="B539" s="168" t="s">
        <v>1952</v>
      </c>
      <c r="C539" s="184" t="s">
        <v>1953</v>
      </c>
      <c r="D539" s="169" t="s">
        <v>1954</v>
      </c>
      <c r="E539" s="170">
        <v>8.4000000000000005E-2</v>
      </c>
      <c r="F539" s="171"/>
      <c r="G539" s="172">
        <f>ROUND(E539*F539,2)</f>
        <v>0</v>
      </c>
      <c r="H539" s="171"/>
      <c r="I539" s="172">
        <f>ROUND(E539*H539,2)</f>
        <v>0</v>
      </c>
      <c r="J539" s="171"/>
      <c r="K539" s="172">
        <f>ROUND(E539*J539,2)</f>
        <v>0</v>
      </c>
      <c r="L539" s="172">
        <v>21</v>
      </c>
      <c r="M539" s="172">
        <f>G539*(1+L539/100)</f>
        <v>0</v>
      </c>
      <c r="N539" s="172">
        <v>0</v>
      </c>
      <c r="O539" s="172">
        <f>ROUND(E539*N539,2)</f>
        <v>0</v>
      </c>
      <c r="P539" s="172">
        <v>0</v>
      </c>
      <c r="Q539" s="172">
        <f>ROUND(E539*P539,2)</f>
        <v>0</v>
      </c>
      <c r="R539" s="172" t="s">
        <v>228</v>
      </c>
      <c r="S539" s="172" t="s">
        <v>177</v>
      </c>
      <c r="T539" s="173" t="s">
        <v>178</v>
      </c>
      <c r="U539" s="158">
        <v>0</v>
      </c>
      <c r="V539" s="158">
        <f>ROUND(E539*U539,2)</f>
        <v>0</v>
      </c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185</v>
      </c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outlineLevel="1" x14ac:dyDescent="0.2">
      <c r="A540" s="155"/>
      <c r="B540" s="156"/>
      <c r="C540" s="190" t="s">
        <v>1955</v>
      </c>
      <c r="D540" s="188"/>
      <c r="E540" s="189">
        <v>0.08</v>
      </c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200</v>
      </c>
      <c r="AH540" s="148">
        <v>0</v>
      </c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ht="22.5" outlineLevel="1" x14ac:dyDescent="0.2">
      <c r="A541" s="167">
        <v>198</v>
      </c>
      <c r="B541" s="168" t="s">
        <v>1956</v>
      </c>
      <c r="C541" s="184" t="s">
        <v>1957</v>
      </c>
      <c r="D541" s="169" t="s">
        <v>256</v>
      </c>
      <c r="E541" s="170">
        <v>96</v>
      </c>
      <c r="F541" s="171"/>
      <c r="G541" s="172">
        <f>ROUND(E541*F541,2)</f>
        <v>0</v>
      </c>
      <c r="H541" s="171"/>
      <c r="I541" s="172">
        <f>ROUND(E541*H541,2)</f>
        <v>0</v>
      </c>
      <c r="J541" s="171"/>
      <c r="K541" s="172">
        <f>ROUND(E541*J541,2)</f>
        <v>0</v>
      </c>
      <c r="L541" s="172">
        <v>21</v>
      </c>
      <c r="M541" s="172">
        <f>G541*(1+L541/100)</f>
        <v>0</v>
      </c>
      <c r="N541" s="172">
        <v>0</v>
      </c>
      <c r="O541" s="172">
        <f>ROUND(E541*N541,2)</f>
        <v>0</v>
      </c>
      <c r="P541" s="172">
        <v>0</v>
      </c>
      <c r="Q541" s="172">
        <f>ROUND(E541*P541,2)</f>
        <v>0</v>
      </c>
      <c r="R541" s="172" t="s">
        <v>228</v>
      </c>
      <c r="S541" s="172" t="s">
        <v>177</v>
      </c>
      <c r="T541" s="173" t="s">
        <v>178</v>
      </c>
      <c r="U541" s="158">
        <v>0</v>
      </c>
      <c r="V541" s="158">
        <f>ROUND(E541*U541,2)</f>
        <v>0</v>
      </c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185</v>
      </c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1" x14ac:dyDescent="0.2">
      <c r="A542" s="155"/>
      <c r="B542" s="156"/>
      <c r="C542" s="190" t="s">
        <v>1958</v>
      </c>
      <c r="D542" s="188"/>
      <c r="E542" s="189">
        <v>96</v>
      </c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200</v>
      </c>
      <c r="AH542" s="148">
        <v>0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55">
        <v>199</v>
      </c>
      <c r="B543" s="156" t="s">
        <v>919</v>
      </c>
      <c r="C543" s="203" t="s">
        <v>920</v>
      </c>
      <c r="D543" s="157" t="s">
        <v>0</v>
      </c>
      <c r="E543" s="198"/>
      <c r="F543" s="159"/>
      <c r="G543" s="158">
        <f>ROUND(E543*F543,2)</f>
        <v>0</v>
      </c>
      <c r="H543" s="159"/>
      <c r="I543" s="158">
        <f>ROUND(E543*H543,2)</f>
        <v>0</v>
      </c>
      <c r="J543" s="159"/>
      <c r="K543" s="158">
        <f>ROUND(E543*J543,2)</f>
        <v>0</v>
      </c>
      <c r="L543" s="158">
        <v>21</v>
      </c>
      <c r="M543" s="158">
        <f>G543*(1+L543/100)</f>
        <v>0</v>
      </c>
      <c r="N543" s="158">
        <v>0</v>
      </c>
      <c r="O543" s="158">
        <f>ROUND(E543*N543,2)</f>
        <v>0</v>
      </c>
      <c r="P543" s="158">
        <v>0</v>
      </c>
      <c r="Q543" s="158">
        <f>ROUND(E543*P543,2)</f>
        <v>0</v>
      </c>
      <c r="R543" s="158"/>
      <c r="S543" s="158" t="s">
        <v>177</v>
      </c>
      <c r="T543" s="158" t="s">
        <v>178</v>
      </c>
      <c r="U543" s="158">
        <v>0</v>
      </c>
      <c r="V543" s="158">
        <f>ROUND(E543*U543,2)</f>
        <v>0</v>
      </c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702</v>
      </c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x14ac:dyDescent="0.2">
      <c r="A544" s="161" t="s">
        <v>172</v>
      </c>
      <c r="B544" s="162" t="s">
        <v>126</v>
      </c>
      <c r="C544" s="182" t="s">
        <v>127</v>
      </c>
      <c r="D544" s="163"/>
      <c r="E544" s="164"/>
      <c r="F544" s="165"/>
      <c r="G544" s="165">
        <f>SUMIF(AG545:AG549,"&lt;&gt;NOR",G545:G549)</f>
        <v>0</v>
      </c>
      <c r="H544" s="165"/>
      <c r="I544" s="165">
        <f>SUM(I545:I549)</f>
        <v>0</v>
      </c>
      <c r="J544" s="165"/>
      <c r="K544" s="165">
        <f>SUM(K545:K549)</f>
        <v>0</v>
      </c>
      <c r="L544" s="165"/>
      <c r="M544" s="165">
        <f>SUM(M545:M549)</f>
        <v>0</v>
      </c>
      <c r="N544" s="165"/>
      <c r="O544" s="165">
        <f>SUM(O545:O549)</f>
        <v>0</v>
      </c>
      <c r="P544" s="165"/>
      <c r="Q544" s="165">
        <f>SUM(Q545:Q549)</f>
        <v>0</v>
      </c>
      <c r="R544" s="165"/>
      <c r="S544" s="165"/>
      <c r="T544" s="166"/>
      <c r="U544" s="160"/>
      <c r="V544" s="160">
        <f>SUM(V545:V549)</f>
        <v>9.0500000000000007</v>
      </c>
      <c r="W544" s="160"/>
      <c r="AG544" t="s">
        <v>173</v>
      </c>
    </row>
    <row r="545" spans="1:60" ht="33.75" outlineLevel="1" x14ac:dyDescent="0.2">
      <c r="A545" s="167">
        <v>200</v>
      </c>
      <c r="B545" s="168" t="s">
        <v>1959</v>
      </c>
      <c r="C545" s="184" t="s">
        <v>1960</v>
      </c>
      <c r="D545" s="169" t="s">
        <v>256</v>
      </c>
      <c r="E545" s="170">
        <v>7.4</v>
      </c>
      <c r="F545" s="171"/>
      <c r="G545" s="172">
        <f>ROUND(E545*F545,2)</f>
        <v>0</v>
      </c>
      <c r="H545" s="171"/>
      <c r="I545" s="172">
        <f>ROUND(E545*H545,2)</f>
        <v>0</v>
      </c>
      <c r="J545" s="171"/>
      <c r="K545" s="172">
        <f>ROUND(E545*J545,2)</f>
        <v>0</v>
      </c>
      <c r="L545" s="172">
        <v>21</v>
      </c>
      <c r="M545" s="172">
        <f>G545*(1+L545/100)</f>
        <v>0</v>
      </c>
      <c r="N545" s="172">
        <v>0</v>
      </c>
      <c r="O545" s="172">
        <f>ROUND(E545*N545,2)</f>
        <v>0</v>
      </c>
      <c r="P545" s="172">
        <v>0</v>
      </c>
      <c r="Q545" s="172">
        <f>ROUND(E545*P545,2)</f>
        <v>0</v>
      </c>
      <c r="R545" s="172"/>
      <c r="S545" s="172" t="s">
        <v>177</v>
      </c>
      <c r="T545" s="173" t="s">
        <v>178</v>
      </c>
      <c r="U545" s="158">
        <v>0.17</v>
      </c>
      <c r="V545" s="158">
        <f>ROUND(E545*U545,2)</f>
        <v>1.26</v>
      </c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611</v>
      </c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190" t="s">
        <v>1961</v>
      </c>
      <c r="D546" s="188"/>
      <c r="E546" s="189">
        <v>7.4</v>
      </c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ht="22.5" outlineLevel="1" x14ac:dyDescent="0.2">
      <c r="A547" s="167">
        <v>201</v>
      </c>
      <c r="B547" s="168" t="s">
        <v>1962</v>
      </c>
      <c r="C547" s="184" t="s">
        <v>1963</v>
      </c>
      <c r="D547" s="169" t="s">
        <v>256</v>
      </c>
      <c r="E547" s="170">
        <v>7.4</v>
      </c>
      <c r="F547" s="171"/>
      <c r="G547" s="172">
        <f>ROUND(E547*F547,2)</f>
        <v>0</v>
      </c>
      <c r="H547" s="171"/>
      <c r="I547" s="172">
        <f>ROUND(E547*H547,2)</f>
        <v>0</v>
      </c>
      <c r="J547" s="171"/>
      <c r="K547" s="172">
        <f>ROUND(E547*J547,2)</f>
        <v>0</v>
      </c>
      <c r="L547" s="172">
        <v>21</v>
      </c>
      <c r="M547" s="172">
        <f>G547*(1+L547/100)</f>
        <v>0</v>
      </c>
      <c r="N547" s="172">
        <v>0</v>
      </c>
      <c r="O547" s="172">
        <f>ROUND(E547*N547,2)</f>
        <v>0</v>
      </c>
      <c r="P547" s="172">
        <v>0</v>
      </c>
      <c r="Q547" s="172">
        <f>ROUND(E547*P547,2)</f>
        <v>0</v>
      </c>
      <c r="R547" s="172"/>
      <c r="S547" s="172" t="s">
        <v>177</v>
      </c>
      <c r="T547" s="173" t="s">
        <v>178</v>
      </c>
      <c r="U547" s="158">
        <v>1.0523400000000001</v>
      </c>
      <c r="V547" s="158">
        <f>ROUND(E547*U547,2)</f>
        <v>7.79</v>
      </c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923</v>
      </c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1" x14ac:dyDescent="0.2">
      <c r="A548" s="155"/>
      <c r="B548" s="156"/>
      <c r="C548" s="190" t="s">
        <v>1961</v>
      </c>
      <c r="D548" s="188"/>
      <c r="E548" s="189">
        <v>7.4</v>
      </c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200</v>
      </c>
      <c r="AH548" s="148">
        <v>0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outlineLevel="1" x14ac:dyDescent="0.2">
      <c r="A549" s="155">
        <v>202</v>
      </c>
      <c r="B549" s="156" t="s">
        <v>1964</v>
      </c>
      <c r="C549" s="203" t="s">
        <v>1965</v>
      </c>
      <c r="D549" s="157" t="s">
        <v>0</v>
      </c>
      <c r="E549" s="198"/>
      <c r="F549" s="159"/>
      <c r="G549" s="158">
        <f>ROUND(E549*F549,2)</f>
        <v>0</v>
      </c>
      <c r="H549" s="159"/>
      <c r="I549" s="158">
        <f>ROUND(E549*H549,2)</f>
        <v>0</v>
      </c>
      <c r="J549" s="159"/>
      <c r="K549" s="158">
        <f>ROUND(E549*J549,2)</f>
        <v>0</v>
      </c>
      <c r="L549" s="158">
        <v>21</v>
      </c>
      <c r="M549" s="158">
        <f>G549*(1+L549/100)</f>
        <v>0</v>
      </c>
      <c r="N549" s="158">
        <v>0</v>
      </c>
      <c r="O549" s="158">
        <f>ROUND(E549*N549,2)</f>
        <v>0</v>
      </c>
      <c r="P549" s="158">
        <v>0</v>
      </c>
      <c r="Q549" s="158">
        <f>ROUND(E549*P549,2)</f>
        <v>0</v>
      </c>
      <c r="R549" s="158"/>
      <c r="S549" s="158" t="s">
        <v>177</v>
      </c>
      <c r="T549" s="158" t="s">
        <v>178</v>
      </c>
      <c r="U549" s="158">
        <v>0</v>
      </c>
      <c r="V549" s="158">
        <f>ROUND(E549*U549,2)</f>
        <v>0</v>
      </c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702</v>
      </c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x14ac:dyDescent="0.2">
      <c r="A550" s="161" t="s">
        <v>172</v>
      </c>
      <c r="B550" s="162" t="s">
        <v>130</v>
      </c>
      <c r="C550" s="182" t="s">
        <v>131</v>
      </c>
      <c r="D550" s="163"/>
      <c r="E550" s="164"/>
      <c r="F550" s="165"/>
      <c r="G550" s="165">
        <f>SUMIF(AG551:AG553,"&lt;&gt;NOR",G551:G553)</f>
        <v>0</v>
      </c>
      <c r="H550" s="165"/>
      <c r="I550" s="165">
        <f>SUM(I551:I553)</f>
        <v>0</v>
      </c>
      <c r="J550" s="165"/>
      <c r="K550" s="165">
        <f>SUM(K551:K553)</f>
        <v>0</v>
      </c>
      <c r="L550" s="165"/>
      <c r="M550" s="165">
        <f>SUM(M551:M553)</f>
        <v>0</v>
      </c>
      <c r="N550" s="165"/>
      <c r="O550" s="165">
        <f>SUM(O551:O553)</f>
        <v>0</v>
      </c>
      <c r="P550" s="165"/>
      <c r="Q550" s="165">
        <f>SUM(Q551:Q553)</f>
        <v>0</v>
      </c>
      <c r="R550" s="165"/>
      <c r="S550" s="165"/>
      <c r="T550" s="166"/>
      <c r="U550" s="160"/>
      <c r="V550" s="160">
        <f>SUM(V551:V553)</f>
        <v>3.55</v>
      </c>
      <c r="W550" s="160"/>
      <c r="AG550" t="s">
        <v>173</v>
      </c>
    </row>
    <row r="551" spans="1:60" ht="22.5" outlineLevel="1" x14ac:dyDescent="0.2">
      <c r="A551" s="167">
        <v>203</v>
      </c>
      <c r="B551" s="168" t="s">
        <v>1966</v>
      </c>
      <c r="C551" s="184" t="s">
        <v>1967</v>
      </c>
      <c r="D551" s="169" t="s">
        <v>256</v>
      </c>
      <c r="E551" s="170">
        <v>7.4</v>
      </c>
      <c r="F551" s="171"/>
      <c r="G551" s="172">
        <f>ROUND(E551*F551,2)</f>
        <v>0</v>
      </c>
      <c r="H551" s="171"/>
      <c r="I551" s="172">
        <f>ROUND(E551*H551,2)</f>
        <v>0</v>
      </c>
      <c r="J551" s="171"/>
      <c r="K551" s="172">
        <f>ROUND(E551*J551,2)</f>
        <v>0</v>
      </c>
      <c r="L551" s="172">
        <v>21</v>
      </c>
      <c r="M551" s="172">
        <f>G551*(1+L551/100)</f>
        <v>0</v>
      </c>
      <c r="N551" s="172">
        <v>0</v>
      </c>
      <c r="O551" s="172">
        <f>ROUND(E551*N551,2)</f>
        <v>0</v>
      </c>
      <c r="P551" s="172">
        <v>0</v>
      </c>
      <c r="Q551" s="172">
        <f>ROUND(E551*P551,2)</f>
        <v>0</v>
      </c>
      <c r="R551" s="172"/>
      <c r="S551" s="172" t="s">
        <v>177</v>
      </c>
      <c r="T551" s="173" t="s">
        <v>178</v>
      </c>
      <c r="U551" s="158">
        <v>0.48</v>
      </c>
      <c r="V551" s="158">
        <f>ROUND(E551*U551,2)</f>
        <v>3.55</v>
      </c>
      <c r="W551" s="15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 t="s">
        <v>611</v>
      </c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outlineLevel="1" x14ac:dyDescent="0.2">
      <c r="A552" s="155"/>
      <c r="B552" s="156"/>
      <c r="C552" s="190" t="s">
        <v>1961</v>
      </c>
      <c r="D552" s="188"/>
      <c r="E552" s="189">
        <v>7.4</v>
      </c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200</v>
      </c>
      <c r="AH552" s="148">
        <v>0</v>
      </c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outlineLevel="1" x14ac:dyDescent="0.2">
      <c r="A553" s="155">
        <v>204</v>
      </c>
      <c r="B553" s="156" t="s">
        <v>1968</v>
      </c>
      <c r="C553" s="203" t="s">
        <v>1969</v>
      </c>
      <c r="D553" s="157" t="s">
        <v>0</v>
      </c>
      <c r="E553" s="198"/>
      <c r="F553" s="159"/>
      <c r="G553" s="158">
        <f>ROUND(E553*F553,2)</f>
        <v>0</v>
      </c>
      <c r="H553" s="159"/>
      <c r="I553" s="158">
        <f>ROUND(E553*H553,2)</f>
        <v>0</v>
      </c>
      <c r="J553" s="159"/>
      <c r="K553" s="158">
        <f>ROUND(E553*J553,2)</f>
        <v>0</v>
      </c>
      <c r="L553" s="158">
        <v>21</v>
      </c>
      <c r="M553" s="158">
        <f>G553*(1+L553/100)</f>
        <v>0</v>
      </c>
      <c r="N553" s="158">
        <v>0</v>
      </c>
      <c r="O553" s="158">
        <f>ROUND(E553*N553,2)</f>
        <v>0</v>
      </c>
      <c r="P553" s="158">
        <v>0</v>
      </c>
      <c r="Q553" s="158">
        <f>ROUND(E553*P553,2)</f>
        <v>0</v>
      </c>
      <c r="R553" s="158"/>
      <c r="S553" s="158" t="s">
        <v>177</v>
      </c>
      <c r="T553" s="158" t="s">
        <v>178</v>
      </c>
      <c r="U553" s="158">
        <v>0</v>
      </c>
      <c r="V553" s="158">
        <f>ROUND(E553*U553,2)</f>
        <v>0</v>
      </c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702</v>
      </c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x14ac:dyDescent="0.2">
      <c r="A554" s="161" t="s">
        <v>172</v>
      </c>
      <c r="B554" s="162" t="s">
        <v>132</v>
      </c>
      <c r="C554" s="182" t="s">
        <v>133</v>
      </c>
      <c r="D554" s="163"/>
      <c r="E554" s="164"/>
      <c r="F554" s="165"/>
      <c r="G554" s="165">
        <f>SUMIF(AG555:AG566,"&lt;&gt;NOR",G555:G566)</f>
        <v>0</v>
      </c>
      <c r="H554" s="165"/>
      <c r="I554" s="165">
        <f>SUM(I555:I566)</f>
        <v>0</v>
      </c>
      <c r="J554" s="165"/>
      <c r="K554" s="165">
        <f>SUM(K555:K566)</f>
        <v>0</v>
      </c>
      <c r="L554" s="165"/>
      <c r="M554" s="165">
        <f>SUM(M555:M566)</f>
        <v>0</v>
      </c>
      <c r="N554" s="165"/>
      <c r="O554" s="165">
        <f>SUM(O555:O566)</f>
        <v>0</v>
      </c>
      <c r="P554" s="165"/>
      <c r="Q554" s="165">
        <f>SUM(Q555:Q566)</f>
        <v>0</v>
      </c>
      <c r="R554" s="165"/>
      <c r="S554" s="165"/>
      <c r="T554" s="166"/>
      <c r="U554" s="160"/>
      <c r="V554" s="160">
        <f>SUM(V555:V566)</f>
        <v>124.94</v>
      </c>
      <c r="W554" s="160"/>
      <c r="AG554" t="s">
        <v>173</v>
      </c>
    </row>
    <row r="555" spans="1:60" ht="22.5" outlineLevel="1" x14ac:dyDescent="0.2">
      <c r="A555" s="167">
        <v>205</v>
      </c>
      <c r="B555" s="168" t="s">
        <v>924</v>
      </c>
      <c r="C555" s="184" t="s">
        <v>925</v>
      </c>
      <c r="D555" s="169" t="s">
        <v>195</v>
      </c>
      <c r="E555" s="170">
        <v>12.76</v>
      </c>
      <c r="F555" s="171"/>
      <c r="G555" s="172">
        <f>ROUND(E555*F555,2)</f>
        <v>0</v>
      </c>
      <c r="H555" s="171"/>
      <c r="I555" s="172">
        <f>ROUND(E555*H555,2)</f>
        <v>0</v>
      </c>
      <c r="J555" s="171"/>
      <c r="K555" s="172">
        <f>ROUND(E555*J555,2)</f>
        <v>0</v>
      </c>
      <c r="L555" s="172">
        <v>21</v>
      </c>
      <c r="M555" s="172">
        <f>G555*(1+L555/100)</f>
        <v>0</v>
      </c>
      <c r="N555" s="172">
        <v>0</v>
      </c>
      <c r="O555" s="172">
        <f>ROUND(E555*N555,2)</f>
        <v>0</v>
      </c>
      <c r="P555" s="172">
        <v>0</v>
      </c>
      <c r="Q555" s="172">
        <f>ROUND(E555*P555,2)</f>
        <v>0</v>
      </c>
      <c r="R555" s="172"/>
      <c r="S555" s="172" t="s">
        <v>177</v>
      </c>
      <c r="T555" s="173" t="s">
        <v>178</v>
      </c>
      <c r="U555" s="158">
        <v>0.28699999999999998</v>
      </c>
      <c r="V555" s="158">
        <f>ROUND(E555*U555,2)</f>
        <v>3.66</v>
      </c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611</v>
      </c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outlineLevel="1" x14ac:dyDescent="0.2">
      <c r="A556" s="155"/>
      <c r="B556" s="156"/>
      <c r="C556" s="190" t="s">
        <v>1970</v>
      </c>
      <c r="D556" s="188"/>
      <c r="E556" s="189">
        <v>12.76</v>
      </c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 t="s">
        <v>200</v>
      </c>
      <c r="AH556" s="148">
        <v>0</v>
      </c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ht="22.5" outlineLevel="1" x14ac:dyDescent="0.2">
      <c r="A557" s="167">
        <v>206</v>
      </c>
      <c r="B557" s="168" t="s">
        <v>1971</v>
      </c>
      <c r="C557" s="184" t="s">
        <v>1972</v>
      </c>
      <c r="D557" s="169" t="s">
        <v>195</v>
      </c>
      <c r="E557" s="170">
        <v>6.056</v>
      </c>
      <c r="F557" s="171"/>
      <c r="G557" s="172">
        <f>ROUND(E557*F557,2)</f>
        <v>0</v>
      </c>
      <c r="H557" s="171"/>
      <c r="I557" s="172">
        <f>ROUND(E557*H557,2)</f>
        <v>0</v>
      </c>
      <c r="J557" s="171"/>
      <c r="K557" s="172">
        <f>ROUND(E557*J557,2)</f>
        <v>0</v>
      </c>
      <c r="L557" s="172">
        <v>21</v>
      </c>
      <c r="M557" s="172">
        <f>G557*(1+L557/100)</f>
        <v>0</v>
      </c>
      <c r="N557" s="172">
        <v>0</v>
      </c>
      <c r="O557" s="172">
        <f>ROUND(E557*N557,2)</f>
        <v>0</v>
      </c>
      <c r="P557" s="172">
        <v>0</v>
      </c>
      <c r="Q557" s="172">
        <f>ROUND(E557*P557,2)</f>
        <v>0</v>
      </c>
      <c r="R557" s="172"/>
      <c r="S557" s="172" t="s">
        <v>177</v>
      </c>
      <c r="T557" s="173" t="s">
        <v>178</v>
      </c>
      <c r="U557" s="158">
        <v>0.40300000000000002</v>
      </c>
      <c r="V557" s="158">
        <f>ROUND(E557*U557,2)</f>
        <v>2.44</v>
      </c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611</v>
      </c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1" x14ac:dyDescent="0.2">
      <c r="A558" s="155"/>
      <c r="B558" s="156"/>
      <c r="C558" s="190" t="s">
        <v>1973</v>
      </c>
      <c r="D558" s="188"/>
      <c r="E558" s="189">
        <v>6.06</v>
      </c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200</v>
      </c>
      <c r="AH558" s="148">
        <v>0</v>
      </c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ht="22.5" outlineLevel="1" x14ac:dyDescent="0.2">
      <c r="A559" s="167">
        <v>207</v>
      </c>
      <c r="B559" s="168" t="s">
        <v>1974</v>
      </c>
      <c r="C559" s="184" t="s">
        <v>1975</v>
      </c>
      <c r="D559" s="169" t="s">
        <v>195</v>
      </c>
      <c r="E559" s="170">
        <v>233.59800000000001</v>
      </c>
      <c r="F559" s="171"/>
      <c r="G559" s="172">
        <f>ROUND(E559*F559,2)</f>
        <v>0</v>
      </c>
      <c r="H559" s="171"/>
      <c r="I559" s="172">
        <f>ROUND(E559*H559,2)</f>
        <v>0</v>
      </c>
      <c r="J559" s="171"/>
      <c r="K559" s="172">
        <f>ROUND(E559*J559,2)</f>
        <v>0</v>
      </c>
      <c r="L559" s="172">
        <v>21</v>
      </c>
      <c r="M559" s="172">
        <f>G559*(1+L559/100)</f>
        <v>0</v>
      </c>
      <c r="N559" s="172">
        <v>0</v>
      </c>
      <c r="O559" s="172">
        <f>ROUND(E559*N559,2)</f>
        <v>0</v>
      </c>
      <c r="P559" s="172">
        <v>0</v>
      </c>
      <c r="Q559" s="172">
        <f>ROUND(E559*P559,2)</f>
        <v>0</v>
      </c>
      <c r="R559" s="172"/>
      <c r="S559" s="172" t="s">
        <v>177</v>
      </c>
      <c r="T559" s="173" t="s">
        <v>178</v>
      </c>
      <c r="U559" s="158">
        <v>0.156</v>
      </c>
      <c r="V559" s="158">
        <f>ROUND(E559*U559,2)</f>
        <v>36.44</v>
      </c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611</v>
      </c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190" t="s">
        <v>1976</v>
      </c>
      <c r="D560" s="188"/>
      <c r="E560" s="189">
        <v>34.85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0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outlineLevel="1" x14ac:dyDescent="0.2">
      <c r="A561" s="155"/>
      <c r="B561" s="156"/>
      <c r="C561" s="190" t="s">
        <v>1977</v>
      </c>
      <c r="D561" s="188"/>
      <c r="E561" s="189">
        <v>121</v>
      </c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200</v>
      </c>
      <c r="AH561" s="148">
        <v>0</v>
      </c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190" t="s">
        <v>1978</v>
      </c>
      <c r="D562" s="188"/>
      <c r="E562" s="189">
        <v>77.75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>
        <v>0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ht="33.75" outlineLevel="1" x14ac:dyDescent="0.2">
      <c r="A563" s="167">
        <v>208</v>
      </c>
      <c r="B563" s="168" t="s">
        <v>1573</v>
      </c>
      <c r="C563" s="184" t="s">
        <v>1574</v>
      </c>
      <c r="D563" s="169" t="s">
        <v>195</v>
      </c>
      <c r="E563" s="170">
        <v>9.1575000000000006</v>
      </c>
      <c r="F563" s="171"/>
      <c r="G563" s="172">
        <f>ROUND(E563*F563,2)</f>
        <v>0</v>
      </c>
      <c r="H563" s="171"/>
      <c r="I563" s="172">
        <f>ROUND(E563*H563,2)</f>
        <v>0</v>
      </c>
      <c r="J563" s="171"/>
      <c r="K563" s="172">
        <f>ROUND(E563*J563,2)</f>
        <v>0</v>
      </c>
      <c r="L563" s="172">
        <v>21</v>
      </c>
      <c r="M563" s="172">
        <f>G563*(1+L563/100)</f>
        <v>0</v>
      </c>
      <c r="N563" s="172">
        <v>0</v>
      </c>
      <c r="O563" s="172">
        <f>ROUND(E563*N563,2)</f>
        <v>0</v>
      </c>
      <c r="P563" s="172">
        <v>0</v>
      </c>
      <c r="Q563" s="172">
        <f>ROUND(E563*P563,2)</f>
        <v>0</v>
      </c>
      <c r="R563" s="172"/>
      <c r="S563" s="172" t="s">
        <v>177</v>
      </c>
      <c r="T563" s="173" t="s">
        <v>178</v>
      </c>
      <c r="U563" s="158">
        <v>0.315</v>
      </c>
      <c r="V563" s="158">
        <f>ROUND(E563*U563,2)</f>
        <v>2.88</v>
      </c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611</v>
      </c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outlineLevel="1" x14ac:dyDescent="0.2">
      <c r="A564" s="155"/>
      <c r="B564" s="156"/>
      <c r="C564" s="190" t="s">
        <v>1801</v>
      </c>
      <c r="D564" s="188"/>
      <c r="E564" s="189">
        <v>9.16</v>
      </c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 t="s">
        <v>200</v>
      </c>
      <c r="AH564" s="148">
        <v>0</v>
      </c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ht="33.75" outlineLevel="1" x14ac:dyDescent="0.2">
      <c r="A565" s="167">
        <v>209</v>
      </c>
      <c r="B565" s="168" t="s">
        <v>1979</v>
      </c>
      <c r="C565" s="184" t="s">
        <v>1980</v>
      </c>
      <c r="D565" s="169" t="s">
        <v>195</v>
      </c>
      <c r="E565" s="170">
        <v>366.452</v>
      </c>
      <c r="F565" s="171"/>
      <c r="G565" s="172">
        <f>ROUND(E565*F565,2)</f>
        <v>0</v>
      </c>
      <c r="H565" s="171"/>
      <c r="I565" s="172">
        <f>ROUND(E565*H565,2)</f>
        <v>0</v>
      </c>
      <c r="J565" s="171"/>
      <c r="K565" s="172">
        <f>ROUND(E565*J565,2)</f>
        <v>0</v>
      </c>
      <c r="L565" s="172">
        <v>21</v>
      </c>
      <c r="M565" s="172">
        <f>G565*(1+L565/100)</f>
        <v>0</v>
      </c>
      <c r="N565" s="172">
        <v>0</v>
      </c>
      <c r="O565" s="172">
        <f>ROUND(E565*N565,2)</f>
        <v>0</v>
      </c>
      <c r="P565" s="172">
        <v>0</v>
      </c>
      <c r="Q565" s="172">
        <f>ROUND(E565*P565,2)</f>
        <v>0</v>
      </c>
      <c r="R565" s="172"/>
      <c r="S565" s="172" t="s">
        <v>177</v>
      </c>
      <c r="T565" s="173" t="s">
        <v>178</v>
      </c>
      <c r="U565" s="158">
        <v>0.217</v>
      </c>
      <c r="V565" s="158">
        <f>ROUND(E565*U565,2)</f>
        <v>79.52</v>
      </c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611</v>
      </c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55"/>
      <c r="B566" s="156"/>
      <c r="C566" s="190" t="s">
        <v>1981</v>
      </c>
      <c r="D566" s="188"/>
      <c r="E566" s="189">
        <v>366.45</v>
      </c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200</v>
      </c>
      <c r="AH566" s="148">
        <v>0</v>
      </c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x14ac:dyDescent="0.2">
      <c r="A567" s="161" t="s">
        <v>172</v>
      </c>
      <c r="B567" s="162" t="s">
        <v>134</v>
      </c>
      <c r="C567" s="182" t="s">
        <v>135</v>
      </c>
      <c r="D567" s="163"/>
      <c r="E567" s="164"/>
      <c r="F567" s="165"/>
      <c r="G567" s="165">
        <f>SUMIF(AG568:AG575,"&lt;&gt;NOR",G568:G575)</f>
        <v>0</v>
      </c>
      <c r="H567" s="165"/>
      <c r="I567" s="165">
        <f>SUM(I568:I575)</f>
        <v>0</v>
      </c>
      <c r="J567" s="165"/>
      <c r="K567" s="165">
        <f>SUM(K568:K575)</f>
        <v>0</v>
      </c>
      <c r="L567" s="165"/>
      <c r="M567" s="165">
        <f>SUM(M568:M575)</f>
        <v>0</v>
      </c>
      <c r="N567" s="165"/>
      <c r="O567" s="165">
        <f>SUM(O568:O575)</f>
        <v>0</v>
      </c>
      <c r="P567" s="165"/>
      <c r="Q567" s="165">
        <f>SUM(Q568:Q575)</f>
        <v>0</v>
      </c>
      <c r="R567" s="165"/>
      <c r="S567" s="165"/>
      <c r="T567" s="166"/>
      <c r="U567" s="160"/>
      <c r="V567" s="160">
        <f>SUM(V568:V575)</f>
        <v>26.06</v>
      </c>
      <c r="W567" s="160"/>
      <c r="AG567" t="s">
        <v>173</v>
      </c>
    </row>
    <row r="568" spans="1:60" ht="22.5" outlineLevel="1" x14ac:dyDescent="0.2">
      <c r="A568" s="167">
        <v>210</v>
      </c>
      <c r="B568" s="168" t="s">
        <v>938</v>
      </c>
      <c r="C568" s="184" t="s">
        <v>939</v>
      </c>
      <c r="D568" s="169" t="s">
        <v>195</v>
      </c>
      <c r="E568" s="170">
        <v>184.16</v>
      </c>
      <c r="F568" s="171"/>
      <c r="G568" s="172">
        <f>ROUND(E568*F568,2)</f>
        <v>0</v>
      </c>
      <c r="H568" s="171"/>
      <c r="I568" s="172">
        <f>ROUND(E568*H568,2)</f>
        <v>0</v>
      </c>
      <c r="J568" s="171"/>
      <c r="K568" s="172">
        <f>ROUND(E568*J568,2)</f>
        <v>0</v>
      </c>
      <c r="L568" s="172">
        <v>21</v>
      </c>
      <c r="M568" s="172">
        <f>G568*(1+L568/100)</f>
        <v>0</v>
      </c>
      <c r="N568" s="172">
        <v>0</v>
      </c>
      <c r="O568" s="172">
        <f>ROUND(E568*N568,2)</f>
        <v>0</v>
      </c>
      <c r="P568" s="172">
        <v>0</v>
      </c>
      <c r="Q568" s="172">
        <f>ROUND(E568*P568,2)</f>
        <v>0</v>
      </c>
      <c r="R568" s="172"/>
      <c r="S568" s="172" t="s">
        <v>177</v>
      </c>
      <c r="T568" s="173" t="s">
        <v>178</v>
      </c>
      <c r="U568" s="158">
        <v>3.2480000000000002E-2</v>
      </c>
      <c r="V568" s="158">
        <f>ROUND(E568*U568,2)</f>
        <v>5.98</v>
      </c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611</v>
      </c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55"/>
      <c r="B569" s="156"/>
      <c r="C569" s="190" t="s">
        <v>1757</v>
      </c>
      <c r="D569" s="188"/>
      <c r="E569" s="189">
        <v>161.04</v>
      </c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200</v>
      </c>
      <c r="AH569" s="148">
        <v>0</v>
      </c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190" t="s">
        <v>1758</v>
      </c>
      <c r="D570" s="188"/>
      <c r="E570" s="189">
        <v>20</v>
      </c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>
        <v>0</v>
      </c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outlineLevel="1" x14ac:dyDescent="0.2">
      <c r="A571" s="155"/>
      <c r="B571" s="156"/>
      <c r="C571" s="190" t="s">
        <v>1759</v>
      </c>
      <c r="D571" s="188"/>
      <c r="E571" s="189">
        <v>3.12</v>
      </c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200</v>
      </c>
      <c r="AH571" s="148">
        <v>0</v>
      </c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ht="22.5" outlineLevel="1" x14ac:dyDescent="0.2">
      <c r="A572" s="167">
        <v>211</v>
      </c>
      <c r="B572" s="168" t="s">
        <v>940</v>
      </c>
      <c r="C572" s="184" t="s">
        <v>941</v>
      </c>
      <c r="D572" s="169" t="s">
        <v>195</v>
      </c>
      <c r="E572" s="170">
        <v>184.16</v>
      </c>
      <c r="F572" s="171"/>
      <c r="G572" s="172">
        <f>ROUND(E572*F572,2)</f>
        <v>0</v>
      </c>
      <c r="H572" s="171"/>
      <c r="I572" s="172">
        <f>ROUND(E572*H572,2)</f>
        <v>0</v>
      </c>
      <c r="J572" s="171"/>
      <c r="K572" s="172">
        <f>ROUND(E572*J572,2)</f>
        <v>0</v>
      </c>
      <c r="L572" s="172">
        <v>21</v>
      </c>
      <c r="M572" s="172">
        <f>G572*(1+L572/100)</f>
        <v>0</v>
      </c>
      <c r="N572" s="172">
        <v>0</v>
      </c>
      <c r="O572" s="172">
        <f>ROUND(E572*N572,2)</f>
        <v>0</v>
      </c>
      <c r="P572" s="172">
        <v>0</v>
      </c>
      <c r="Q572" s="172">
        <f>ROUND(E572*P572,2)</f>
        <v>0</v>
      </c>
      <c r="R572" s="172"/>
      <c r="S572" s="172" t="s">
        <v>177</v>
      </c>
      <c r="T572" s="173" t="s">
        <v>178</v>
      </c>
      <c r="U572" s="158">
        <v>0.10902000000000001</v>
      </c>
      <c r="V572" s="158">
        <f>ROUND(E572*U572,2)</f>
        <v>20.079999999999998</v>
      </c>
      <c r="W572" s="15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 t="s">
        <v>611</v>
      </c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outlineLevel="1" x14ac:dyDescent="0.2">
      <c r="A573" s="155"/>
      <c r="B573" s="156"/>
      <c r="C573" s="190" t="s">
        <v>1757</v>
      </c>
      <c r="D573" s="188"/>
      <c r="E573" s="189">
        <v>161.04</v>
      </c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200</v>
      </c>
      <c r="AH573" s="148">
        <v>0</v>
      </c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1" x14ac:dyDescent="0.2">
      <c r="A574" s="155"/>
      <c r="B574" s="156"/>
      <c r="C574" s="190" t="s">
        <v>1758</v>
      </c>
      <c r="D574" s="188"/>
      <c r="E574" s="189">
        <v>20</v>
      </c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200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outlineLevel="1" x14ac:dyDescent="0.2">
      <c r="A575" s="155"/>
      <c r="B575" s="156"/>
      <c r="C575" s="190" t="s">
        <v>1759</v>
      </c>
      <c r="D575" s="188"/>
      <c r="E575" s="189">
        <v>3.12</v>
      </c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200</v>
      </c>
      <c r="AH575" s="148">
        <v>0</v>
      </c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x14ac:dyDescent="0.2">
      <c r="A576" s="161" t="s">
        <v>172</v>
      </c>
      <c r="B576" s="162" t="s">
        <v>140</v>
      </c>
      <c r="C576" s="182" t="s">
        <v>141</v>
      </c>
      <c r="D576" s="163"/>
      <c r="E576" s="164"/>
      <c r="F576" s="165"/>
      <c r="G576" s="165">
        <f>SUMIF(AG577:AG578,"&lt;&gt;NOR",G577:G578)</f>
        <v>0</v>
      </c>
      <c r="H576" s="165"/>
      <c r="I576" s="165">
        <f>SUM(I577:I578)</f>
        <v>0</v>
      </c>
      <c r="J576" s="165"/>
      <c r="K576" s="165">
        <f>SUM(K577:K578)</f>
        <v>0</v>
      </c>
      <c r="L576" s="165"/>
      <c r="M576" s="165">
        <f>SUM(M577:M578)</f>
        <v>0</v>
      </c>
      <c r="N576" s="165"/>
      <c r="O576" s="165">
        <f>SUM(O577:O578)</f>
        <v>0</v>
      </c>
      <c r="P576" s="165"/>
      <c r="Q576" s="165">
        <f>SUM(Q577:Q578)</f>
        <v>0</v>
      </c>
      <c r="R576" s="165"/>
      <c r="S576" s="165"/>
      <c r="T576" s="166"/>
      <c r="U576" s="160"/>
      <c r="V576" s="160">
        <f>SUM(V577:V578)</f>
        <v>0</v>
      </c>
      <c r="W576" s="160"/>
      <c r="AG576" t="s">
        <v>173</v>
      </c>
    </row>
    <row r="577" spans="1:60" outlineLevel="1" x14ac:dyDescent="0.2">
      <c r="A577" s="167">
        <v>212</v>
      </c>
      <c r="B577" s="168" t="s">
        <v>1982</v>
      </c>
      <c r="C577" s="184" t="s">
        <v>1983</v>
      </c>
      <c r="D577" s="169" t="s">
        <v>227</v>
      </c>
      <c r="E577" s="170">
        <v>2</v>
      </c>
      <c r="F577" s="171"/>
      <c r="G577" s="172">
        <f>ROUND(E577*F577,2)</f>
        <v>0</v>
      </c>
      <c r="H577" s="171"/>
      <c r="I577" s="172">
        <f>ROUND(E577*H577,2)</f>
        <v>0</v>
      </c>
      <c r="J577" s="171"/>
      <c r="K577" s="172">
        <f>ROUND(E577*J577,2)</f>
        <v>0</v>
      </c>
      <c r="L577" s="172">
        <v>21</v>
      </c>
      <c r="M577" s="172">
        <f>G577*(1+L577/100)</f>
        <v>0</v>
      </c>
      <c r="N577" s="172">
        <v>0</v>
      </c>
      <c r="O577" s="172">
        <f>ROUND(E577*N577,2)</f>
        <v>0</v>
      </c>
      <c r="P577" s="172">
        <v>0</v>
      </c>
      <c r="Q577" s="172">
        <f>ROUND(E577*P577,2)</f>
        <v>0</v>
      </c>
      <c r="R577" s="172"/>
      <c r="S577" s="172" t="s">
        <v>184</v>
      </c>
      <c r="T577" s="173" t="s">
        <v>178</v>
      </c>
      <c r="U577" s="158">
        <v>0</v>
      </c>
      <c r="V577" s="158">
        <f>ROUND(E577*U577,2)</f>
        <v>0</v>
      </c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188</v>
      </c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55"/>
      <c r="B578" s="156"/>
      <c r="C578" s="190" t="s">
        <v>71</v>
      </c>
      <c r="D578" s="188"/>
      <c r="E578" s="189">
        <v>2</v>
      </c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 t="s">
        <v>200</v>
      </c>
      <c r="AH578" s="148">
        <v>0</v>
      </c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x14ac:dyDescent="0.2">
      <c r="A579" s="161" t="s">
        <v>172</v>
      </c>
      <c r="B579" s="162" t="s">
        <v>142</v>
      </c>
      <c r="C579" s="182" t="s">
        <v>143</v>
      </c>
      <c r="D579" s="163"/>
      <c r="E579" s="164"/>
      <c r="F579" s="165"/>
      <c r="G579" s="165">
        <f>SUMIF(AG580:AG586,"&lt;&gt;NOR",G580:G586)</f>
        <v>0</v>
      </c>
      <c r="H579" s="165"/>
      <c r="I579" s="165">
        <f>SUM(I580:I586)</f>
        <v>0</v>
      </c>
      <c r="J579" s="165"/>
      <c r="K579" s="165">
        <f>SUM(K580:K586)</f>
        <v>0</v>
      </c>
      <c r="L579" s="165"/>
      <c r="M579" s="165">
        <f>SUM(M580:M586)</f>
        <v>0</v>
      </c>
      <c r="N579" s="165"/>
      <c r="O579" s="165">
        <f>SUM(O580:O586)</f>
        <v>0</v>
      </c>
      <c r="P579" s="165"/>
      <c r="Q579" s="165">
        <f>SUM(Q580:Q586)</f>
        <v>0</v>
      </c>
      <c r="R579" s="165"/>
      <c r="S579" s="165"/>
      <c r="T579" s="166"/>
      <c r="U579" s="160"/>
      <c r="V579" s="160">
        <f>SUM(V580:V586)</f>
        <v>1295.51</v>
      </c>
      <c r="W579" s="160"/>
      <c r="AG579" t="s">
        <v>173</v>
      </c>
    </row>
    <row r="580" spans="1:60" ht="22.5" outlineLevel="1" x14ac:dyDescent="0.2">
      <c r="A580" s="174">
        <v>213</v>
      </c>
      <c r="B580" s="175" t="s">
        <v>953</v>
      </c>
      <c r="C580" s="183" t="s">
        <v>954</v>
      </c>
      <c r="D580" s="176" t="s">
        <v>234</v>
      </c>
      <c r="E580" s="177">
        <v>187.4016</v>
      </c>
      <c r="F580" s="178"/>
      <c r="G580" s="179">
        <f t="shared" ref="G580:G586" si="0">ROUND(E580*F580,2)</f>
        <v>0</v>
      </c>
      <c r="H580" s="178"/>
      <c r="I580" s="179">
        <f t="shared" ref="I580:I586" si="1">ROUND(E580*H580,2)</f>
        <v>0</v>
      </c>
      <c r="J580" s="178"/>
      <c r="K580" s="179">
        <f t="shared" ref="K580:K586" si="2">ROUND(E580*J580,2)</f>
        <v>0</v>
      </c>
      <c r="L580" s="179">
        <v>21</v>
      </c>
      <c r="M580" s="179">
        <f t="shared" ref="M580:M586" si="3">G580*(1+L580/100)</f>
        <v>0</v>
      </c>
      <c r="N580" s="179">
        <v>0</v>
      </c>
      <c r="O580" s="179">
        <f t="shared" ref="O580:O586" si="4">ROUND(E580*N580,2)</f>
        <v>0</v>
      </c>
      <c r="P580" s="179">
        <v>0</v>
      </c>
      <c r="Q580" s="179">
        <f t="shared" ref="Q580:Q586" si="5">ROUND(E580*P580,2)</f>
        <v>0</v>
      </c>
      <c r="R580" s="179"/>
      <c r="S580" s="179" t="s">
        <v>177</v>
      </c>
      <c r="T580" s="180" t="s">
        <v>178</v>
      </c>
      <c r="U580" s="158">
        <v>0.93300000000000005</v>
      </c>
      <c r="V580" s="158">
        <f t="shared" ref="V580:V586" si="6">ROUND(E580*U580,2)</f>
        <v>174.85</v>
      </c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188</v>
      </c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ht="22.5" outlineLevel="1" x14ac:dyDescent="0.2">
      <c r="A581" s="174">
        <v>214</v>
      </c>
      <c r="B581" s="175" t="s">
        <v>955</v>
      </c>
      <c r="C581" s="183" t="s">
        <v>956</v>
      </c>
      <c r="D581" s="176" t="s">
        <v>234</v>
      </c>
      <c r="E581" s="177">
        <v>1124.4096300000001</v>
      </c>
      <c r="F581" s="178"/>
      <c r="G581" s="179">
        <f t="shared" si="0"/>
        <v>0</v>
      </c>
      <c r="H581" s="178"/>
      <c r="I581" s="179">
        <f t="shared" si="1"/>
        <v>0</v>
      </c>
      <c r="J581" s="178"/>
      <c r="K581" s="179">
        <f t="shared" si="2"/>
        <v>0</v>
      </c>
      <c r="L581" s="179">
        <v>21</v>
      </c>
      <c r="M581" s="179">
        <f t="shared" si="3"/>
        <v>0</v>
      </c>
      <c r="N581" s="179">
        <v>0</v>
      </c>
      <c r="O581" s="179">
        <f t="shared" si="4"/>
        <v>0</v>
      </c>
      <c r="P581" s="179">
        <v>0</v>
      </c>
      <c r="Q581" s="179">
        <f t="shared" si="5"/>
        <v>0</v>
      </c>
      <c r="R581" s="179"/>
      <c r="S581" s="179" t="s">
        <v>177</v>
      </c>
      <c r="T581" s="180" t="s">
        <v>178</v>
      </c>
      <c r="U581" s="158">
        <v>0.65300000000000002</v>
      </c>
      <c r="V581" s="158">
        <f t="shared" si="6"/>
        <v>734.24</v>
      </c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188</v>
      </c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74">
        <v>215</v>
      </c>
      <c r="B582" s="175" t="s">
        <v>957</v>
      </c>
      <c r="C582" s="183" t="s">
        <v>958</v>
      </c>
      <c r="D582" s="176" t="s">
        <v>234</v>
      </c>
      <c r="E582" s="177">
        <v>187.4016</v>
      </c>
      <c r="F582" s="178"/>
      <c r="G582" s="179">
        <f t="shared" si="0"/>
        <v>0</v>
      </c>
      <c r="H582" s="178"/>
      <c r="I582" s="179">
        <f t="shared" si="1"/>
        <v>0</v>
      </c>
      <c r="J582" s="178"/>
      <c r="K582" s="179">
        <f t="shared" si="2"/>
        <v>0</v>
      </c>
      <c r="L582" s="179">
        <v>21</v>
      </c>
      <c r="M582" s="179">
        <f t="shared" si="3"/>
        <v>0</v>
      </c>
      <c r="N582" s="179">
        <v>0</v>
      </c>
      <c r="O582" s="179">
        <f t="shared" si="4"/>
        <v>0</v>
      </c>
      <c r="P582" s="179">
        <v>0</v>
      </c>
      <c r="Q582" s="179">
        <f t="shared" si="5"/>
        <v>0</v>
      </c>
      <c r="R582" s="179"/>
      <c r="S582" s="179" t="s">
        <v>177</v>
      </c>
      <c r="T582" s="180" t="s">
        <v>178</v>
      </c>
      <c r="U582" s="158">
        <v>0.49</v>
      </c>
      <c r="V582" s="158">
        <f t="shared" si="6"/>
        <v>91.83</v>
      </c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188</v>
      </c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ht="22.5" outlineLevel="1" x14ac:dyDescent="0.2">
      <c r="A583" s="174">
        <v>216</v>
      </c>
      <c r="B583" s="175" t="s">
        <v>959</v>
      </c>
      <c r="C583" s="183" t="s">
        <v>960</v>
      </c>
      <c r="D583" s="176" t="s">
        <v>234</v>
      </c>
      <c r="E583" s="177">
        <v>3560.63049</v>
      </c>
      <c r="F583" s="178"/>
      <c r="G583" s="179">
        <f t="shared" si="0"/>
        <v>0</v>
      </c>
      <c r="H583" s="178"/>
      <c r="I583" s="179">
        <f t="shared" si="1"/>
        <v>0</v>
      </c>
      <c r="J583" s="178"/>
      <c r="K583" s="179">
        <f t="shared" si="2"/>
        <v>0</v>
      </c>
      <c r="L583" s="179">
        <v>21</v>
      </c>
      <c r="M583" s="179">
        <f t="shared" si="3"/>
        <v>0</v>
      </c>
      <c r="N583" s="179">
        <v>0</v>
      </c>
      <c r="O583" s="179">
        <f t="shared" si="4"/>
        <v>0</v>
      </c>
      <c r="P583" s="179">
        <v>0</v>
      </c>
      <c r="Q583" s="179">
        <f t="shared" si="5"/>
        <v>0</v>
      </c>
      <c r="R583" s="179"/>
      <c r="S583" s="179" t="s">
        <v>177</v>
      </c>
      <c r="T583" s="180" t="s">
        <v>178</v>
      </c>
      <c r="U583" s="158">
        <v>0</v>
      </c>
      <c r="V583" s="158">
        <f t="shared" si="6"/>
        <v>0</v>
      </c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188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ht="22.5" outlineLevel="1" x14ac:dyDescent="0.2">
      <c r="A584" s="174">
        <v>217</v>
      </c>
      <c r="B584" s="175" t="s">
        <v>961</v>
      </c>
      <c r="C584" s="183" t="s">
        <v>962</v>
      </c>
      <c r="D584" s="176" t="s">
        <v>234</v>
      </c>
      <c r="E584" s="177">
        <v>187.4016</v>
      </c>
      <c r="F584" s="178"/>
      <c r="G584" s="179">
        <f t="shared" si="0"/>
        <v>0</v>
      </c>
      <c r="H584" s="178"/>
      <c r="I584" s="179">
        <f t="shared" si="1"/>
        <v>0</v>
      </c>
      <c r="J584" s="178"/>
      <c r="K584" s="179">
        <f t="shared" si="2"/>
        <v>0</v>
      </c>
      <c r="L584" s="179">
        <v>21</v>
      </c>
      <c r="M584" s="179">
        <f t="shared" si="3"/>
        <v>0</v>
      </c>
      <c r="N584" s="179">
        <v>0</v>
      </c>
      <c r="O584" s="179">
        <f t="shared" si="4"/>
        <v>0</v>
      </c>
      <c r="P584" s="179">
        <v>0</v>
      </c>
      <c r="Q584" s="179">
        <f t="shared" si="5"/>
        <v>0</v>
      </c>
      <c r="R584" s="179"/>
      <c r="S584" s="179" t="s">
        <v>177</v>
      </c>
      <c r="T584" s="180" t="s">
        <v>178</v>
      </c>
      <c r="U584" s="158">
        <v>0.94199999999999995</v>
      </c>
      <c r="V584" s="158">
        <f t="shared" si="6"/>
        <v>176.53</v>
      </c>
      <c r="W584" s="15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 t="s">
        <v>188</v>
      </c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ht="22.5" outlineLevel="1" x14ac:dyDescent="0.2">
      <c r="A585" s="174">
        <v>218</v>
      </c>
      <c r="B585" s="175" t="s">
        <v>963</v>
      </c>
      <c r="C585" s="183" t="s">
        <v>964</v>
      </c>
      <c r="D585" s="176" t="s">
        <v>234</v>
      </c>
      <c r="E585" s="177">
        <v>1124.4096300000001</v>
      </c>
      <c r="F585" s="178"/>
      <c r="G585" s="179">
        <f t="shared" si="0"/>
        <v>0</v>
      </c>
      <c r="H585" s="178"/>
      <c r="I585" s="179">
        <f t="shared" si="1"/>
        <v>0</v>
      </c>
      <c r="J585" s="178"/>
      <c r="K585" s="179">
        <f t="shared" si="2"/>
        <v>0</v>
      </c>
      <c r="L585" s="179">
        <v>21</v>
      </c>
      <c r="M585" s="179">
        <f t="shared" si="3"/>
        <v>0</v>
      </c>
      <c r="N585" s="179">
        <v>0</v>
      </c>
      <c r="O585" s="179">
        <f t="shared" si="4"/>
        <v>0</v>
      </c>
      <c r="P585" s="179">
        <v>0</v>
      </c>
      <c r="Q585" s="179">
        <f t="shared" si="5"/>
        <v>0</v>
      </c>
      <c r="R585" s="179"/>
      <c r="S585" s="179" t="s">
        <v>177</v>
      </c>
      <c r="T585" s="180" t="s">
        <v>178</v>
      </c>
      <c r="U585" s="158">
        <v>0.105</v>
      </c>
      <c r="V585" s="158">
        <f t="shared" si="6"/>
        <v>118.06</v>
      </c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188</v>
      </c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1" x14ac:dyDescent="0.2">
      <c r="A586" s="167">
        <v>219</v>
      </c>
      <c r="B586" s="168" t="s">
        <v>239</v>
      </c>
      <c r="C586" s="184" t="s">
        <v>240</v>
      </c>
      <c r="D586" s="169" t="s">
        <v>234</v>
      </c>
      <c r="E586" s="170">
        <v>187.4016</v>
      </c>
      <c r="F586" s="171"/>
      <c r="G586" s="172">
        <f t="shared" si="0"/>
        <v>0</v>
      </c>
      <c r="H586" s="171"/>
      <c r="I586" s="172">
        <f t="shared" si="1"/>
        <v>0</v>
      </c>
      <c r="J586" s="171"/>
      <c r="K586" s="172">
        <f t="shared" si="2"/>
        <v>0</v>
      </c>
      <c r="L586" s="172">
        <v>21</v>
      </c>
      <c r="M586" s="172">
        <f t="shared" si="3"/>
        <v>0</v>
      </c>
      <c r="N586" s="172">
        <v>0</v>
      </c>
      <c r="O586" s="172">
        <f t="shared" si="4"/>
        <v>0</v>
      </c>
      <c r="P586" s="172">
        <v>0</v>
      </c>
      <c r="Q586" s="172">
        <f t="shared" si="5"/>
        <v>0</v>
      </c>
      <c r="R586" s="172"/>
      <c r="S586" s="172" t="s">
        <v>177</v>
      </c>
      <c r="T586" s="173" t="s">
        <v>178</v>
      </c>
      <c r="U586" s="158">
        <v>0</v>
      </c>
      <c r="V586" s="158">
        <f t="shared" si="6"/>
        <v>0</v>
      </c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188</v>
      </c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x14ac:dyDescent="0.2">
      <c r="A587" s="5"/>
      <c r="B587" s="6"/>
      <c r="C587" s="185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AE587">
        <v>15</v>
      </c>
      <c r="AF587">
        <v>21</v>
      </c>
    </row>
    <row r="588" spans="1:60" x14ac:dyDescent="0.2">
      <c r="A588" s="151"/>
      <c r="B588" s="152" t="s">
        <v>26</v>
      </c>
      <c r="C588" s="186"/>
      <c r="D588" s="153"/>
      <c r="E588" s="154"/>
      <c r="F588" s="154"/>
      <c r="G588" s="181">
        <f>G8+G80+G128+G149+G192+G222+G249+G256+G291+G296+G299+G332+G344+G369+G384+G386+G415+G443+G451+G456+G496+G544+G550+G554+G567+G576+G579</f>
        <v>0</v>
      </c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AE588">
        <f>SUMIF(L7:L586,AE587,G7:G586)</f>
        <v>0</v>
      </c>
      <c r="AF588">
        <f>SUMIF(L7:L586,AF587,G7:G586)</f>
        <v>0</v>
      </c>
      <c r="AG588" t="s">
        <v>189</v>
      </c>
    </row>
    <row r="589" spans="1:60" x14ac:dyDescent="0.2">
      <c r="A589" s="5"/>
      <c r="B589" s="6"/>
      <c r="C589" s="185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60" x14ac:dyDescent="0.2">
      <c r="A590" s="5"/>
      <c r="B590" s="6"/>
      <c r="C590" s="185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60" x14ac:dyDescent="0.2">
      <c r="A591" s="274" t="s">
        <v>190</v>
      </c>
      <c r="B591" s="274"/>
      <c r="C591" s="275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60" x14ac:dyDescent="0.2">
      <c r="A592" s="255"/>
      <c r="B592" s="256"/>
      <c r="C592" s="257"/>
      <c r="D592" s="256"/>
      <c r="E592" s="256"/>
      <c r="F592" s="256"/>
      <c r="G592" s="25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AG592" t="s">
        <v>191</v>
      </c>
    </row>
    <row r="593" spans="1:33" x14ac:dyDescent="0.2">
      <c r="A593" s="259"/>
      <c r="B593" s="260"/>
      <c r="C593" s="261"/>
      <c r="D593" s="260"/>
      <c r="E593" s="260"/>
      <c r="F593" s="260"/>
      <c r="G593" s="262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33" x14ac:dyDescent="0.2">
      <c r="A594" s="259"/>
      <c r="B594" s="260"/>
      <c r="C594" s="261"/>
      <c r="D594" s="260"/>
      <c r="E594" s="260"/>
      <c r="F594" s="260"/>
      <c r="G594" s="262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33" x14ac:dyDescent="0.2">
      <c r="A595" s="259"/>
      <c r="B595" s="260"/>
      <c r="C595" s="261"/>
      <c r="D595" s="260"/>
      <c r="E595" s="260"/>
      <c r="F595" s="260"/>
      <c r="G595" s="262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33" x14ac:dyDescent="0.2">
      <c r="A596" s="263"/>
      <c r="B596" s="264"/>
      <c r="C596" s="265"/>
      <c r="D596" s="264"/>
      <c r="E596" s="264"/>
      <c r="F596" s="264"/>
      <c r="G596" s="266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33" x14ac:dyDescent="0.2">
      <c r="A597" s="5"/>
      <c r="B597" s="6"/>
      <c r="C597" s="185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33" x14ac:dyDescent="0.2">
      <c r="C598" s="187"/>
      <c r="D598" s="139"/>
      <c r="AG598" t="s">
        <v>192</v>
      </c>
    </row>
    <row r="599" spans="1:33" x14ac:dyDescent="0.2">
      <c r="D599" s="139"/>
    </row>
    <row r="600" spans="1:33" x14ac:dyDescent="0.2">
      <c r="D600" s="139"/>
    </row>
    <row r="601" spans="1:33" x14ac:dyDescent="0.2">
      <c r="D601" s="139"/>
    </row>
    <row r="602" spans="1:33" x14ac:dyDescent="0.2">
      <c r="D602" s="139"/>
    </row>
    <row r="603" spans="1:33" x14ac:dyDescent="0.2">
      <c r="D603" s="139"/>
    </row>
    <row r="604" spans="1:33" x14ac:dyDescent="0.2">
      <c r="D604" s="139"/>
    </row>
    <row r="605" spans="1:33" x14ac:dyDescent="0.2">
      <c r="D605" s="139"/>
    </row>
    <row r="606" spans="1:33" x14ac:dyDescent="0.2">
      <c r="D606" s="139"/>
    </row>
    <row r="607" spans="1:33" x14ac:dyDescent="0.2">
      <c r="D607" s="139"/>
    </row>
    <row r="608" spans="1:33" x14ac:dyDescent="0.2">
      <c r="D608" s="139"/>
    </row>
    <row r="609" spans="4:4" x14ac:dyDescent="0.2">
      <c r="D609" s="139"/>
    </row>
    <row r="610" spans="4:4" x14ac:dyDescent="0.2">
      <c r="D610" s="139"/>
    </row>
    <row r="611" spans="4:4" x14ac:dyDescent="0.2">
      <c r="D611" s="139"/>
    </row>
    <row r="612" spans="4:4" x14ac:dyDescent="0.2">
      <c r="D612" s="139"/>
    </row>
    <row r="613" spans="4:4" x14ac:dyDescent="0.2">
      <c r="D613" s="139"/>
    </row>
    <row r="614" spans="4:4" x14ac:dyDescent="0.2">
      <c r="D614" s="139"/>
    </row>
    <row r="615" spans="4:4" x14ac:dyDescent="0.2">
      <c r="D615" s="139"/>
    </row>
    <row r="616" spans="4:4" x14ac:dyDescent="0.2">
      <c r="D616" s="139"/>
    </row>
    <row r="617" spans="4:4" x14ac:dyDescent="0.2">
      <c r="D617" s="139"/>
    </row>
    <row r="618" spans="4:4" x14ac:dyDescent="0.2">
      <c r="D618" s="139"/>
    </row>
    <row r="619" spans="4:4" x14ac:dyDescent="0.2">
      <c r="D619" s="139"/>
    </row>
    <row r="620" spans="4:4" x14ac:dyDescent="0.2">
      <c r="D620" s="139"/>
    </row>
    <row r="621" spans="4:4" x14ac:dyDescent="0.2">
      <c r="D621" s="139"/>
    </row>
    <row r="622" spans="4:4" x14ac:dyDescent="0.2">
      <c r="D622" s="139"/>
    </row>
    <row r="623" spans="4:4" x14ac:dyDescent="0.2">
      <c r="D623" s="139"/>
    </row>
    <row r="624" spans="4:4" x14ac:dyDescent="0.2">
      <c r="D624" s="139"/>
    </row>
    <row r="625" spans="4:4" x14ac:dyDescent="0.2">
      <c r="D625" s="139"/>
    </row>
    <row r="626" spans="4:4" x14ac:dyDescent="0.2">
      <c r="D626" s="139"/>
    </row>
    <row r="627" spans="4:4" x14ac:dyDescent="0.2">
      <c r="D627" s="139"/>
    </row>
    <row r="628" spans="4:4" x14ac:dyDescent="0.2">
      <c r="D628" s="139"/>
    </row>
    <row r="629" spans="4:4" x14ac:dyDescent="0.2">
      <c r="D629" s="139"/>
    </row>
    <row r="630" spans="4:4" x14ac:dyDescent="0.2">
      <c r="D630" s="139"/>
    </row>
    <row r="631" spans="4:4" x14ac:dyDescent="0.2">
      <c r="D631" s="139"/>
    </row>
    <row r="632" spans="4:4" x14ac:dyDescent="0.2">
      <c r="D632" s="139"/>
    </row>
    <row r="633" spans="4:4" x14ac:dyDescent="0.2">
      <c r="D633" s="139"/>
    </row>
    <row r="634" spans="4:4" x14ac:dyDescent="0.2">
      <c r="D634" s="139"/>
    </row>
    <row r="635" spans="4:4" x14ac:dyDescent="0.2">
      <c r="D635" s="139"/>
    </row>
    <row r="636" spans="4:4" x14ac:dyDescent="0.2">
      <c r="D636" s="139"/>
    </row>
    <row r="637" spans="4:4" x14ac:dyDescent="0.2">
      <c r="D637" s="139"/>
    </row>
    <row r="638" spans="4:4" x14ac:dyDescent="0.2">
      <c r="D638" s="139"/>
    </row>
    <row r="639" spans="4:4" x14ac:dyDescent="0.2">
      <c r="D639" s="139"/>
    </row>
    <row r="640" spans="4:4" x14ac:dyDescent="0.2">
      <c r="D640" s="139"/>
    </row>
    <row r="641" spans="4:4" x14ac:dyDescent="0.2">
      <c r="D641" s="139"/>
    </row>
    <row r="642" spans="4:4" x14ac:dyDescent="0.2">
      <c r="D642" s="139"/>
    </row>
    <row r="643" spans="4:4" x14ac:dyDescent="0.2">
      <c r="D643" s="139"/>
    </row>
    <row r="644" spans="4:4" x14ac:dyDescent="0.2">
      <c r="D644" s="139"/>
    </row>
    <row r="645" spans="4:4" x14ac:dyDescent="0.2">
      <c r="D645" s="139"/>
    </row>
    <row r="646" spans="4:4" x14ac:dyDescent="0.2">
      <c r="D646" s="139"/>
    </row>
    <row r="647" spans="4:4" x14ac:dyDescent="0.2">
      <c r="D647" s="139"/>
    </row>
    <row r="648" spans="4:4" x14ac:dyDescent="0.2">
      <c r="D648" s="139"/>
    </row>
    <row r="649" spans="4:4" x14ac:dyDescent="0.2">
      <c r="D649" s="139"/>
    </row>
    <row r="650" spans="4:4" x14ac:dyDescent="0.2">
      <c r="D650" s="139"/>
    </row>
    <row r="651" spans="4:4" x14ac:dyDescent="0.2">
      <c r="D651" s="139"/>
    </row>
    <row r="652" spans="4:4" x14ac:dyDescent="0.2">
      <c r="D652" s="139"/>
    </row>
    <row r="653" spans="4:4" x14ac:dyDescent="0.2">
      <c r="D653" s="139"/>
    </row>
    <row r="654" spans="4:4" x14ac:dyDescent="0.2">
      <c r="D654" s="139"/>
    </row>
    <row r="655" spans="4:4" x14ac:dyDescent="0.2">
      <c r="D655" s="139"/>
    </row>
    <row r="656" spans="4:4" x14ac:dyDescent="0.2">
      <c r="D656" s="139"/>
    </row>
    <row r="657" spans="4:4" x14ac:dyDescent="0.2">
      <c r="D657" s="139"/>
    </row>
    <row r="658" spans="4:4" x14ac:dyDescent="0.2">
      <c r="D658" s="139"/>
    </row>
    <row r="659" spans="4:4" x14ac:dyDescent="0.2">
      <c r="D659" s="139"/>
    </row>
    <row r="660" spans="4:4" x14ac:dyDescent="0.2">
      <c r="D660" s="139"/>
    </row>
    <row r="661" spans="4:4" x14ac:dyDescent="0.2">
      <c r="D661" s="139"/>
    </row>
    <row r="662" spans="4:4" x14ac:dyDescent="0.2">
      <c r="D662" s="139"/>
    </row>
    <row r="663" spans="4:4" x14ac:dyDescent="0.2">
      <c r="D663" s="139"/>
    </row>
    <row r="664" spans="4:4" x14ac:dyDescent="0.2">
      <c r="D664" s="139"/>
    </row>
    <row r="665" spans="4:4" x14ac:dyDescent="0.2">
      <c r="D665" s="139"/>
    </row>
    <row r="666" spans="4:4" x14ac:dyDescent="0.2">
      <c r="D666" s="139"/>
    </row>
    <row r="667" spans="4:4" x14ac:dyDescent="0.2">
      <c r="D667" s="139"/>
    </row>
    <row r="668" spans="4:4" x14ac:dyDescent="0.2">
      <c r="D668" s="139"/>
    </row>
    <row r="669" spans="4:4" x14ac:dyDescent="0.2">
      <c r="D669" s="139"/>
    </row>
    <row r="670" spans="4:4" x14ac:dyDescent="0.2">
      <c r="D670" s="139"/>
    </row>
    <row r="671" spans="4:4" x14ac:dyDescent="0.2">
      <c r="D671" s="139"/>
    </row>
    <row r="672" spans="4:4" x14ac:dyDescent="0.2">
      <c r="D672" s="139"/>
    </row>
    <row r="673" spans="4:4" x14ac:dyDescent="0.2">
      <c r="D673" s="139"/>
    </row>
    <row r="674" spans="4:4" x14ac:dyDescent="0.2">
      <c r="D674" s="139"/>
    </row>
    <row r="675" spans="4:4" x14ac:dyDescent="0.2">
      <c r="D675" s="139"/>
    </row>
    <row r="676" spans="4:4" x14ac:dyDescent="0.2">
      <c r="D676" s="139"/>
    </row>
    <row r="677" spans="4:4" x14ac:dyDescent="0.2">
      <c r="D677" s="139"/>
    </row>
    <row r="678" spans="4:4" x14ac:dyDescent="0.2">
      <c r="D678" s="139"/>
    </row>
    <row r="679" spans="4:4" x14ac:dyDescent="0.2">
      <c r="D679" s="139"/>
    </row>
    <row r="680" spans="4:4" x14ac:dyDescent="0.2">
      <c r="D680" s="139"/>
    </row>
    <row r="681" spans="4:4" x14ac:dyDescent="0.2">
      <c r="D681" s="139"/>
    </row>
    <row r="682" spans="4:4" x14ac:dyDescent="0.2">
      <c r="D682" s="139"/>
    </row>
    <row r="683" spans="4:4" x14ac:dyDescent="0.2">
      <c r="D683" s="139"/>
    </row>
    <row r="684" spans="4:4" x14ac:dyDescent="0.2">
      <c r="D684" s="139"/>
    </row>
    <row r="685" spans="4:4" x14ac:dyDescent="0.2">
      <c r="D685" s="139"/>
    </row>
    <row r="686" spans="4:4" x14ac:dyDescent="0.2">
      <c r="D686" s="139"/>
    </row>
    <row r="687" spans="4:4" x14ac:dyDescent="0.2">
      <c r="D687" s="139"/>
    </row>
    <row r="688" spans="4:4" x14ac:dyDescent="0.2">
      <c r="D688" s="139"/>
    </row>
    <row r="689" spans="4:4" x14ac:dyDescent="0.2">
      <c r="D689" s="139"/>
    </row>
    <row r="690" spans="4:4" x14ac:dyDescent="0.2">
      <c r="D690" s="139"/>
    </row>
    <row r="691" spans="4:4" x14ac:dyDescent="0.2">
      <c r="D691" s="139"/>
    </row>
    <row r="692" spans="4:4" x14ac:dyDescent="0.2">
      <c r="D692" s="139"/>
    </row>
    <row r="693" spans="4:4" x14ac:dyDescent="0.2">
      <c r="D693" s="139"/>
    </row>
    <row r="694" spans="4:4" x14ac:dyDescent="0.2">
      <c r="D694" s="139"/>
    </row>
    <row r="695" spans="4:4" x14ac:dyDescent="0.2">
      <c r="D695" s="139"/>
    </row>
    <row r="696" spans="4:4" x14ac:dyDescent="0.2">
      <c r="D696" s="139"/>
    </row>
    <row r="697" spans="4:4" x14ac:dyDescent="0.2">
      <c r="D697" s="139"/>
    </row>
    <row r="698" spans="4:4" x14ac:dyDescent="0.2">
      <c r="D698" s="139"/>
    </row>
    <row r="699" spans="4:4" x14ac:dyDescent="0.2">
      <c r="D699" s="139"/>
    </row>
    <row r="700" spans="4:4" x14ac:dyDescent="0.2">
      <c r="D700" s="139"/>
    </row>
    <row r="701" spans="4:4" x14ac:dyDescent="0.2">
      <c r="D701" s="139"/>
    </row>
    <row r="702" spans="4:4" x14ac:dyDescent="0.2">
      <c r="D702" s="139"/>
    </row>
    <row r="703" spans="4:4" x14ac:dyDescent="0.2">
      <c r="D703" s="139"/>
    </row>
    <row r="704" spans="4:4" x14ac:dyDescent="0.2">
      <c r="D704" s="139"/>
    </row>
    <row r="705" spans="4:4" x14ac:dyDescent="0.2">
      <c r="D705" s="139"/>
    </row>
    <row r="706" spans="4:4" x14ac:dyDescent="0.2">
      <c r="D706" s="139"/>
    </row>
    <row r="707" spans="4:4" x14ac:dyDescent="0.2">
      <c r="D707" s="139"/>
    </row>
    <row r="708" spans="4:4" x14ac:dyDescent="0.2">
      <c r="D708" s="139"/>
    </row>
    <row r="709" spans="4:4" x14ac:dyDescent="0.2">
      <c r="D709" s="139"/>
    </row>
    <row r="710" spans="4:4" x14ac:dyDescent="0.2">
      <c r="D710" s="139"/>
    </row>
    <row r="711" spans="4:4" x14ac:dyDescent="0.2">
      <c r="D711" s="139"/>
    </row>
    <row r="712" spans="4:4" x14ac:dyDescent="0.2">
      <c r="D712" s="139"/>
    </row>
    <row r="713" spans="4:4" x14ac:dyDescent="0.2">
      <c r="D713" s="139"/>
    </row>
    <row r="714" spans="4:4" x14ac:dyDescent="0.2">
      <c r="D714" s="139"/>
    </row>
    <row r="715" spans="4:4" x14ac:dyDescent="0.2">
      <c r="D715" s="139"/>
    </row>
    <row r="716" spans="4:4" x14ac:dyDescent="0.2">
      <c r="D716" s="139"/>
    </row>
    <row r="717" spans="4:4" x14ac:dyDescent="0.2">
      <c r="D717" s="139"/>
    </row>
    <row r="718" spans="4:4" x14ac:dyDescent="0.2">
      <c r="D718" s="139"/>
    </row>
    <row r="719" spans="4:4" x14ac:dyDescent="0.2">
      <c r="D719" s="139"/>
    </row>
    <row r="720" spans="4:4" x14ac:dyDescent="0.2">
      <c r="D720" s="139"/>
    </row>
    <row r="721" spans="4:4" x14ac:dyDescent="0.2">
      <c r="D721" s="139"/>
    </row>
    <row r="722" spans="4:4" x14ac:dyDescent="0.2">
      <c r="D722" s="139"/>
    </row>
    <row r="723" spans="4:4" x14ac:dyDescent="0.2">
      <c r="D723" s="139"/>
    </row>
    <row r="724" spans="4:4" x14ac:dyDescent="0.2">
      <c r="D724" s="139"/>
    </row>
    <row r="725" spans="4:4" x14ac:dyDescent="0.2">
      <c r="D725" s="139"/>
    </row>
    <row r="726" spans="4:4" x14ac:dyDescent="0.2">
      <c r="D726" s="139"/>
    </row>
    <row r="727" spans="4:4" x14ac:dyDescent="0.2">
      <c r="D727" s="139"/>
    </row>
    <row r="728" spans="4:4" x14ac:dyDescent="0.2">
      <c r="D728" s="139"/>
    </row>
    <row r="729" spans="4:4" x14ac:dyDescent="0.2">
      <c r="D729" s="139"/>
    </row>
    <row r="730" spans="4:4" x14ac:dyDescent="0.2">
      <c r="D730" s="139"/>
    </row>
    <row r="731" spans="4:4" x14ac:dyDescent="0.2">
      <c r="D731" s="139"/>
    </row>
    <row r="732" spans="4:4" x14ac:dyDescent="0.2">
      <c r="D732" s="139"/>
    </row>
    <row r="733" spans="4:4" x14ac:dyDescent="0.2">
      <c r="D733" s="139"/>
    </row>
    <row r="734" spans="4:4" x14ac:dyDescent="0.2">
      <c r="D734" s="139"/>
    </row>
    <row r="735" spans="4:4" x14ac:dyDescent="0.2">
      <c r="D735" s="139"/>
    </row>
    <row r="736" spans="4:4" x14ac:dyDescent="0.2">
      <c r="D736" s="139"/>
    </row>
    <row r="737" spans="4:4" x14ac:dyDescent="0.2">
      <c r="D737" s="139"/>
    </row>
    <row r="738" spans="4:4" x14ac:dyDescent="0.2">
      <c r="D738" s="139"/>
    </row>
    <row r="739" spans="4:4" x14ac:dyDescent="0.2">
      <c r="D739" s="139"/>
    </row>
    <row r="740" spans="4:4" x14ac:dyDescent="0.2">
      <c r="D740" s="139"/>
    </row>
    <row r="741" spans="4:4" x14ac:dyDescent="0.2">
      <c r="D741" s="139"/>
    </row>
    <row r="742" spans="4:4" x14ac:dyDescent="0.2">
      <c r="D742" s="139"/>
    </row>
    <row r="743" spans="4:4" x14ac:dyDescent="0.2">
      <c r="D743" s="139"/>
    </row>
    <row r="744" spans="4:4" x14ac:dyDescent="0.2">
      <c r="D744" s="139"/>
    </row>
    <row r="745" spans="4:4" x14ac:dyDescent="0.2">
      <c r="D745" s="139"/>
    </row>
    <row r="746" spans="4:4" x14ac:dyDescent="0.2">
      <c r="D746" s="139"/>
    </row>
    <row r="747" spans="4:4" x14ac:dyDescent="0.2">
      <c r="D747" s="139"/>
    </row>
    <row r="748" spans="4:4" x14ac:dyDescent="0.2">
      <c r="D748" s="139"/>
    </row>
    <row r="749" spans="4:4" x14ac:dyDescent="0.2">
      <c r="D749" s="139"/>
    </row>
    <row r="750" spans="4:4" x14ac:dyDescent="0.2">
      <c r="D750" s="139"/>
    </row>
    <row r="751" spans="4:4" x14ac:dyDescent="0.2">
      <c r="D751" s="139"/>
    </row>
    <row r="752" spans="4:4" x14ac:dyDescent="0.2">
      <c r="D752" s="139"/>
    </row>
    <row r="753" spans="4:4" x14ac:dyDescent="0.2">
      <c r="D753" s="139"/>
    </row>
    <row r="754" spans="4:4" x14ac:dyDescent="0.2">
      <c r="D754" s="139"/>
    </row>
    <row r="755" spans="4:4" x14ac:dyDescent="0.2">
      <c r="D755" s="139"/>
    </row>
    <row r="756" spans="4:4" x14ac:dyDescent="0.2">
      <c r="D756" s="139"/>
    </row>
    <row r="757" spans="4:4" x14ac:dyDescent="0.2">
      <c r="D757" s="139"/>
    </row>
    <row r="758" spans="4:4" x14ac:dyDescent="0.2">
      <c r="D758" s="139"/>
    </row>
    <row r="759" spans="4:4" x14ac:dyDescent="0.2">
      <c r="D759" s="139"/>
    </row>
    <row r="760" spans="4:4" x14ac:dyDescent="0.2">
      <c r="D760" s="139"/>
    </row>
    <row r="761" spans="4:4" x14ac:dyDescent="0.2">
      <c r="D761" s="139"/>
    </row>
    <row r="762" spans="4:4" x14ac:dyDescent="0.2">
      <c r="D762" s="139"/>
    </row>
    <row r="763" spans="4:4" x14ac:dyDescent="0.2">
      <c r="D763" s="139"/>
    </row>
    <row r="764" spans="4:4" x14ac:dyDescent="0.2">
      <c r="D764" s="139"/>
    </row>
    <row r="765" spans="4:4" x14ac:dyDescent="0.2">
      <c r="D765" s="139"/>
    </row>
    <row r="766" spans="4:4" x14ac:dyDescent="0.2">
      <c r="D766" s="139"/>
    </row>
    <row r="767" spans="4:4" x14ac:dyDescent="0.2">
      <c r="D767" s="139"/>
    </row>
    <row r="768" spans="4:4" x14ac:dyDescent="0.2">
      <c r="D768" s="139"/>
    </row>
    <row r="769" spans="4:4" x14ac:dyDescent="0.2">
      <c r="D769" s="139"/>
    </row>
    <row r="770" spans="4:4" x14ac:dyDescent="0.2">
      <c r="D770" s="139"/>
    </row>
    <row r="771" spans="4:4" x14ac:dyDescent="0.2">
      <c r="D771" s="139"/>
    </row>
    <row r="772" spans="4:4" x14ac:dyDescent="0.2">
      <c r="D772" s="139"/>
    </row>
    <row r="773" spans="4:4" x14ac:dyDescent="0.2">
      <c r="D773" s="139"/>
    </row>
    <row r="774" spans="4:4" x14ac:dyDescent="0.2">
      <c r="D774" s="139"/>
    </row>
    <row r="775" spans="4:4" x14ac:dyDescent="0.2">
      <c r="D775" s="139"/>
    </row>
    <row r="776" spans="4:4" x14ac:dyDescent="0.2">
      <c r="D776" s="139"/>
    </row>
    <row r="777" spans="4:4" x14ac:dyDescent="0.2">
      <c r="D777" s="139"/>
    </row>
    <row r="778" spans="4:4" x14ac:dyDescent="0.2">
      <c r="D778" s="139"/>
    </row>
    <row r="779" spans="4:4" x14ac:dyDescent="0.2">
      <c r="D779" s="139"/>
    </row>
    <row r="780" spans="4:4" x14ac:dyDescent="0.2">
      <c r="D780" s="139"/>
    </row>
    <row r="781" spans="4:4" x14ac:dyDescent="0.2">
      <c r="D781" s="139"/>
    </row>
    <row r="782" spans="4:4" x14ac:dyDescent="0.2">
      <c r="D782" s="139"/>
    </row>
    <row r="783" spans="4:4" x14ac:dyDescent="0.2">
      <c r="D783" s="139"/>
    </row>
    <row r="784" spans="4:4" x14ac:dyDescent="0.2">
      <c r="D784" s="139"/>
    </row>
    <row r="785" spans="4:4" x14ac:dyDescent="0.2">
      <c r="D785" s="139"/>
    </row>
    <row r="786" spans="4:4" x14ac:dyDescent="0.2">
      <c r="D786" s="139"/>
    </row>
    <row r="787" spans="4:4" x14ac:dyDescent="0.2">
      <c r="D787" s="139"/>
    </row>
    <row r="788" spans="4:4" x14ac:dyDescent="0.2">
      <c r="D788" s="139"/>
    </row>
    <row r="789" spans="4:4" x14ac:dyDescent="0.2">
      <c r="D789" s="139"/>
    </row>
    <row r="790" spans="4:4" x14ac:dyDescent="0.2">
      <c r="D790" s="139"/>
    </row>
    <row r="791" spans="4:4" x14ac:dyDescent="0.2">
      <c r="D791" s="139"/>
    </row>
    <row r="792" spans="4:4" x14ac:dyDescent="0.2">
      <c r="D792" s="139"/>
    </row>
    <row r="793" spans="4:4" x14ac:dyDescent="0.2">
      <c r="D793" s="139"/>
    </row>
    <row r="794" spans="4:4" x14ac:dyDescent="0.2">
      <c r="D794" s="139"/>
    </row>
    <row r="795" spans="4:4" x14ac:dyDescent="0.2">
      <c r="D795" s="139"/>
    </row>
    <row r="796" spans="4:4" x14ac:dyDescent="0.2">
      <c r="D796" s="139"/>
    </row>
    <row r="797" spans="4:4" x14ac:dyDescent="0.2">
      <c r="D797" s="139"/>
    </row>
    <row r="798" spans="4:4" x14ac:dyDescent="0.2">
      <c r="D798" s="139"/>
    </row>
    <row r="799" spans="4:4" x14ac:dyDescent="0.2">
      <c r="D799" s="139"/>
    </row>
    <row r="800" spans="4:4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azr/D63faSXT+Qy8K5gSEFOJObQUCOmAKnp3O5PNT7SBbmqWg0V2I/wZW4mySS1OWJS6jI6NvR2s7o8PhBu8og==" saltValue="SEjJRNddP3sfYAjOSnL5mQ==" spinCount="100000" sheet="1"/>
  <mergeCells count="7">
    <mergeCell ref="A592:G596"/>
    <mergeCell ref="C334:G334"/>
    <mergeCell ref="A1:G1"/>
    <mergeCell ref="C2:G2"/>
    <mergeCell ref="C3:G3"/>
    <mergeCell ref="C4:G4"/>
    <mergeCell ref="A591:C59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23" activePane="bottomLeft" state="frozen"/>
      <selection pane="bottomLeft" activeCell="F19" sqref="F19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43</v>
      </c>
      <c r="C3" s="268" t="s">
        <v>46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55</v>
      </c>
      <c r="C4" s="271" t="s">
        <v>56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SUMIF(AG9:AG80,"&lt;&gt;NOR",G9:G80)</f>
        <v>0</v>
      </c>
      <c r="H8" s="165"/>
      <c r="I8" s="165">
        <f>SUM(I9:I80)</f>
        <v>0</v>
      </c>
      <c r="J8" s="165"/>
      <c r="K8" s="165">
        <f>SUM(K9:K80)</f>
        <v>0</v>
      </c>
      <c r="L8" s="165"/>
      <c r="M8" s="165">
        <f>SUM(M9:M80)</f>
        <v>0</v>
      </c>
      <c r="N8" s="165"/>
      <c r="O8" s="165">
        <f>SUM(O9:O80)</f>
        <v>0</v>
      </c>
      <c r="P8" s="165"/>
      <c r="Q8" s="165">
        <f>SUM(Q9:Q80)</f>
        <v>0</v>
      </c>
      <c r="R8" s="165"/>
      <c r="S8" s="165"/>
      <c r="T8" s="166"/>
      <c r="U8" s="160"/>
      <c r="V8" s="160">
        <f>SUM(V9:V80)</f>
        <v>358.13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242</v>
      </c>
      <c r="C9" s="184" t="s">
        <v>243</v>
      </c>
      <c r="D9" s="169" t="s">
        <v>195</v>
      </c>
      <c r="E9" s="170">
        <v>30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0.627</v>
      </c>
      <c r="V9" s="158">
        <f>ROUND(E9*U9,2)</f>
        <v>18.809999999999999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1984</v>
      </c>
      <c r="D10" s="188"/>
      <c r="E10" s="189">
        <v>30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ht="22.5" outlineLevel="1" x14ac:dyDescent="0.2">
      <c r="A11" s="167">
        <v>2</v>
      </c>
      <c r="B11" s="168" t="s">
        <v>250</v>
      </c>
      <c r="C11" s="184" t="s">
        <v>251</v>
      </c>
      <c r="D11" s="169" t="s">
        <v>195</v>
      </c>
      <c r="E11" s="170">
        <v>30</v>
      </c>
      <c r="F11" s="171"/>
      <c r="G11" s="172">
        <f>ROUND(E11*F11,2)</f>
        <v>0</v>
      </c>
      <c r="H11" s="171"/>
      <c r="I11" s="172">
        <f>ROUND(E11*H11,2)</f>
        <v>0</v>
      </c>
      <c r="J11" s="171"/>
      <c r="K11" s="172">
        <f>ROUND(E11*J11,2)</f>
        <v>0</v>
      </c>
      <c r="L11" s="172">
        <v>21</v>
      </c>
      <c r="M11" s="172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2"/>
      <c r="S11" s="172" t="s">
        <v>177</v>
      </c>
      <c r="T11" s="173" t="s">
        <v>178</v>
      </c>
      <c r="U11" s="158">
        <v>7.0000000000000007E-2</v>
      </c>
      <c r="V11" s="158">
        <f>ROUND(E11*U11,2)</f>
        <v>2.1</v>
      </c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196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1984</v>
      </c>
      <c r="D12" s="188"/>
      <c r="E12" s="189">
        <v>30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22.5" outlineLevel="1" x14ac:dyDescent="0.2">
      <c r="A13" s="167">
        <v>3</v>
      </c>
      <c r="B13" s="168" t="s">
        <v>252</v>
      </c>
      <c r="C13" s="184" t="s">
        <v>253</v>
      </c>
      <c r="D13" s="169" t="s">
        <v>195</v>
      </c>
      <c r="E13" s="170">
        <v>5.84</v>
      </c>
      <c r="F13" s="171"/>
      <c r="G13" s="172">
        <f>ROUND(E13*F13,2)</f>
        <v>0</v>
      </c>
      <c r="H13" s="171"/>
      <c r="I13" s="172">
        <f>ROUND(E13*H13,2)</f>
        <v>0</v>
      </c>
      <c r="J13" s="171"/>
      <c r="K13" s="172">
        <f>ROUND(E13*J13,2)</f>
        <v>0</v>
      </c>
      <c r="L13" s="172">
        <v>21</v>
      </c>
      <c r="M13" s="172">
        <f>G13*(1+L13/100)</f>
        <v>0</v>
      </c>
      <c r="N13" s="172">
        <v>0</v>
      </c>
      <c r="O13" s="172">
        <f>ROUND(E13*N13,2)</f>
        <v>0</v>
      </c>
      <c r="P13" s="172">
        <v>0</v>
      </c>
      <c r="Q13" s="172">
        <f>ROUND(E13*P13,2)</f>
        <v>0</v>
      </c>
      <c r="R13" s="172"/>
      <c r="S13" s="172" t="s">
        <v>177</v>
      </c>
      <c r="T13" s="173" t="s">
        <v>178</v>
      </c>
      <c r="U13" s="158">
        <v>1.2270000000000001</v>
      </c>
      <c r="V13" s="158">
        <f>ROUND(E13*U13,2)</f>
        <v>7.17</v>
      </c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196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55"/>
      <c r="B14" s="156"/>
      <c r="C14" s="190" t="s">
        <v>1985</v>
      </c>
      <c r="D14" s="188"/>
      <c r="E14" s="189">
        <v>5.84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200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67">
        <v>4</v>
      </c>
      <c r="B15" s="168" t="s">
        <v>206</v>
      </c>
      <c r="C15" s="184" t="s">
        <v>207</v>
      </c>
      <c r="D15" s="169" t="s">
        <v>208</v>
      </c>
      <c r="E15" s="170">
        <v>11.270099999999999</v>
      </c>
      <c r="F15" s="171"/>
      <c r="G15" s="172">
        <f>ROUND(E15*F15,2)</f>
        <v>0</v>
      </c>
      <c r="H15" s="171"/>
      <c r="I15" s="172">
        <f>ROUND(E15*H15,2)</f>
        <v>0</v>
      </c>
      <c r="J15" s="171"/>
      <c r="K15" s="172">
        <f>ROUND(E15*J15,2)</f>
        <v>0</v>
      </c>
      <c r="L15" s="172">
        <v>21</v>
      </c>
      <c r="M15" s="172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2"/>
      <c r="S15" s="172" t="s">
        <v>177</v>
      </c>
      <c r="T15" s="173" t="s">
        <v>178</v>
      </c>
      <c r="U15" s="158">
        <v>9.5200000000000007E-2</v>
      </c>
      <c r="V15" s="158">
        <f>ROUND(E15*U15,2)</f>
        <v>1.07</v>
      </c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196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55"/>
      <c r="B16" s="156"/>
      <c r="C16" s="190" t="s">
        <v>1609</v>
      </c>
      <c r="D16" s="188"/>
      <c r="E16" s="189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200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1581</v>
      </c>
      <c r="D17" s="188"/>
      <c r="E17" s="189">
        <v>2.46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55"/>
      <c r="B18" s="156"/>
      <c r="C18" s="190" t="s">
        <v>1582</v>
      </c>
      <c r="D18" s="188"/>
      <c r="E18" s="189">
        <v>8.81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200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22.5" outlineLevel="1" x14ac:dyDescent="0.2">
      <c r="A19" s="167">
        <v>5</v>
      </c>
      <c r="B19" s="168" t="s">
        <v>1583</v>
      </c>
      <c r="C19" s="184" t="s">
        <v>1584</v>
      </c>
      <c r="D19" s="169" t="s">
        <v>208</v>
      </c>
      <c r="E19" s="170">
        <v>344.32105000000001</v>
      </c>
      <c r="F19" s="171"/>
      <c r="G19" s="172">
        <f>ROUND(E19*F19,2)</f>
        <v>0</v>
      </c>
      <c r="H19" s="171"/>
      <c r="I19" s="172">
        <f>ROUND(E19*H19,2)</f>
        <v>0</v>
      </c>
      <c r="J19" s="171"/>
      <c r="K19" s="172">
        <f>ROUND(E19*J19,2)</f>
        <v>0</v>
      </c>
      <c r="L19" s="172">
        <v>21</v>
      </c>
      <c r="M19" s="172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2"/>
      <c r="S19" s="172" t="s">
        <v>177</v>
      </c>
      <c r="T19" s="173" t="s">
        <v>178</v>
      </c>
      <c r="U19" s="158">
        <v>0.36799999999999999</v>
      </c>
      <c r="V19" s="158">
        <f>ROUND(E19*U19,2)</f>
        <v>126.71</v>
      </c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196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1585</v>
      </c>
      <c r="D20" s="188"/>
      <c r="E20" s="189">
        <v>171.81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55"/>
      <c r="B21" s="156"/>
      <c r="C21" s="190" t="s">
        <v>1586</v>
      </c>
      <c r="D21" s="188"/>
      <c r="E21" s="189">
        <v>172.51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22.5" outlineLevel="1" x14ac:dyDescent="0.2">
      <c r="A22" s="167">
        <v>6</v>
      </c>
      <c r="B22" s="168" t="s">
        <v>1587</v>
      </c>
      <c r="C22" s="184" t="s">
        <v>1588</v>
      </c>
      <c r="D22" s="169" t="s">
        <v>195</v>
      </c>
      <c r="E22" s="170">
        <v>81.5595</v>
      </c>
      <c r="F22" s="171"/>
      <c r="G22" s="172">
        <f>ROUND(E22*F22,2)</f>
        <v>0</v>
      </c>
      <c r="H22" s="171"/>
      <c r="I22" s="172">
        <f>ROUND(E22*H22,2)</f>
        <v>0</v>
      </c>
      <c r="J22" s="171"/>
      <c r="K22" s="172">
        <f>ROUND(E22*J22,2)</f>
        <v>0</v>
      </c>
      <c r="L22" s="172">
        <v>21</v>
      </c>
      <c r="M22" s="172">
        <f>G22*(1+L22/100)</f>
        <v>0</v>
      </c>
      <c r="N22" s="172">
        <v>0</v>
      </c>
      <c r="O22" s="172">
        <f>ROUND(E22*N22,2)</f>
        <v>0</v>
      </c>
      <c r="P22" s="172">
        <v>0</v>
      </c>
      <c r="Q22" s="172">
        <f>ROUND(E22*P22,2)</f>
        <v>0</v>
      </c>
      <c r="R22" s="172"/>
      <c r="S22" s="172" t="s">
        <v>177</v>
      </c>
      <c r="T22" s="173" t="s">
        <v>178</v>
      </c>
      <c r="U22" s="158">
        <v>0.26200000000000001</v>
      </c>
      <c r="V22" s="158">
        <f>ROUND(E22*U22,2)</f>
        <v>21.37</v>
      </c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196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1589</v>
      </c>
      <c r="D23" s="188"/>
      <c r="E23" s="189">
        <v>41.42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55"/>
      <c r="B24" s="156"/>
      <c r="C24" s="190" t="s">
        <v>1590</v>
      </c>
      <c r="D24" s="188"/>
      <c r="E24" s="189">
        <v>40.14</v>
      </c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200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22.5" outlineLevel="1" x14ac:dyDescent="0.2">
      <c r="A25" s="167">
        <v>7</v>
      </c>
      <c r="B25" s="168" t="s">
        <v>1591</v>
      </c>
      <c r="C25" s="184" t="s">
        <v>1592</v>
      </c>
      <c r="D25" s="169" t="s">
        <v>195</v>
      </c>
      <c r="E25" s="170">
        <v>81.5595</v>
      </c>
      <c r="F25" s="171"/>
      <c r="G25" s="172">
        <f>ROUND(E25*F25,2)</f>
        <v>0</v>
      </c>
      <c r="H25" s="171"/>
      <c r="I25" s="172">
        <f>ROUND(E25*H25,2)</f>
        <v>0</v>
      </c>
      <c r="J25" s="171"/>
      <c r="K25" s="172">
        <f>ROUND(E25*J25,2)</f>
        <v>0</v>
      </c>
      <c r="L25" s="172">
        <v>21</v>
      </c>
      <c r="M25" s="172">
        <f>G25*(1+L25/100)</f>
        <v>0</v>
      </c>
      <c r="N25" s="172">
        <v>0</v>
      </c>
      <c r="O25" s="172">
        <f>ROUND(E25*N25,2)</f>
        <v>0</v>
      </c>
      <c r="P25" s="172">
        <v>0</v>
      </c>
      <c r="Q25" s="172">
        <f>ROUND(E25*P25,2)</f>
        <v>0</v>
      </c>
      <c r="R25" s="172"/>
      <c r="S25" s="172" t="s">
        <v>177</v>
      </c>
      <c r="T25" s="173" t="s">
        <v>178</v>
      </c>
      <c r="U25" s="158">
        <v>0.17100000000000001</v>
      </c>
      <c r="V25" s="158">
        <f>ROUND(E25*U25,2)</f>
        <v>13.95</v>
      </c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196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55"/>
      <c r="B26" s="156"/>
      <c r="C26" s="190" t="s">
        <v>1589</v>
      </c>
      <c r="D26" s="188"/>
      <c r="E26" s="189">
        <v>41.42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200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55"/>
      <c r="B27" s="156"/>
      <c r="C27" s="190" t="s">
        <v>1590</v>
      </c>
      <c r="D27" s="188"/>
      <c r="E27" s="189">
        <v>40.14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200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67">
        <v>8</v>
      </c>
      <c r="B28" s="168" t="s">
        <v>1593</v>
      </c>
      <c r="C28" s="184" t="s">
        <v>1594</v>
      </c>
      <c r="D28" s="169" t="s">
        <v>195</v>
      </c>
      <c r="E28" s="170">
        <v>81.5595</v>
      </c>
      <c r="F28" s="171"/>
      <c r="G28" s="172">
        <f>ROUND(E28*F28,2)</f>
        <v>0</v>
      </c>
      <c r="H28" s="171"/>
      <c r="I28" s="172">
        <f>ROUND(E28*H28,2)</f>
        <v>0</v>
      </c>
      <c r="J28" s="171"/>
      <c r="K28" s="172">
        <f>ROUND(E28*J28,2)</f>
        <v>0</v>
      </c>
      <c r="L28" s="172">
        <v>21</v>
      </c>
      <c r="M28" s="172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2"/>
      <c r="S28" s="172" t="s">
        <v>177</v>
      </c>
      <c r="T28" s="173" t="s">
        <v>178</v>
      </c>
      <c r="U28" s="158">
        <v>0.5</v>
      </c>
      <c r="V28" s="158">
        <f>ROUND(E28*U28,2)</f>
        <v>40.78</v>
      </c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196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1589</v>
      </c>
      <c r="D29" s="188"/>
      <c r="E29" s="189">
        <v>41.42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55"/>
      <c r="B30" s="156"/>
      <c r="C30" s="190" t="s">
        <v>1590</v>
      </c>
      <c r="D30" s="188"/>
      <c r="E30" s="189">
        <v>40.14</v>
      </c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200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ht="22.5" outlineLevel="1" x14ac:dyDescent="0.2">
      <c r="A31" s="167">
        <v>9</v>
      </c>
      <c r="B31" s="168" t="s">
        <v>1595</v>
      </c>
      <c r="C31" s="184" t="s">
        <v>1596</v>
      </c>
      <c r="D31" s="169" t="s">
        <v>195</v>
      </c>
      <c r="E31" s="170">
        <v>81.5595</v>
      </c>
      <c r="F31" s="171"/>
      <c r="G31" s="172">
        <f>ROUND(E31*F31,2)</f>
        <v>0</v>
      </c>
      <c r="H31" s="171"/>
      <c r="I31" s="172">
        <f>ROUND(E31*H31,2)</f>
        <v>0</v>
      </c>
      <c r="J31" s="171"/>
      <c r="K31" s="172">
        <f>ROUND(E31*J31,2)</f>
        <v>0</v>
      </c>
      <c r="L31" s="172">
        <v>21</v>
      </c>
      <c r="M31" s="172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2"/>
      <c r="S31" s="172" t="s">
        <v>177</v>
      </c>
      <c r="T31" s="173" t="s">
        <v>178</v>
      </c>
      <c r="U31" s="158">
        <v>0.12</v>
      </c>
      <c r="V31" s="158">
        <f>ROUND(E31*U31,2)</f>
        <v>9.7899999999999991</v>
      </c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196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0" t="s">
        <v>1589</v>
      </c>
      <c r="D32" s="188"/>
      <c r="E32" s="189">
        <v>41.42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55"/>
      <c r="B33" s="156"/>
      <c r="C33" s="190" t="s">
        <v>1590</v>
      </c>
      <c r="D33" s="188"/>
      <c r="E33" s="189">
        <v>40.14</v>
      </c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200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ht="22.5" outlineLevel="1" x14ac:dyDescent="0.2">
      <c r="A34" s="167">
        <v>10</v>
      </c>
      <c r="B34" s="168" t="s">
        <v>210</v>
      </c>
      <c r="C34" s="184" t="s">
        <v>211</v>
      </c>
      <c r="D34" s="169" t="s">
        <v>208</v>
      </c>
      <c r="E34" s="170">
        <v>11.270099999999999</v>
      </c>
      <c r="F34" s="171"/>
      <c r="G34" s="172">
        <f>ROUND(E34*F34,2)</f>
        <v>0</v>
      </c>
      <c r="H34" s="171"/>
      <c r="I34" s="172">
        <f>ROUND(E34*H34,2)</f>
        <v>0</v>
      </c>
      <c r="J34" s="171"/>
      <c r="K34" s="172">
        <f>ROUND(E34*J34,2)</f>
        <v>0</v>
      </c>
      <c r="L34" s="172">
        <v>21</v>
      </c>
      <c r="M34" s="172">
        <f>G34*(1+L34/100)</f>
        <v>0</v>
      </c>
      <c r="N34" s="172">
        <v>0</v>
      </c>
      <c r="O34" s="172">
        <f>ROUND(E34*N34,2)</f>
        <v>0</v>
      </c>
      <c r="P34" s="172">
        <v>0</v>
      </c>
      <c r="Q34" s="172">
        <f>ROUND(E34*P34,2)</f>
        <v>0</v>
      </c>
      <c r="R34" s="172"/>
      <c r="S34" s="172" t="s">
        <v>177</v>
      </c>
      <c r="T34" s="173" t="s">
        <v>178</v>
      </c>
      <c r="U34" s="158">
        <v>7.3999999999999996E-2</v>
      </c>
      <c r="V34" s="158">
        <f>ROUND(E34*U34,2)</f>
        <v>0.83</v>
      </c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196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190" t="s">
        <v>1609</v>
      </c>
      <c r="D35" s="188"/>
      <c r="E35" s="189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190" t="s">
        <v>1581</v>
      </c>
      <c r="D36" s="188"/>
      <c r="E36" s="189">
        <v>2.46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55"/>
      <c r="B37" s="156"/>
      <c r="C37" s="190" t="s">
        <v>1582</v>
      </c>
      <c r="D37" s="188"/>
      <c r="E37" s="189">
        <v>8.81</v>
      </c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200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ht="22.5" outlineLevel="1" x14ac:dyDescent="0.2">
      <c r="A38" s="167">
        <v>11</v>
      </c>
      <c r="B38" s="168" t="s">
        <v>1597</v>
      </c>
      <c r="C38" s="184" t="s">
        <v>1598</v>
      </c>
      <c r="D38" s="169" t="s">
        <v>208</v>
      </c>
      <c r="E38" s="170">
        <v>298.72104999999999</v>
      </c>
      <c r="F38" s="171"/>
      <c r="G38" s="172">
        <f>ROUND(E38*F38,2)</f>
        <v>0</v>
      </c>
      <c r="H38" s="171"/>
      <c r="I38" s="172">
        <f>ROUND(E38*H38,2)</f>
        <v>0</v>
      </c>
      <c r="J38" s="171"/>
      <c r="K38" s="172">
        <f>ROUND(E38*J38,2)</f>
        <v>0</v>
      </c>
      <c r="L38" s="172">
        <v>21</v>
      </c>
      <c r="M38" s="172">
        <f>G38*(1+L38/100)</f>
        <v>0</v>
      </c>
      <c r="N38" s="172">
        <v>0</v>
      </c>
      <c r="O38" s="172">
        <f>ROUND(E38*N38,2)</f>
        <v>0</v>
      </c>
      <c r="P38" s="172">
        <v>0</v>
      </c>
      <c r="Q38" s="172">
        <f>ROUND(E38*P38,2)</f>
        <v>0</v>
      </c>
      <c r="R38" s="172"/>
      <c r="S38" s="172" t="s">
        <v>177</v>
      </c>
      <c r="T38" s="173" t="s">
        <v>178</v>
      </c>
      <c r="U38" s="158">
        <v>1.0999999999999999E-2</v>
      </c>
      <c r="V38" s="158">
        <f>ROUND(E38*U38,2)</f>
        <v>3.29</v>
      </c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196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55"/>
      <c r="B39" s="156"/>
      <c r="C39" s="199" t="s">
        <v>283</v>
      </c>
      <c r="D39" s="191"/>
      <c r="E39" s="192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200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ht="22.5" outlineLevel="1" x14ac:dyDescent="0.2">
      <c r="A40" s="155"/>
      <c r="B40" s="156"/>
      <c r="C40" s="200" t="s">
        <v>1600</v>
      </c>
      <c r="D40" s="191"/>
      <c r="E40" s="192">
        <v>171.81</v>
      </c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>
        <v>2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200" t="s">
        <v>1601</v>
      </c>
      <c r="D41" s="191"/>
      <c r="E41" s="192">
        <v>172.51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2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55"/>
      <c r="B42" s="156"/>
      <c r="C42" s="201" t="s">
        <v>295</v>
      </c>
      <c r="D42" s="193"/>
      <c r="E42" s="194">
        <v>344.32</v>
      </c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200</v>
      </c>
      <c r="AH42" s="148">
        <v>3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9" t="s">
        <v>296</v>
      </c>
      <c r="D43" s="191"/>
      <c r="E43" s="192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55"/>
      <c r="B44" s="156"/>
      <c r="C44" s="190" t="s">
        <v>1986</v>
      </c>
      <c r="D44" s="188"/>
      <c r="E44" s="189">
        <v>344.32</v>
      </c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200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ht="22.5" outlineLevel="1" x14ac:dyDescent="0.2">
      <c r="A45" s="155"/>
      <c r="B45" s="156"/>
      <c r="C45" s="190" t="s">
        <v>1987</v>
      </c>
      <c r="D45" s="188"/>
      <c r="E45" s="189">
        <v>-45.6</v>
      </c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200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ht="22.5" outlineLevel="1" x14ac:dyDescent="0.2">
      <c r="A46" s="167">
        <v>12</v>
      </c>
      <c r="B46" s="168" t="s">
        <v>269</v>
      </c>
      <c r="C46" s="184" t="s">
        <v>270</v>
      </c>
      <c r="D46" s="169" t="s">
        <v>208</v>
      </c>
      <c r="E46" s="170">
        <v>52.2</v>
      </c>
      <c r="F46" s="171"/>
      <c r="G46" s="172">
        <f>ROUND(E46*F46,2)</f>
        <v>0</v>
      </c>
      <c r="H46" s="171"/>
      <c r="I46" s="172">
        <f>ROUND(E46*H46,2)</f>
        <v>0</v>
      </c>
      <c r="J46" s="171"/>
      <c r="K46" s="172">
        <f>ROUND(E46*J46,2)</f>
        <v>0</v>
      </c>
      <c r="L46" s="172">
        <v>21</v>
      </c>
      <c r="M46" s="172">
        <f>G46*(1+L46/100)</f>
        <v>0</v>
      </c>
      <c r="N46" s="172">
        <v>0</v>
      </c>
      <c r="O46" s="172">
        <f>ROUND(E46*N46,2)</f>
        <v>0</v>
      </c>
      <c r="P46" s="172">
        <v>0</v>
      </c>
      <c r="Q46" s="172">
        <f>ROUND(E46*P46,2)</f>
        <v>0</v>
      </c>
      <c r="R46" s="172"/>
      <c r="S46" s="172" t="s">
        <v>177</v>
      </c>
      <c r="T46" s="173" t="s">
        <v>178</v>
      </c>
      <c r="U46" s="158">
        <v>1.0999999999999999E-2</v>
      </c>
      <c r="V46" s="158">
        <f>ROUND(E46*U46,2)</f>
        <v>0.56999999999999995</v>
      </c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196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55"/>
      <c r="B47" s="156"/>
      <c r="C47" s="199" t="s">
        <v>283</v>
      </c>
      <c r="D47" s="191"/>
      <c r="E47" s="192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200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200" t="s">
        <v>1604</v>
      </c>
      <c r="D48" s="191"/>
      <c r="E48" s="192">
        <v>45.6</v>
      </c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>
        <v>2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200" t="s">
        <v>1605</v>
      </c>
      <c r="D49" s="191"/>
      <c r="E49" s="192">
        <v>4.8</v>
      </c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>
        <v>2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200" t="s">
        <v>1606</v>
      </c>
      <c r="D50" s="191"/>
      <c r="E50" s="192">
        <v>1.8</v>
      </c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>
        <v>2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201" t="s">
        <v>295</v>
      </c>
      <c r="D51" s="193"/>
      <c r="E51" s="194">
        <v>52.2</v>
      </c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>
        <v>3</v>
      </c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199" t="s">
        <v>296</v>
      </c>
      <c r="D52" s="191"/>
      <c r="E52" s="192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190" t="s">
        <v>1607</v>
      </c>
      <c r="D53" s="188"/>
      <c r="E53" s="189">
        <v>52.2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33.75" outlineLevel="1" x14ac:dyDescent="0.2">
      <c r="A54" s="167">
        <v>13</v>
      </c>
      <c r="B54" s="168" t="s">
        <v>281</v>
      </c>
      <c r="C54" s="184" t="s">
        <v>282</v>
      </c>
      <c r="D54" s="169" t="s">
        <v>208</v>
      </c>
      <c r="E54" s="170">
        <v>522</v>
      </c>
      <c r="F54" s="171"/>
      <c r="G54" s="172">
        <f>ROUND(E54*F54,2)</f>
        <v>0</v>
      </c>
      <c r="H54" s="171"/>
      <c r="I54" s="172">
        <f>ROUND(E54*H54,2)</f>
        <v>0</v>
      </c>
      <c r="J54" s="171"/>
      <c r="K54" s="172">
        <f>ROUND(E54*J54,2)</f>
        <v>0</v>
      </c>
      <c r="L54" s="172">
        <v>21</v>
      </c>
      <c r="M54" s="172">
        <f>G54*(1+L54/100)</f>
        <v>0</v>
      </c>
      <c r="N54" s="172">
        <v>0</v>
      </c>
      <c r="O54" s="172">
        <f>ROUND(E54*N54,2)</f>
        <v>0</v>
      </c>
      <c r="P54" s="172">
        <v>0</v>
      </c>
      <c r="Q54" s="172">
        <f>ROUND(E54*P54,2)</f>
        <v>0</v>
      </c>
      <c r="R54" s="172"/>
      <c r="S54" s="172" t="s">
        <v>177</v>
      </c>
      <c r="T54" s="173" t="s">
        <v>178</v>
      </c>
      <c r="U54" s="158">
        <v>0</v>
      </c>
      <c r="V54" s="158">
        <f>ROUND(E54*U54,2)</f>
        <v>0</v>
      </c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196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55"/>
      <c r="B55" s="156"/>
      <c r="C55" s="190" t="s">
        <v>1608</v>
      </c>
      <c r="D55" s="188"/>
      <c r="E55" s="189">
        <v>522</v>
      </c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200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ht="22.5" outlineLevel="1" x14ac:dyDescent="0.2">
      <c r="A56" s="167">
        <v>14</v>
      </c>
      <c r="B56" s="168" t="s">
        <v>213</v>
      </c>
      <c r="C56" s="184" t="s">
        <v>214</v>
      </c>
      <c r="D56" s="169" t="s">
        <v>208</v>
      </c>
      <c r="E56" s="170">
        <v>11.270099999999999</v>
      </c>
      <c r="F56" s="171"/>
      <c r="G56" s="172">
        <f>ROUND(E56*F56,2)</f>
        <v>0</v>
      </c>
      <c r="H56" s="171"/>
      <c r="I56" s="172">
        <f>ROUND(E56*H56,2)</f>
        <v>0</v>
      </c>
      <c r="J56" s="171"/>
      <c r="K56" s="172">
        <f>ROUND(E56*J56,2)</f>
        <v>0</v>
      </c>
      <c r="L56" s="172">
        <v>21</v>
      </c>
      <c r="M56" s="172">
        <f>G56*(1+L56/100)</f>
        <v>0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2"/>
      <c r="S56" s="172" t="s">
        <v>177</v>
      </c>
      <c r="T56" s="173" t="s">
        <v>178</v>
      </c>
      <c r="U56" s="158">
        <v>0.65200000000000002</v>
      </c>
      <c r="V56" s="158">
        <f>ROUND(E56*U56,2)</f>
        <v>7.35</v>
      </c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196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55"/>
      <c r="B57" s="156"/>
      <c r="C57" s="190" t="s">
        <v>1609</v>
      </c>
      <c r="D57" s="188"/>
      <c r="E57" s="189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200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55"/>
      <c r="B58" s="156"/>
      <c r="C58" s="190" t="s">
        <v>1581</v>
      </c>
      <c r="D58" s="188"/>
      <c r="E58" s="189">
        <v>2.46</v>
      </c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200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55"/>
      <c r="B59" s="156"/>
      <c r="C59" s="190" t="s">
        <v>1582</v>
      </c>
      <c r="D59" s="188"/>
      <c r="E59" s="189">
        <v>8.81</v>
      </c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200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ht="22.5" outlineLevel="1" x14ac:dyDescent="0.2">
      <c r="A60" s="167">
        <v>15</v>
      </c>
      <c r="B60" s="168" t="s">
        <v>1610</v>
      </c>
      <c r="C60" s="184" t="s">
        <v>1611</v>
      </c>
      <c r="D60" s="169" t="s">
        <v>208</v>
      </c>
      <c r="E60" s="170">
        <v>292.12105000000003</v>
      </c>
      <c r="F60" s="171"/>
      <c r="G60" s="172">
        <f>ROUND(E60*F60,2)</f>
        <v>0</v>
      </c>
      <c r="H60" s="171"/>
      <c r="I60" s="172">
        <f>ROUND(E60*H60,2)</f>
        <v>0</v>
      </c>
      <c r="J60" s="171"/>
      <c r="K60" s="172">
        <f>ROUND(E60*J60,2)</f>
        <v>0</v>
      </c>
      <c r="L60" s="172">
        <v>21</v>
      </c>
      <c r="M60" s="172">
        <f>G60*(1+L60/100)</f>
        <v>0</v>
      </c>
      <c r="N60" s="172">
        <v>0</v>
      </c>
      <c r="O60" s="172">
        <f>ROUND(E60*N60,2)</f>
        <v>0</v>
      </c>
      <c r="P60" s="172">
        <v>0</v>
      </c>
      <c r="Q60" s="172">
        <f>ROUND(E60*P60,2)</f>
        <v>0</v>
      </c>
      <c r="R60" s="172"/>
      <c r="S60" s="172" t="s">
        <v>177</v>
      </c>
      <c r="T60" s="173" t="s">
        <v>178</v>
      </c>
      <c r="U60" s="158">
        <v>5.2999999999999999E-2</v>
      </c>
      <c r="V60" s="158">
        <f>ROUND(E60*U60,2)</f>
        <v>15.48</v>
      </c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196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55"/>
      <c r="B61" s="156"/>
      <c r="C61" s="190" t="s">
        <v>1612</v>
      </c>
      <c r="D61" s="188"/>
      <c r="E61" s="189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200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55"/>
      <c r="B62" s="156"/>
      <c r="C62" s="190" t="s">
        <v>1585</v>
      </c>
      <c r="D62" s="188"/>
      <c r="E62" s="189">
        <v>171.81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200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190" t="s">
        <v>1586</v>
      </c>
      <c r="D63" s="188"/>
      <c r="E63" s="189">
        <v>172.51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55"/>
      <c r="B64" s="156"/>
      <c r="C64" s="190" t="s">
        <v>1613</v>
      </c>
      <c r="D64" s="188"/>
      <c r="E64" s="189">
        <v>-52.2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200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ht="22.5" outlineLevel="1" x14ac:dyDescent="0.2">
      <c r="A65" s="167">
        <v>16</v>
      </c>
      <c r="B65" s="168" t="s">
        <v>298</v>
      </c>
      <c r="C65" s="184" t="s">
        <v>299</v>
      </c>
      <c r="D65" s="169" t="s">
        <v>208</v>
      </c>
      <c r="E65" s="170">
        <v>344.32105000000001</v>
      </c>
      <c r="F65" s="171"/>
      <c r="G65" s="172">
        <f>ROUND(E65*F65,2)</f>
        <v>0</v>
      </c>
      <c r="H65" s="171"/>
      <c r="I65" s="172">
        <f>ROUND(E65*H65,2)</f>
        <v>0</v>
      </c>
      <c r="J65" s="171"/>
      <c r="K65" s="172">
        <f>ROUND(E65*J65,2)</f>
        <v>0</v>
      </c>
      <c r="L65" s="172">
        <v>21</v>
      </c>
      <c r="M65" s="172">
        <f>G65*(1+L65/100)</f>
        <v>0</v>
      </c>
      <c r="N65" s="172">
        <v>0</v>
      </c>
      <c r="O65" s="172">
        <f>ROUND(E65*N65,2)</f>
        <v>0</v>
      </c>
      <c r="P65" s="172">
        <v>0</v>
      </c>
      <c r="Q65" s="172">
        <f>ROUND(E65*P65,2)</f>
        <v>0</v>
      </c>
      <c r="R65" s="172"/>
      <c r="S65" s="172" t="s">
        <v>177</v>
      </c>
      <c r="T65" s="173" t="s">
        <v>178</v>
      </c>
      <c r="U65" s="158">
        <v>8.9999999999999993E-3</v>
      </c>
      <c r="V65" s="158">
        <f>ROUND(E65*U65,2)</f>
        <v>3.1</v>
      </c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196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55"/>
      <c r="B66" s="156"/>
      <c r="C66" s="190" t="s">
        <v>1585</v>
      </c>
      <c r="D66" s="188"/>
      <c r="E66" s="189">
        <v>171.81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55"/>
      <c r="B67" s="156"/>
      <c r="C67" s="190" t="s">
        <v>1586</v>
      </c>
      <c r="D67" s="188"/>
      <c r="E67" s="189">
        <v>172.51</v>
      </c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200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ht="22.5" outlineLevel="1" x14ac:dyDescent="0.2">
      <c r="A68" s="167">
        <v>17</v>
      </c>
      <c r="B68" s="168" t="s">
        <v>1614</v>
      </c>
      <c r="C68" s="184" t="s">
        <v>1615</v>
      </c>
      <c r="D68" s="169" t="s">
        <v>208</v>
      </c>
      <c r="E68" s="170">
        <v>292.32105000000001</v>
      </c>
      <c r="F68" s="171"/>
      <c r="G68" s="172">
        <f>ROUND(E68*F68,2)</f>
        <v>0</v>
      </c>
      <c r="H68" s="171"/>
      <c r="I68" s="172">
        <f>ROUND(E68*H68,2)</f>
        <v>0</v>
      </c>
      <c r="J68" s="171"/>
      <c r="K68" s="172">
        <f>ROUND(E68*J68,2)</f>
        <v>0</v>
      </c>
      <c r="L68" s="172">
        <v>21</v>
      </c>
      <c r="M68" s="172">
        <f>G68*(1+L68/100)</f>
        <v>0</v>
      </c>
      <c r="N68" s="172">
        <v>0</v>
      </c>
      <c r="O68" s="172">
        <f>ROUND(E68*N68,2)</f>
        <v>0</v>
      </c>
      <c r="P68" s="172">
        <v>0</v>
      </c>
      <c r="Q68" s="172">
        <f>ROUND(E68*P68,2)</f>
        <v>0</v>
      </c>
      <c r="R68" s="172"/>
      <c r="S68" s="172" t="s">
        <v>177</v>
      </c>
      <c r="T68" s="173" t="s">
        <v>178</v>
      </c>
      <c r="U68" s="158">
        <v>0.20200000000000001</v>
      </c>
      <c r="V68" s="158">
        <f>ROUND(E68*U68,2)</f>
        <v>59.05</v>
      </c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196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190" t="s">
        <v>1585</v>
      </c>
      <c r="D69" s="188"/>
      <c r="E69" s="189">
        <v>171.81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55"/>
      <c r="B70" s="156"/>
      <c r="C70" s="190" t="s">
        <v>1586</v>
      </c>
      <c r="D70" s="188"/>
      <c r="E70" s="189">
        <v>172.51</v>
      </c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200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55"/>
      <c r="B71" s="156"/>
      <c r="C71" s="190" t="s">
        <v>1616</v>
      </c>
      <c r="D71" s="188"/>
      <c r="E71" s="189">
        <v>-52</v>
      </c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200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33.75" outlineLevel="1" x14ac:dyDescent="0.2">
      <c r="A72" s="167">
        <v>18</v>
      </c>
      <c r="B72" s="168" t="s">
        <v>215</v>
      </c>
      <c r="C72" s="184" t="s">
        <v>216</v>
      </c>
      <c r="D72" s="169" t="s">
        <v>195</v>
      </c>
      <c r="E72" s="170">
        <v>112.70099999999999</v>
      </c>
      <c r="F72" s="171"/>
      <c r="G72" s="172">
        <f>ROUND(E72*F72,2)</f>
        <v>0</v>
      </c>
      <c r="H72" s="171"/>
      <c r="I72" s="172">
        <f>ROUND(E72*H72,2)</f>
        <v>0</v>
      </c>
      <c r="J72" s="171"/>
      <c r="K72" s="172">
        <f>ROUND(E72*J72,2)</f>
        <v>0</v>
      </c>
      <c r="L72" s="172">
        <v>21</v>
      </c>
      <c r="M72" s="172">
        <f>G72*(1+L72/100)</f>
        <v>0</v>
      </c>
      <c r="N72" s="172">
        <v>0</v>
      </c>
      <c r="O72" s="172">
        <f>ROUND(E72*N72,2)</f>
        <v>0</v>
      </c>
      <c r="P72" s="172">
        <v>0</v>
      </c>
      <c r="Q72" s="172">
        <f>ROUND(E72*P72,2)</f>
        <v>0</v>
      </c>
      <c r="R72" s="172"/>
      <c r="S72" s="172" t="s">
        <v>177</v>
      </c>
      <c r="T72" s="173" t="s">
        <v>178</v>
      </c>
      <c r="U72" s="158">
        <v>0.17699999999999999</v>
      </c>
      <c r="V72" s="158">
        <f>ROUND(E72*U72,2)</f>
        <v>19.95</v>
      </c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196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55"/>
      <c r="B73" s="156"/>
      <c r="C73" s="190" t="s">
        <v>1617</v>
      </c>
      <c r="D73" s="188"/>
      <c r="E73" s="189">
        <v>24.55</v>
      </c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200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55"/>
      <c r="B74" s="156"/>
      <c r="C74" s="190" t="s">
        <v>1618</v>
      </c>
      <c r="D74" s="188"/>
      <c r="E74" s="189">
        <v>88.15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200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67">
        <v>19</v>
      </c>
      <c r="B75" s="168" t="s">
        <v>308</v>
      </c>
      <c r="C75" s="184" t="s">
        <v>309</v>
      </c>
      <c r="D75" s="169" t="s">
        <v>208</v>
      </c>
      <c r="E75" s="170">
        <v>52.2</v>
      </c>
      <c r="F75" s="171"/>
      <c r="G75" s="172">
        <f>ROUND(E75*F75,2)</f>
        <v>0</v>
      </c>
      <c r="H75" s="171"/>
      <c r="I75" s="172">
        <f>ROUND(E75*H75,2)</f>
        <v>0</v>
      </c>
      <c r="J75" s="171"/>
      <c r="K75" s="172">
        <f>ROUND(E75*J75,2)</f>
        <v>0</v>
      </c>
      <c r="L75" s="172">
        <v>21</v>
      </c>
      <c r="M75" s="172">
        <f>G75*(1+L75/100)</f>
        <v>0</v>
      </c>
      <c r="N75" s="172">
        <v>0</v>
      </c>
      <c r="O75" s="172">
        <f>ROUND(E75*N75,2)</f>
        <v>0</v>
      </c>
      <c r="P75" s="172">
        <v>0</v>
      </c>
      <c r="Q75" s="172">
        <f>ROUND(E75*P75,2)</f>
        <v>0</v>
      </c>
      <c r="R75" s="172"/>
      <c r="S75" s="172" t="s">
        <v>177</v>
      </c>
      <c r="T75" s="173" t="s">
        <v>178</v>
      </c>
      <c r="U75" s="158">
        <v>0</v>
      </c>
      <c r="V75" s="158">
        <f>ROUND(E75*U75,2)</f>
        <v>0</v>
      </c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196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55"/>
      <c r="B76" s="156"/>
      <c r="C76" s="190" t="s">
        <v>1607</v>
      </c>
      <c r="D76" s="188"/>
      <c r="E76" s="189">
        <v>52.2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200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ht="22.5" outlineLevel="1" x14ac:dyDescent="0.2">
      <c r="A77" s="167">
        <v>20</v>
      </c>
      <c r="B77" s="168" t="s">
        <v>218</v>
      </c>
      <c r="C77" s="184" t="s">
        <v>219</v>
      </c>
      <c r="D77" s="169" t="s">
        <v>195</v>
      </c>
      <c r="E77" s="170">
        <v>112.70099999999999</v>
      </c>
      <c r="F77" s="171"/>
      <c r="G77" s="172">
        <f>ROUND(E77*F77,2)</f>
        <v>0</v>
      </c>
      <c r="H77" s="171"/>
      <c r="I77" s="172">
        <f>ROUND(E77*H77,2)</f>
        <v>0</v>
      </c>
      <c r="J77" s="171"/>
      <c r="K77" s="172">
        <f>ROUND(E77*J77,2)</f>
        <v>0</v>
      </c>
      <c r="L77" s="172">
        <v>21</v>
      </c>
      <c r="M77" s="172">
        <f>G77*(1+L77/100)</f>
        <v>0</v>
      </c>
      <c r="N77" s="172">
        <v>0</v>
      </c>
      <c r="O77" s="172">
        <f>ROUND(E77*N77,2)</f>
        <v>0</v>
      </c>
      <c r="P77" s="172">
        <v>0</v>
      </c>
      <c r="Q77" s="172">
        <f>ROUND(E77*P77,2)</f>
        <v>0</v>
      </c>
      <c r="R77" s="172"/>
      <c r="S77" s="172" t="s">
        <v>177</v>
      </c>
      <c r="T77" s="173" t="s">
        <v>178</v>
      </c>
      <c r="U77" s="158">
        <v>0.06</v>
      </c>
      <c r="V77" s="158">
        <f>ROUND(E77*U77,2)</f>
        <v>6.76</v>
      </c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220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55"/>
      <c r="B78" s="156"/>
      <c r="C78" s="190" t="s">
        <v>1609</v>
      </c>
      <c r="D78" s="188"/>
      <c r="E78" s="189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200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1" x14ac:dyDescent="0.2">
      <c r="A79" s="155"/>
      <c r="B79" s="156"/>
      <c r="C79" s="190" t="s">
        <v>1617</v>
      </c>
      <c r="D79" s="188"/>
      <c r="E79" s="189">
        <v>24.55</v>
      </c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200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55"/>
      <c r="B80" s="156"/>
      <c r="C80" s="190" t="s">
        <v>1618</v>
      </c>
      <c r="D80" s="188"/>
      <c r="E80" s="189">
        <v>88.15</v>
      </c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200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x14ac:dyDescent="0.2">
      <c r="A81" s="161" t="s">
        <v>172</v>
      </c>
      <c r="B81" s="162" t="s">
        <v>71</v>
      </c>
      <c r="C81" s="182" t="s">
        <v>72</v>
      </c>
      <c r="D81" s="163"/>
      <c r="E81" s="164"/>
      <c r="F81" s="165"/>
      <c r="G81" s="165">
        <f>SUMIF(AG82:AG126,"&lt;&gt;NOR",G82:G126)</f>
        <v>0</v>
      </c>
      <c r="H81" s="165"/>
      <c r="I81" s="165">
        <f>SUM(I82:I126)</f>
        <v>0</v>
      </c>
      <c r="J81" s="165"/>
      <c r="K81" s="165">
        <f>SUM(K82:K126)</f>
        <v>0</v>
      </c>
      <c r="L81" s="165"/>
      <c r="M81" s="165">
        <f>SUM(M82:M126)</f>
        <v>0</v>
      </c>
      <c r="N81" s="165"/>
      <c r="O81" s="165">
        <f>SUM(O82:O126)</f>
        <v>0</v>
      </c>
      <c r="P81" s="165"/>
      <c r="Q81" s="165">
        <f>SUM(Q82:Q126)</f>
        <v>0</v>
      </c>
      <c r="R81" s="165"/>
      <c r="S81" s="165"/>
      <c r="T81" s="166"/>
      <c r="U81" s="160"/>
      <c r="V81" s="160">
        <f>SUM(V82:V126)</f>
        <v>261.41000000000003</v>
      </c>
      <c r="W81" s="160"/>
      <c r="AG81" t="s">
        <v>173</v>
      </c>
    </row>
    <row r="82" spans="1:60" ht="22.5" outlineLevel="1" x14ac:dyDescent="0.2">
      <c r="A82" s="167">
        <v>21</v>
      </c>
      <c r="B82" s="168" t="s">
        <v>310</v>
      </c>
      <c r="C82" s="184" t="s">
        <v>311</v>
      </c>
      <c r="D82" s="169" t="s">
        <v>208</v>
      </c>
      <c r="E82" s="170">
        <v>4.8</v>
      </c>
      <c r="F82" s="171"/>
      <c r="G82" s="172">
        <f>ROUND(E82*F82,2)</f>
        <v>0</v>
      </c>
      <c r="H82" s="171"/>
      <c r="I82" s="172">
        <f>ROUND(E82*H82,2)</f>
        <v>0</v>
      </c>
      <c r="J82" s="171"/>
      <c r="K82" s="172">
        <f>ROUND(E82*J82,2)</f>
        <v>0</v>
      </c>
      <c r="L82" s="172">
        <v>21</v>
      </c>
      <c r="M82" s="172">
        <f>G82*(1+L82/100)</f>
        <v>0</v>
      </c>
      <c r="N82" s="172">
        <v>0</v>
      </c>
      <c r="O82" s="172">
        <f>ROUND(E82*N82,2)</f>
        <v>0</v>
      </c>
      <c r="P82" s="172">
        <v>0</v>
      </c>
      <c r="Q82" s="172">
        <f>ROUND(E82*P82,2)</f>
        <v>0</v>
      </c>
      <c r="R82" s="172"/>
      <c r="S82" s="172" t="s">
        <v>177</v>
      </c>
      <c r="T82" s="173" t="s">
        <v>178</v>
      </c>
      <c r="U82" s="158">
        <v>0.92</v>
      </c>
      <c r="V82" s="158">
        <f>ROUND(E82*U82,2)</f>
        <v>4.42</v>
      </c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196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55"/>
      <c r="B83" s="156"/>
      <c r="C83" s="190" t="s">
        <v>1619</v>
      </c>
      <c r="D83" s="188"/>
      <c r="E83" s="189">
        <v>2.4</v>
      </c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200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55"/>
      <c r="B84" s="156"/>
      <c r="C84" s="190" t="s">
        <v>1620</v>
      </c>
      <c r="D84" s="188"/>
      <c r="E84" s="189">
        <v>2.4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200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67">
        <v>22</v>
      </c>
      <c r="B85" s="168" t="s">
        <v>312</v>
      </c>
      <c r="C85" s="184" t="s">
        <v>313</v>
      </c>
      <c r="D85" s="169" t="s">
        <v>195</v>
      </c>
      <c r="E85" s="170">
        <v>36</v>
      </c>
      <c r="F85" s="171"/>
      <c r="G85" s="172">
        <f>ROUND(E85*F85,2)</f>
        <v>0</v>
      </c>
      <c r="H85" s="171"/>
      <c r="I85" s="172">
        <f>ROUND(E85*H85,2)</f>
        <v>0</v>
      </c>
      <c r="J85" s="171"/>
      <c r="K85" s="172">
        <f>ROUND(E85*J85,2)</f>
        <v>0</v>
      </c>
      <c r="L85" s="172">
        <v>21</v>
      </c>
      <c r="M85" s="172">
        <f>G85*(1+L85/100)</f>
        <v>0</v>
      </c>
      <c r="N85" s="172">
        <v>0</v>
      </c>
      <c r="O85" s="172">
        <f>ROUND(E85*N85,2)</f>
        <v>0</v>
      </c>
      <c r="P85" s="172">
        <v>0</v>
      </c>
      <c r="Q85" s="172">
        <f>ROUND(E85*P85,2)</f>
        <v>0</v>
      </c>
      <c r="R85" s="172"/>
      <c r="S85" s="172" t="s">
        <v>177</v>
      </c>
      <c r="T85" s="173" t="s">
        <v>178</v>
      </c>
      <c r="U85" s="158">
        <v>8.8999999999999996E-2</v>
      </c>
      <c r="V85" s="158">
        <f>ROUND(E85*U85,2)</f>
        <v>3.2</v>
      </c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196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55"/>
      <c r="B86" s="156"/>
      <c r="C86" s="190" t="s">
        <v>1621</v>
      </c>
      <c r="D86" s="188"/>
      <c r="E86" s="189">
        <v>18</v>
      </c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200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1622</v>
      </c>
      <c r="D87" s="188"/>
      <c r="E87" s="189">
        <v>18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67">
        <v>23</v>
      </c>
      <c r="B88" s="168" t="s">
        <v>318</v>
      </c>
      <c r="C88" s="184" t="s">
        <v>319</v>
      </c>
      <c r="D88" s="169" t="s">
        <v>208</v>
      </c>
      <c r="E88" s="170">
        <v>1.8</v>
      </c>
      <c r="F88" s="171"/>
      <c r="G88" s="172">
        <f>ROUND(E88*F88,2)</f>
        <v>0</v>
      </c>
      <c r="H88" s="171"/>
      <c r="I88" s="172">
        <f>ROUND(E88*H88,2)</f>
        <v>0</v>
      </c>
      <c r="J88" s="171"/>
      <c r="K88" s="172">
        <f>ROUND(E88*J88,2)</f>
        <v>0</v>
      </c>
      <c r="L88" s="172">
        <v>21</v>
      </c>
      <c r="M88" s="172">
        <f>G88*(1+L88/100)</f>
        <v>0</v>
      </c>
      <c r="N88" s="172">
        <v>0</v>
      </c>
      <c r="O88" s="172">
        <f>ROUND(E88*N88,2)</f>
        <v>0</v>
      </c>
      <c r="P88" s="172">
        <v>0</v>
      </c>
      <c r="Q88" s="172">
        <f>ROUND(E88*P88,2)</f>
        <v>0</v>
      </c>
      <c r="R88" s="172"/>
      <c r="S88" s="172" t="s">
        <v>177</v>
      </c>
      <c r="T88" s="173" t="s">
        <v>178</v>
      </c>
      <c r="U88" s="158">
        <v>1.89</v>
      </c>
      <c r="V88" s="158">
        <f>ROUND(E88*U88,2)</f>
        <v>3.4</v>
      </c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196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1" x14ac:dyDescent="0.2">
      <c r="A89" s="155"/>
      <c r="B89" s="156"/>
      <c r="C89" s="190" t="s">
        <v>1623</v>
      </c>
      <c r="D89" s="188"/>
      <c r="E89" s="189">
        <v>0.9</v>
      </c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200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1624</v>
      </c>
      <c r="D90" s="188"/>
      <c r="E90" s="189">
        <v>0.9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ht="22.5" outlineLevel="1" x14ac:dyDescent="0.2">
      <c r="A91" s="167">
        <v>24</v>
      </c>
      <c r="B91" s="168" t="s">
        <v>320</v>
      </c>
      <c r="C91" s="184" t="s">
        <v>321</v>
      </c>
      <c r="D91" s="169" t="s">
        <v>256</v>
      </c>
      <c r="E91" s="170">
        <v>15</v>
      </c>
      <c r="F91" s="171"/>
      <c r="G91" s="172">
        <f>ROUND(E91*F91,2)</f>
        <v>0</v>
      </c>
      <c r="H91" s="171"/>
      <c r="I91" s="172">
        <f>ROUND(E91*H91,2)</f>
        <v>0</v>
      </c>
      <c r="J91" s="171"/>
      <c r="K91" s="172">
        <f>ROUND(E91*J91,2)</f>
        <v>0</v>
      </c>
      <c r="L91" s="172">
        <v>21</v>
      </c>
      <c r="M91" s="172">
        <f>G91*(1+L91/100)</f>
        <v>0</v>
      </c>
      <c r="N91" s="172">
        <v>0</v>
      </c>
      <c r="O91" s="172">
        <f>ROUND(E91*N91,2)</f>
        <v>0</v>
      </c>
      <c r="P91" s="172">
        <v>0</v>
      </c>
      <c r="Q91" s="172">
        <f>ROUND(E91*P91,2)</f>
        <v>0</v>
      </c>
      <c r="R91" s="172"/>
      <c r="S91" s="172" t="s">
        <v>177</v>
      </c>
      <c r="T91" s="173" t="s">
        <v>178</v>
      </c>
      <c r="U91" s="158">
        <v>0.05</v>
      </c>
      <c r="V91" s="158">
        <f>ROUND(E91*U91,2)</f>
        <v>0.75</v>
      </c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196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1" x14ac:dyDescent="0.2">
      <c r="A92" s="155"/>
      <c r="B92" s="156"/>
      <c r="C92" s="190" t="s">
        <v>1625</v>
      </c>
      <c r="D92" s="188"/>
      <c r="E92" s="189">
        <v>7.5</v>
      </c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200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55"/>
      <c r="B93" s="156"/>
      <c r="C93" s="190" t="s">
        <v>1626</v>
      </c>
      <c r="D93" s="188"/>
      <c r="E93" s="189">
        <v>7.5</v>
      </c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200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ht="22.5" outlineLevel="1" x14ac:dyDescent="0.2">
      <c r="A94" s="167">
        <v>25</v>
      </c>
      <c r="B94" s="168" t="s">
        <v>326</v>
      </c>
      <c r="C94" s="184" t="s">
        <v>327</v>
      </c>
      <c r="D94" s="169" t="s">
        <v>208</v>
      </c>
      <c r="E94" s="170">
        <v>1.9424999999999999</v>
      </c>
      <c r="F94" s="171"/>
      <c r="G94" s="172">
        <f>ROUND(E94*F94,2)</f>
        <v>0</v>
      </c>
      <c r="H94" s="171"/>
      <c r="I94" s="172">
        <f>ROUND(E94*H94,2)</f>
        <v>0</v>
      </c>
      <c r="J94" s="171"/>
      <c r="K94" s="172">
        <f>ROUND(E94*J94,2)</f>
        <v>0</v>
      </c>
      <c r="L94" s="172">
        <v>21</v>
      </c>
      <c r="M94" s="172">
        <f>G94*(1+L94/100)</f>
        <v>0</v>
      </c>
      <c r="N94" s="172">
        <v>0</v>
      </c>
      <c r="O94" s="172">
        <f>ROUND(E94*N94,2)</f>
        <v>0</v>
      </c>
      <c r="P94" s="172">
        <v>0</v>
      </c>
      <c r="Q94" s="172">
        <f>ROUND(E94*P94,2)</f>
        <v>0</v>
      </c>
      <c r="R94" s="172"/>
      <c r="S94" s="172" t="s">
        <v>177</v>
      </c>
      <c r="T94" s="173" t="s">
        <v>178</v>
      </c>
      <c r="U94" s="158">
        <v>1.085</v>
      </c>
      <c r="V94" s="158">
        <f>ROUND(E94*U94,2)</f>
        <v>2.11</v>
      </c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196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55"/>
      <c r="B95" s="156"/>
      <c r="C95" s="190" t="s">
        <v>1988</v>
      </c>
      <c r="D95" s="188"/>
      <c r="E95" s="189">
        <v>1.94</v>
      </c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200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ht="22.5" outlineLevel="1" x14ac:dyDescent="0.2">
      <c r="A96" s="167">
        <v>26</v>
      </c>
      <c r="B96" s="168" t="s">
        <v>1630</v>
      </c>
      <c r="C96" s="184" t="s">
        <v>1631</v>
      </c>
      <c r="D96" s="169" t="s">
        <v>208</v>
      </c>
      <c r="E96" s="170">
        <v>3.1265000000000001</v>
      </c>
      <c r="F96" s="171"/>
      <c r="G96" s="172">
        <f>ROUND(E96*F96,2)</f>
        <v>0</v>
      </c>
      <c r="H96" s="171"/>
      <c r="I96" s="172">
        <f>ROUND(E96*H96,2)</f>
        <v>0</v>
      </c>
      <c r="J96" s="171"/>
      <c r="K96" s="172">
        <f>ROUND(E96*J96,2)</f>
        <v>0</v>
      </c>
      <c r="L96" s="172">
        <v>21</v>
      </c>
      <c r="M96" s="172">
        <f>G96*(1+L96/100)</f>
        <v>0</v>
      </c>
      <c r="N96" s="172">
        <v>0</v>
      </c>
      <c r="O96" s="172">
        <f>ROUND(E96*N96,2)</f>
        <v>0</v>
      </c>
      <c r="P96" s="172">
        <v>0</v>
      </c>
      <c r="Q96" s="172">
        <f>ROUND(E96*P96,2)</f>
        <v>0</v>
      </c>
      <c r="R96" s="172"/>
      <c r="S96" s="172" t="s">
        <v>177</v>
      </c>
      <c r="T96" s="173" t="s">
        <v>178</v>
      </c>
      <c r="U96" s="158">
        <v>0.47699999999999998</v>
      </c>
      <c r="V96" s="158">
        <f>ROUND(E96*U96,2)</f>
        <v>1.49</v>
      </c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196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55"/>
      <c r="B97" s="156"/>
      <c r="C97" s="190" t="s">
        <v>1632</v>
      </c>
      <c r="D97" s="188"/>
      <c r="E97" s="189">
        <v>2.42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200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55"/>
      <c r="B98" s="156"/>
      <c r="C98" s="190" t="s">
        <v>1633</v>
      </c>
      <c r="D98" s="188"/>
      <c r="E98" s="189">
        <v>0.7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200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67">
        <v>27</v>
      </c>
      <c r="B99" s="168" t="s">
        <v>1634</v>
      </c>
      <c r="C99" s="184" t="s">
        <v>1635</v>
      </c>
      <c r="D99" s="169" t="s">
        <v>195</v>
      </c>
      <c r="E99" s="170">
        <v>7.4249999999999998</v>
      </c>
      <c r="F99" s="171"/>
      <c r="G99" s="172">
        <f>ROUND(E99*F99,2)</f>
        <v>0</v>
      </c>
      <c r="H99" s="171"/>
      <c r="I99" s="172">
        <f>ROUND(E99*H99,2)</f>
        <v>0</v>
      </c>
      <c r="J99" s="171"/>
      <c r="K99" s="172">
        <f>ROUND(E99*J99,2)</f>
        <v>0</v>
      </c>
      <c r="L99" s="172">
        <v>21</v>
      </c>
      <c r="M99" s="172">
        <f>G99*(1+L99/100)</f>
        <v>0</v>
      </c>
      <c r="N99" s="172">
        <v>0</v>
      </c>
      <c r="O99" s="172">
        <f>ROUND(E99*N99,2)</f>
        <v>0</v>
      </c>
      <c r="P99" s="172">
        <v>0</v>
      </c>
      <c r="Q99" s="172">
        <f>ROUND(E99*P99,2)</f>
        <v>0</v>
      </c>
      <c r="R99" s="172"/>
      <c r="S99" s="172" t="s">
        <v>177</v>
      </c>
      <c r="T99" s="173" t="s">
        <v>178</v>
      </c>
      <c r="U99" s="158">
        <v>1.6</v>
      </c>
      <c r="V99" s="158">
        <f>ROUND(E99*U99,2)</f>
        <v>11.88</v>
      </c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196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55"/>
      <c r="B100" s="156"/>
      <c r="C100" s="190" t="s">
        <v>1636</v>
      </c>
      <c r="D100" s="188"/>
      <c r="E100" s="189">
        <v>1.43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200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190" t="s">
        <v>1637</v>
      </c>
      <c r="D101" s="188"/>
      <c r="E101" s="189">
        <v>6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67">
        <v>28</v>
      </c>
      <c r="B102" s="168" t="s">
        <v>1638</v>
      </c>
      <c r="C102" s="184" t="s">
        <v>1639</v>
      </c>
      <c r="D102" s="169" t="s">
        <v>195</v>
      </c>
      <c r="E102" s="170">
        <v>7.4249999999999998</v>
      </c>
      <c r="F102" s="171"/>
      <c r="G102" s="172">
        <f>ROUND(E102*F102,2)</f>
        <v>0</v>
      </c>
      <c r="H102" s="171"/>
      <c r="I102" s="172">
        <f>ROUND(E102*H102,2)</f>
        <v>0</v>
      </c>
      <c r="J102" s="171"/>
      <c r="K102" s="172">
        <f>ROUND(E102*J102,2)</f>
        <v>0</v>
      </c>
      <c r="L102" s="172">
        <v>21</v>
      </c>
      <c r="M102" s="172">
        <f>G102*(1+L102/100)</f>
        <v>0</v>
      </c>
      <c r="N102" s="172">
        <v>0</v>
      </c>
      <c r="O102" s="172">
        <f>ROUND(E102*N102,2)</f>
        <v>0</v>
      </c>
      <c r="P102" s="172">
        <v>0</v>
      </c>
      <c r="Q102" s="172">
        <f>ROUND(E102*P102,2)</f>
        <v>0</v>
      </c>
      <c r="R102" s="172"/>
      <c r="S102" s="172" t="s">
        <v>177</v>
      </c>
      <c r="T102" s="173" t="s">
        <v>178</v>
      </c>
      <c r="U102" s="158">
        <v>0.32</v>
      </c>
      <c r="V102" s="158">
        <f>ROUND(E102*U102,2)</f>
        <v>2.38</v>
      </c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196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55"/>
      <c r="B103" s="156"/>
      <c r="C103" s="190" t="s">
        <v>1636</v>
      </c>
      <c r="D103" s="188"/>
      <c r="E103" s="189">
        <v>1.43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200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55"/>
      <c r="B104" s="156"/>
      <c r="C104" s="190" t="s">
        <v>1637</v>
      </c>
      <c r="D104" s="188"/>
      <c r="E104" s="189">
        <v>6</v>
      </c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200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67">
        <v>29</v>
      </c>
      <c r="B105" s="168" t="s">
        <v>1186</v>
      </c>
      <c r="C105" s="184" t="s">
        <v>1187</v>
      </c>
      <c r="D105" s="169" t="s">
        <v>208</v>
      </c>
      <c r="E105" s="170">
        <v>0.621</v>
      </c>
      <c r="F105" s="171"/>
      <c r="G105" s="172">
        <f>ROUND(E105*F105,2)</f>
        <v>0</v>
      </c>
      <c r="H105" s="171"/>
      <c r="I105" s="172">
        <f>ROUND(E105*H105,2)</f>
        <v>0</v>
      </c>
      <c r="J105" s="171"/>
      <c r="K105" s="172">
        <f>ROUND(E105*J105,2)</f>
        <v>0</v>
      </c>
      <c r="L105" s="172">
        <v>21</v>
      </c>
      <c r="M105" s="172">
        <f>G105*(1+L105/100)</f>
        <v>0</v>
      </c>
      <c r="N105" s="172">
        <v>0</v>
      </c>
      <c r="O105" s="172">
        <f>ROUND(E105*N105,2)</f>
        <v>0</v>
      </c>
      <c r="P105" s="172">
        <v>0</v>
      </c>
      <c r="Q105" s="172">
        <f>ROUND(E105*P105,2)</f>
        <v>0</v>
      </c>
      <c r="R105" s="172"/>
      <c r="S105" s="172" t="s">
        <v>177</v>
      </c>
      <c r="T105" s="173" t="s">
        <v>178</v>
      </c>
      <c r="U105" s="158">
        <v>0.47699999999999998</v>
      </c>
      <c r="V105" s="158">
        <f>ROUND(E105*U105,2)</f>
        <v>0.3</v>
      </c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196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55"/>
      <c r="B106" s="156"/>
      <c r="C106" s="190" t="s">
        <v>1989</v>
      </c>
      <c r="D106" s="188"/>
      <c r="E106" s="189">
        <v>0.62</v>
      </c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200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67">
        <v>30</v>
      </c>
      <c r="B107" s="168" t="s">
        <v>1641</v>
      </c>
      <c r="C107" s="184" t="s">
        <v>1642</v>
      </c>
      <c r="D107" s="169" t="s">
        <v>208</v>
      </c>
      <c r="E107" s="170">
        <v>45.6</v>
      </c>
      <c r="F107" s="171"/>
      <c r="G107" s="172">
        <f>ROUND(E107*F107,2)</f>
        <v>0</v>
      </c>
      <c r="H107" s="171"/>
      <c r="I107" s="172">
        <f>ROUND(E107*H107,2)</f>
        <v>0</v>
      </c>
      <c r="J107" s="171"/>
      <c r="K107" s="172">
        <f>ROUND(E107*J107,2)</f>
        <v>0</v>
      </c>
      <c r="L107" s="172">
        <v>21</v>
      </c>
      <c r="M107" s="172">
        <f>G107*(1+L107/100)</f>
        <v>0</v>
      </c>
      <c r="N107" s="172">
        <v>0</v>
      </c>
      <c r="O107" s="172">
        <f>ROUND(E107*N107,2)</f>
        <v>0</v>
      </c>
      <c r="P107" s="172">
        <v>0</v>
      </c>
      <c r="Q107" s="172">
        <f>ROUND(E107*P107,2)</f>
        <v>0</v>
      </c>
      <c r="R107" s="172"/>
      <c r="S107" s="172" t="s">
        <v>177</v>
      </c>
      <c r="T107" s="173" t="s">
        <v>178</v>
      </c>
      <c r="U107" s="158">
        <v>0.48</v>
      </c>
      <c r="V107" s="158">
        <f>ROUND(E107*U107,2)</f>
        <v>21.89</v>
      </c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196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55"/>
      <c r="B108" s="156"/>
      <c r="C108" s="190" t="s">
        <v>1643</v>
      </c>
      <c r="D108" s="188"/>
      <c r="E108" s="189">
        <v>45.6</v>
      </c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200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67">
        <v>31</v>
      </c>
      <c r="B109" s="168" t="s">
        <v>1644</v>
      </c>
      <c r="C109" s="184" t="s">
        <v>1645</v>
      </c>
      <c r="D109" s="169" t="s">
        <v>195</v>
      </c>
      <c r="E109" s="170">
        <v>37.454999999999998</v>
      </c>
      <c r="F109" s="171"/>
      <c r="G109" s="172">
        <f>ROUND(E109*F109,2)</f>
        <v>0</v>
      </c>
      <c r="H109" s="171"/>
      <c r="I109" s="172">
        <f>ROUND(E109*H109,2)</f>
        <v>0</v>
      </c>
      <c r="J109" s="171"/>
      <c r="K109" s="172">
        <f>ROUND(E109*J109,2)</f>
        <v>0</v>
      </c>
      <c r="L109" s="172">
        <v>21</v>
      </c>
      <c r="M109" s="172">
        <f>G109*(1+L109/100)</f>
        <v>0</v>
      </c>
      <c r="N109" s="172">
        <v>0</v>
      </c>
      <c r="O109" s="172">
        <f>ROUND(E109*N109,2)</f>
        <v>0</v>
      </c>
      <c r="P109" s="172">
        <v>0</v>
      </c>
      <c r="Q109" s="172">
        <f>ROUND(E109*P109,2)</f>
        <v>0</v>
      </c>
      <c r="R109" s="172"/>
      <c r="S109" s="172" t="s">
        <v>177</v>
      </c>
      <c r="T109" s="173" t="s">
        <v>178</v>
      </c>
      <c r="U109" s="158">
        <v>1.05</v>
      </c>
      <c r="V109" s="158">
        <f>ROUND(E109*U109,2)</f>
        <v>39.33</v>
      </c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196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55"/>
      <c r="B110" s="156"/>
      <c r="C110" s="190" t="s">
        <v>1646</v>
      </c>
      <c r="D110" s="188"/>
      <c r="E110" s="189">
        <v>32.770000000000003</v>
      </c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200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55"/>
      <c r="B111" s="156"/>
      <c r="C111" s="190" t="s">
        <v>1990</v>
      </c>
      <c r="D111" s="188"/>
      <c r="E111" s="189">
        <v>4.68</v>
      </c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200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67">
        <v>32</v>
      </c>
      <c r="B112" s="168" t="s">
        <v>1648</v>
      </c>
      <c r="C112" s="184" t="s">
        <v>1649</v>
      </c>
      <c r="D112" s="169" t="s">
        <v>195</v>
      </c>
      <c r="E112" s="170">
        <v>37.454999999999998</v>
      </c>
      <c r="F112" s="171"/>
      <c r="G112" s="172">
        <f>ROUND(E112*F112,2)</f>
        <v>0</v>
      </c>
      <c r="H112" s="171"/>
      <c r="I112" s="172">
        <f>ROUND(E112*H112,2)</f>
        <v>0</v>
      </c>
      <c r="J112" s="171"/>
      <c r="K112" s="172">
        <f>ROUND(E112*J112,2)</f>
        <v>0</v>
      </c>
      <c r="L112" s="172">
        <v>21</v>
      </c>
      <c r="M112" s="172">
        <f>G112*(1+L112/100)</f>
        <v>0</v>
      </c>
      <c r="N112" s="172">
        <v>0</v>
      </c>
      <c r="O112" s="172">
        <f>ROUND(E112*N112,2)</f>
        <v>0</v>
      </c>
      <c r="P112" s="172">
        <v>0</v>
      </c>
      <c r="Q112" s="172">
        <f>ROUND(E112*P112,2)</f>
        <v>0</v>
      </c>
      <c r="R112" s="172"/>
      <c r="S112" s="172" t="s">
        <v>177</v>
      </c>
      <c r="T112" s="173" t="s">
        <v>178</v>
      </c>
      <c r="U112" s="158">
        <v>0.32</v>
      </c>
      <c r="V112" s="158">
        <f>ROUND(E112*U112,2)</f>
        <v>11.99</v>
      </c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196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55"/>
      <c r="B113" s="156"/>
      <c r="C113" s="190" t="s">
        <v>1646</v>
      </c>
      <c r="D113" s="188"/>
      <c r="E113" s="189">
        <v>32.770000000000003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200</v>
      </c>
      <c r="AH113" s="148">
        <v>0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55"/>
      <c r="B114" s="156"/>
      <c r="C114" s="190" t="s">
        <v>1990</v>
      </c>
      <c r="D114" s="188"/>
      <c r="E114" s="189">
        <v>4.68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67">
        <v>33</v>
      </c>
      <c r="B115" s="168" t="s">
        <v>1650</v>
      </c>
      <c r="C115" s="184" t="s">
        <v>1651</v>
      </c>
      <c r="D115" s="169" t="s">
        <v>234</v>
      </c>
      <c r="E115" s="170">
        <v>6.726</v>
      </c>
      <c r="F115" s="171"/>
      <c r="G115" s="172">
        <f>ROUND(E115*F115,2)</f>
        <v>0</v>
      </c>
      <c r="H115" s="171"/>
      <c r="I115" s="172">
        <f>ROUND(E115*H115,2)</f>
        <v>0</v>
      </c>
      <c r="J115" s="171"/>
      <c r="K115" s="172">
        <f>ROUND(E115*J115,2)</f>
        <v>0</v>
      </c>
      <c r="L115" s="172">
        <v>21</v>
      </c>
      <c r="M115" s="172">
        <f>G115*(1+L115/100)</f>
        <v>0</v>
      </c>
      <c r="N115" s="172">
        <v>0</v>
      </c>
      <c r="O115" s="172">
        <f>ROUND(E115*N115,2)</f>
        <v>0</v>
      </c>
      <c r="P115" s="172">
        <v>0</v>
      </c>
      <c r="Q115" s="172">
        <f>ROUND(E115*P115,2)</f>
        <v>0</v>
      </c>
      <c r="R115" s="172"/>
      <c r="S115" s="172" t="s">
        <v>177</v>
      </c>
      <c r="T115" s="173" t="s">
        <v>178</v>
      </c>
      <c r="U115" s="158">
        <v>23.530999999999999</v>
      </c>
      <c r="V115" s="158">
        <f>ROUND(E115*U115,2)</f>
        <v>158.27000000000001</v>
      </c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196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55"/>
      <c r="B116" s="156"/>
      <c r="C116" s="190" t="s">
        <v>1991</v>
      </c>
      <c r="D116" s="188"/>
      <c r="E116" s="189">
        <v>6.47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200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55"/>
      <c r="B117" s="156"/>
      <c r="C117" s="190" t="s">
        <v>1992</v>
      </c>
      <c r="D117" s="188"/>
      <c r="E117" s="189">
        <v>0.26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200</v>
      </c>
      <c r="AH117" s="148">
        <v>0</v>
      </c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ht="22.5" outlineLevel="1" x14ac:dyDescent="0.2">
      <c r="A118" s="167">
        <v>34</v>
      </c>
      <c r="B118" s="168" t="s">
        <v>1654</v>
      </c>
      <c r="C118" s="184" t="s">
        <v>1655</v>
      </c>
      <c r="D118" s="169" t="s">
        <v>208</v>
      </c>
      <c r="E118" s="170">
        <v>1.28</v>
      </c>
      <c r="F118" s="171"/>
      <c r="G118" s="172">
        <f>ROUND(E118*F118,2)</f>
        <v>0</v>
      </c>
      <c r="H118" s="171"/>
      <c r="I118" s="172">
        <f>ROUND(E118*H118,2)</f>
        <v>0</v>
      </c>
      <c r="J118" s="171"/>
      <c r="K118" s="172">
        <f>ROUND(E118*J118,2)</f>
        <v>0</v>
      </c>
      <c r="L118" s="172">
        <v>21</v>
      </c>
      <c r="M118" s="172">
        <f>G118*(1+L118/100)</f>
        <v>0</v>
      </c>
      <c r="N118" s="172">
        <v>0</v>
      </c>
      <c r="O118" s="172">
        <f>ROUND(E118*N118,2)</f>
        <v>0</v>
      </c>
      <c r="P118" s="172">
        <v>0</v>
      </c>
      <c r="Q118" s="172">
        <f>ROUND(E118*P118,2)</f>
        <v>0</v>
      </c>
      <c r="R118" s="172"/>
      <c r="S118" s="172" t="s">
        <v>184</v>
      </c>
      <c r="T118" s="173" t="s">
        <v>178</v>
      </c>
      <c r="U118" s="158">
        <v>0</v>
      </c>
      <c r="V118" s="158">
        <f>ROUND(E118*U118,2)</f>
        <v>0</v>
      </c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196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ht="22.5" outlineLevel="1" x14ac:dyDescent="0.2">
      <c r="A119" s="155"/>
      <c r="B119" s="156"/>
      <c r="C119" s="190" t="s">
        <v>1656</v>
      </c>
      <c r="D119" s="188"/>
      <c r="E119" s="189">
        <v>1.28</v>
      </c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200</v>
      </c>
      <c r="AH119" s="148">
        <v>0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ht="33.75" outlineLevel="1" x14ac:dyDescent="0.2">
      <c r="A120" s="167">
        <v>35</v>
      </c>
      <c r="B120" s="168" t="s">
        <v>329</v>
      </c>
      <c r="C120" s="184" t="s">
        <v>330</v>
      </c>
      <c r="D120" s="169" t="s">
        <v>195</v>
      </c>
      <c r="E120" s="170">
        <v>43.2</v>
      </c>
      <c r="F120" s="171"/>
      <c r="G120" s="172">
        <f>ROUND(E120*F120,2)</f>
        <v>0</v>
      </c>
      <c r="H120" s="171"/>
      <c r="I120" s="172">
        <f>ROUND(E120*H120,2)</f>
        <v>0</v>
      </c>
      <c r="J120" s="171"/>
      <c r="K120" s="172">
        <f>ROUND(E120*J120,2)</f>
        <v>0</v>
      </c>
      <c r="L120" s="172">
        <v>21</v>
      </c>
      <c r="M120" s="172">
        <f>G120*(1+L120/100)</f>
        <v>0</v>
      </c>
      <c r="N120" s="172">
        <v>0</v>
      </c>
      <c r="O120" s="172">
        <f>ROUND(E120*N120,2)</f>
        <v>0</v>
      </c>
      <c r="P120" s="172">
        <v>0</v>
      </c>
      <c r="Q120" s="172">
        <f>ROUND(E120*P120,2)</f>
        <v>0</v>
      </c>
      <c r="R120" s="172" t="s">
        <v>228</v>
      </c>
      <c r="S120" s="172" t="s">
        <v>177</v>
      </c>
      <c r="T120" s="173" t="s">
        <v>178</v>
      </c>
      <c r="U120" s="158">
        <v>0</v>
      </c>
      <c r="V120" s="158">
        <f>ROUND(E120*U120,2)</f>
        <v>0</v>
      </c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185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55"/>
      <c r="B121" s="156"/>
      <c r="C121" s="199" t="s">
        <v>283</v>
      </c>
      <c r="D121" s="191"/>
      <c r="E121" s="192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200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/>
      <c r="B122" s="156"/>
      <c r="C122" s="200" t="s">
        <v>1657</v>
      </c>
      <c r="D122" s="191"/>
      <c r="E122" s="192">
        <v>18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200</v>
      </c>
      <c r="AH122" s="148">
        <v>2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55"/>
      <c r="B123" s="156"/>
      <c r="C123" s="200" t="s">
        <v>1658</v>
      </c>
      <c r="D123" s="191"/>
      <c r="E123" s="192">
        <v>18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200</v>
      </c>
      <c r="AH123" s="148">
        <v>2</v>
      </c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201" t="s">
        <v>295</v>
      </c>
      <c r="D124" s="193"/>
      <c r="E124" s="194">
        <v>36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>
        <v>3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55"/>
      <c r="B125" s="156"/>
      <c r="C125" s="199" t="s">
        <v>296</v>
      </c>
      <c r="D125" s="191"/>
      <c r="E125" s="192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200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55"/>
      <c r="B126" s="156"/>
      <c r="C126" s="190" t="s">
        <v>1659</v>
      </c>
      <c r="D126" s="188"/>
      <c r="E126" s="189">
        <v>43.2</v>
      </c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200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x14ac:dyDescent="0.2">
      <c r="A127" s="161" t="s">
        <v>172</v>
      </c>
      <c r="B127" s="162" t="s">
        <v>73</v>
      </c>
      <c r="C127" s="182" t="s">
        <v>74</v>
      </c>
      <c r="D127" s="163"/>
      <c r="E127" s="164"/>
      <c r="F127" s="165"/>
      <c r="G127" s="165">
        <f>SUMIF(AG128:AG147,"&lt;&gt;NOR",G128:G147)</f>
        <v>0</v>
      </c>
      <c r="H127" s="165"/>
      <c r="I127" s="165">
        <f>SUM(I128:I147)</f>
        <v>0</v>
      </c>
      <c r="J127" s="165"/>
      <c r="K127" s="165">
        <f>SUM(K128:K147)</f>
        <v>0</v>
      </c>
      <c r="L127" s="165"/>
      <c r="M127" s="165">
        <f>SUM(M128:M147)</f>
        <v>0</v>
      </c>
      <c r="N127" s="165"/>
      <c r="O127" s="165">
        <f>SUM(O128:O147)</f>
        <v>0</v>
      </c>
      <c r="P127" s="165"/>
      <c r="Q127" s="165">
        <f>SUM(Q128:Q147)</f>
        <v>0</v>
      </c>
      <c r="R127" s="165"/>
      <c r="S127" s="165"/>
      <c r="T127" s="166"/>
      <c r="U127" s="160"/>
      <c r="V127" s="160">
        <f>SUM(V128:V147)</f>
        <v>2404.73</v>
      </c>
      <c r="W127" s="160"/>
      <c r="AG127" t="s">
        <v>173</v>
      </c>
    </row>
    <row r="128" spans="1:60" outlineLevel="1" x14ac:dyDescent="0.2">
      <c r="A128" s="167">
        <v>36</v>
      </c>
      <c r="B128" s="168" t="s">
        <v>1660</v>
      </c>
      <c r="C128" s="184" t="s">
        <v>1661</v>
      </c>
      <c r="D128" s="169" t="s">
        <v>227</v>
      </c>
      <c r="E128" s="170">
        <v>20</v>
      </c>
      <c r="F128" s="171"/>
      <c r="G128" s="172">
        <f>ROUND(E128*F128,2)</f>
        <v>0</v>
      </c>
      <c r="H128" s="171"/>
      <c r="I128" s="172">
        <f>ROUND(E128*H128,2)</f>
        <v>0</v>
      </c>
      <c r="J128" s="171"/>
      <c r="K128" s="172">
        <f>ROUND(E128*J128,2)</f>
        <v>0</v>
      </c>
      <c r="L128" s="172">
        <v>21</v>
      </c>
      <c r="M128" s="172">
        <f>G128*(1+L128/100)</f>
        <v>0</v>
      </c>
      <c r="N128" s="172">
        <v>0</v>
      </c>
      <c r="O128" s="172">
        <f>ROUND(E128*N128,2)</f>
        <v>0</v>
      </c>
      <c r="P128" s="172">
        <v>0</v>
      </c>
      <c r="Q128" s="172">
        <f>ROUND(E128*P128,2)</f>
        <v>0</v>
      </c>
      <c r="R128" s="172"/>
      <c r="S128" s="172" t="s">
        <v>177</v>
      </c>
      <c r="T128" s="173" t="s">
        <v>178</v>
      </c>
      <c r="U128" s="158">
        <v>4.3499999999999996</v>
      </c>
      <c r="V128" s="158">
        <f>ROUND(E128*U128,2)</f>
        <v>87</v>
      </c>
      <c r="W128" s="15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 t="s">
        <v>196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55"/>
      <c r="B129" s="156"/>
      <c r="C129" s="190" t="s">
        <v>1662</v>
      </c>
      <c r="D129" s="188"/>
      <c r="E129" s="189">
        <v>20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200</v>
      </c>
      <c r="AH129" s="148">
        <v>0</v>
      </c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67">
        <v>37</v>
      </c>
      <c r="B130" s="168" t="s">
        <v>1663</v>
      </c>
      <c r="C130" s="184" t="s">
        <v>1664</v>
      </c>
      <c r="D130" s="169" t="s">
        <v>227</v>
      </c>
      <c r="E130" s="170">
        <v>16</v>
      </c>
      <c r="F130" s="171"/>
      <c r="G130" s="172">
        <f>ROUND(E130*F130,2)</f>
        <v>0</v>
      </c>
      <c r="H130" s="171"/>
      <c r="I130" s="172">
        <f>ROUND(E130*H130,2)</f>
        <v>0</v>
      </c>
      <c r="J130" s="171"/>
      <c r="K130" s="172">
        <f>ROUND(E130*J130,2)</f>
        <v>0</v>
      </c>
      <c r="L130" s="172">
        <v>21</v>
      </c>
      <c r="M130" s="172">
        <f>G130*(1+L130/100)</f>
        <v>0</v>
      </c>
      <c r="N130" s="172">
        <v>0</v>
      </c>
      <c r="O130" s="172">
        <f>ROUND(E130*N130,2)</f>
        <v>0</v>
      </c>
      <c r="P130" s="172">
        <v>0</v>
      </c>
      <c r="Q130" s="172">
        <f>ROUND(E130*P130,2)</f>
        <v>0</v>
      </c>
      <c r="R130" s="172"/>
      <c r="S130" s="172" t="s">
        <v>177</v>
      </c>
      <c r="T130" s="173" t="s">
        <v>178</v>
      </c>
      <c r="U130" s="158">
        <v>4.3499999999999996</v>
      </c>
      <c r="V130" s="158">
        <f>ROUND(E130*U130,2)</f>
        <v>69.599999999999994</v>
      </c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196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ht="22.5" outlineLevel="1" x14ac:dyDescent="0.2">
      <c r="A131" s="155"/>
      <c r="B131" s="156"/>
      <c r="C131" s="190" t="s">
        <v>1665</v>
      </c>
      <c r="D131" s="188"/>
      <c r="E131" s="189">
        <v>16</v>
      </c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200</v>
      </c>
      <c r="AH131" s="148">
        <v>0</v>
      </c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67">
        <v>38</v>
      </c>
      <c r="B132" s="168" t="s">
        <v>1666</v>
      </c>
      <c r="C132" s="184" t="s">
        <v>1667</v>
      </c>
      <c r="D132" s="169" t="s">
        <v>256</v>
      </c>
      <c r="E132" s="170">
        <v>280</v>
      </c>
      <c r="F132" s="171"/>
      <c r="G132" s="172">
        <f>ROUND(E132*F132,2)</f>
        <v>0</v>
      </c>
      <c r="H132" s="171"/>
      <c r="I132" s="172">
        <f>ROUND(E132*H132,2)</f>
        <v>0</v>
      </c>
      <c r="J132" s="171"/>
      <c r="K132" s="172">
        <f>ROUND(E132*J132,2)</f>
        <v>0</v>
      </c>
      <c r="L132" s="172">
        <v>21</v>
      </c>
      <c r="M132" s="172">
        <f>G132*(1+L132/100)</f>
        <v>0</v>
      </c>
      <c r="N132" s="172">
        <v>0</v>
      </c>
      <c r="O132" s="172">
        <f>ROUND(E132*N132,2)</f>
        <v>0</v>
      </c>
      <c r="P132" s="172">
        <v>0</v>
      </c>
      <c r="Q132" s="172">
        <f>ROUND(E132*P132,2)</f>
        <v>0</v>
      </c>
      <c r="R132" s="172"/>
      <c r="S132" s="172" t="s">
        <v>177</v>
      </c>
      <c r="T132" s="173" t="s">
        <v>178</v>
      </c>
      <c r="U132" s="158">
        <v>4.1879999999999997</v>
      </c>
      <c r="V132" s="158">
        <f>ROUND(E132*U132,2)</f>
        <v>1172.6400000000001</v>
      </c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196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55"/>
      <c r="B133" s="156"/>
      <c r="C133" s="190" t="s">
        <v>1668</v>
      </c>
      <c r="D133" s="188"/>
      <c r="E133" s="189">
        <v>160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200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55"/>
      <c r="B134" s="156"/>
      <c r="C134" s="190" t="s">
        <v>1669</v>
      </c>
      <c r="D134" s="188"/>
      <c r="E134" s="189">
        <v>48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 t="s">
        <v>200</v>
      </c>
      <c r="AH134" s="148">
        <v>0</v>
      </c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55"/>
      <c r="B135" s="156"/>
      <c r="C135" s="190" t="s">
        <v>1670</v>
      </c>
      <c r="D135" s="188"/>
      <c r="E135" s="189">
        <v>72</v>
      </c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200</v>
      </c>
      <c r="AH135" s="148">
        <v>0</v>
      </c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67">
        <v>39</v>
      </c>
      <c r="B136" s="168" t="s">
        <v>1671</v>
      </c>
      <c r="C136" s="184" t="s">
        <v>1672</v>
      </c>
      <c r="D136" s="169" t="s">
        <v>256</v>
      </c>
      <c r="E136" s="170">
        <v>48</v>
      </c>
      <c r="F136" s="171"/>
      <c r="G136" s="172">
        <f>ROUND(E136*F136,2)</f>
        <v>0</v>
      </c>
      <c r="H136" s="171"/>
      <c r="I136" s="172">
        <f>ROUND(E136*H136,2)</f>
        <v>0</v>
      </c>
      <c r="J136" s="171"/>
      <c r="K136" s="172">
        <f>ROUND(E136*J136,2)</f>
        <v>0</v>
      </c>
      <c r="L136" s="172">
        <v>21</v>
      </c>
      <c r="M136" s="172">
        <f>G136*(1+L136/100)</f>
        <v>0</v>
      </c>
      <c r="N136" s="172">
        <v>0</v>
      </c>
      <c r="O136" s="172">
        <f>ROUND(E136*N136,2)</f>
        <v>0</v>
      </c>
      <c r="P136" s="172">
        <v>0</v>
      </c>
      <c r="Q136" s="172">
        <f>ROUND(E136*P136,2)</f>
        <v>0</v>
      </c>
      <c r="R136" s="172"/>
      <c r="S136" s="172" t="s">
        <v>177</v>
      </c>
      <c r="T136" s="173" t="s">
        <v>178</v>
      </c>
      <c r="U136" s="158">
        <v>2.0070000000000001</v>
      </c>
      <c r="V136" s="158">
        <f>ROUND(E136*U136,2)</f>
        <v>96.34</v>
      </c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196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55"/>
      <c r="B137" s="156"/>
      <c r="C137" s="190" t="s">
        <v>1669</v>
      </c>
      <c r="D137" s="188"/>
      <c r="E137" s="189">
        <v>48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200</v>
      </c>
      <c r="AH137" s="148">
        <v>0</v>
      </c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67">
        <v>40</v>
      </c>
      <c r="B138" s="168" t="s">
        <v>1673</v>
      </c>
      <c r="C138" s="184" t="s">
        <v>1674</v>
      </c>
      <c r="D138" s="169" t="s">
        <v>256</v>
      </c>
      <c r="E138" s="170">
        <v>72</v>
      </c>
      <c r="F138" s="171"/>
      <c r="G138" s="172">
        <f>ROUND(E138*F138,2)</f>
        <v>0</v>
      </c>
      <c r="H138" s="171"/>
      <c r="I138" s="172">
        <f>ROUND(E138*H138,2)</f>
        <v>0</v>
      </c>
      <c r="J138" s="171"/>
      <c r="K138" s="172">
        <f>ROUND(E138*J138,2)</f>
        <v>0</v>
      </c>
      <c r="L138" s="172">
        <v>21</v>
      </c>
      <c r="M138" s="172">
        <f>G138*(1+L138/100)</f>
        <v>0</v>
      </c>
      <c r="N138" s="172">
        <v>0</v>
      </c>
      <c r="O138" s="172">
        <f>ROUND(E138*N138,2)</f>
        <v>0</v>
      </c>
      <c r="P138" s="172">
        <v>0</v>
      </c>
      <c r="Q138" s="172">
        <f>ROUND(E138*P138,2)</f>
        <v>0</v>
      </c>
      <c r="R138" s="172"/>
      <c r="S138" s="172" t="s">
        <v>177</v>
      </c>
      <c r="T138" s="173" t="s">
        <v>178</v>
      </c>
      <c r="U138" s="158">
        <v>4.266</v>
      </c>
      <c r="V138" s="158">
        <f>ROUND(E138*U138,2)</f>
        <v>307.14999999999998</v>
      </c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196</v>
      </c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55"/>
      <c r="B139" s="156"/>
      <c r="C139" s="190" t="s">
        <v>1670</v>
      </c>
      <c r="D139" s="188"/>
      <c r="E139" s="189">
        <v>72</v>
      </c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200</v>
      </c>
      <c r="AH139" s="148">
        <v>0</v>
      </c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74">
        <v>41</v>
      </c>
      <c r="B140" s="175" t="s">
        <v>1993</v>
      </c>
      <c r="C140" s="183" t="s">
        <v>1994</v>
      </c>
      <c r="D140" s="176" t="s">
        <v>234</v>
      </c>
      <c r="E140" s="177">
        <v>25</v>
      </c>
      <c r="F140" s="178"/>
      <c r="G140" s="179">
        <f>ROUND(E140*F140,2)</f>
        <v>0</v>
      </c>
      <c r="H140" s="178"/>
      <c r="I140" s="179">
        <f>ROUND(E140*H140,2)</f>
        <v>0</v>
      </c>
      <c r="J140" s="178"/>
      <c r="K140" s="179">
        <f>ROUND(E140*J140,2)</f>
        <v>0</v>
      </c>
      <c r="L140" s="179">
        <v>21</v>
      </c>
      <c r="M140" s="179">
        <f>G140*(1+L140/100)</f>
        <v>0</v>
      </c>
      <c r="N140" s="179">
        <v>0</v>
      </c>
      <c r="O140" s="179">
        <f>ROUND(E140*N140,2)</f>
        <v>0</v>
      </c>
      <c r="P140" s="179">
        <v>0</v>
      </c>
      <c r="Q140" s="179">
        <f>ROUND(E140*P140,2)</f>
        <v>0</v>
      </c>
      <c r="R140" s="179"/>
      <c r="S140" s="179" t="s">
        <v>177</v>
      </c>
      <c r="T140" s="180" t="s">
        <v>178</v>
      </c>
      <c r="U140" s="158">
        <v>0</v>
      </c>
      <c r="V140" s="158">
        <f>ROUND(E140*U140,2)</f>
        <v>0</v>
      </c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196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67">
        <v>42</v>
      </c>
      <c r="B141" s="168" t="s">
        <v>1677</v>
      </c>
      <c r="C141" s="184" t="s">
        <v>1678</v>
      </c>
      <c r="D141" s="169" t="s">
        <v>758</v>
      </c>
      <c r="E141" s="170">
        <v>124.44444</v>
      </c>
      <c r="F141" s="171"/>
      <c r="G141" s="172">
        <f>ROUND(E141*F141,2)</f>
        <v>0</v>
      </c>
      <c r="H141" s="171"/>
      <c r="I141" s="172">
        <f>ROUND(E141*H141,2)</f>
        <v>0</v>
      </c>
      <c r="J141" s="171"/>
      <c r="K141" s="172">
        <f>ROUND(E141*J141,2)</f>
        <v>0</v>
      </c>
      <c r="L141" s="172">
        <v>21</v>
      </c>
      <c r="M141" s="172">
        <f>G141*(1+L141/100)</f>
        <v>0</v>
      </c>
      <c r="N141" s="172">
        <v>0</v>
      </c>
      <c r="O141" s="172">
        <f>ROUND(E141*N141,2)</f>
        <v>0</v>
      </c>
      <c r="P141" s="172">
        <v>0</v>
      </c>
      <c r="Q141" s="172">
        <f>ROUND(E141*P141,2)</f>
        <v>0</v>
      </c>
      <c r="R141" s="172"/>
      <c r="S141" s="172" t="s">
        <v>177</v>
      </c>
      <c r="T141" s="173" t="s">
        <v>178</v>
      </c>
      <c r="U141" s="158">
        <v>5.4</v>
      </c>
      <c r="V141" s="158">
        <f>ROUND(E141*U141,2)</f>
        <v>672</v>
      </c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196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55"/>
      <c r="B142" s="156"/>
      <c r="C142" s="190" t="s">
        <v>1679</v>
      </c>
      <c r="D142" s="188"/>
      <c r="E142" s="189">
        <v>124.44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200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ht="22.5" outlineLevel="1" x14ac:dyDescent="0.2">
      <c r="A143" s="167">
        <v>43</v>
      </c>
      <c r="B143" s="168" t="s">
        <v>1680</v>
      </c>
      <c r="C143" s="184" t="s">
        <v>1681</v>
      </c>
      <c r="D143" s="169" t="s">
        <v>256</v>
      </c>
      <c r="E143" s="170">
        <v>160</v>
      </c>
      <c r="F143" s="171"/>
      <c r="G143" s="172">
        <f>ROUND(E143*F143,2)</f>
        <v>0</v>
      </c>
      <c r="H143" s="171"/>
      <c r="I143" s="172">
        <f>ROUND(E143*H143,2)</f>
        <v>0</v>
      </c>
      <c r="J143" s="171"/>
      <c r="K143" s="172">
        <f>ROUND(E143*J143,2)</f>
        <v>0</v>
      </c>
      <c r="L143" s="172">
        <v>21</v>
      </c>
      <c r="M143" s="172">
        <f>G143*(1+L143/100)</f>
        <v>0</v>
      </c>
      <c r="N143" s="172">
        <v>0</v>
      </c>
      <c r="O143" s="172">
        <f>ROUND(E143*N143,2)</f>
        <v>0</v>
      </c>
      <c r="P143" s="172">
        <v>0</v>
      </c>
      <c r="Q143" s="172">
        <f>ROUND(E143*P143,2)</f>
        <v>0</v>
      </c>
      <c r="R143" s="172"/>
      <c r="S143" s="172" t="s">
        <v>184</v>
      </c>
      <c r="T143" s="173" t="s">
        <v>178</v>
      </c>
      <c r="U143" s="158">
        <v>0</v>
      </c>
      <c r="V143" s="158">
        <f>ROUND(E143*U143,2)</f>
        <v>0</v>
      </c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196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55"/>
      <c r="B144" s="156"/>
      <c r="C144" s="190" t="s">
        <v>1668</v>
      </c>
      <c r="D144" s="188"/>
      <c r="E144" s="189">
        <v>160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200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ht="22.5" outlineLevel="1" x14ac:dyDescent="0.2">
      <c r="A145" s="167">
        <v>44</v>
      </c>
      <c r="B145" s="168" t="s">
        <v>1682</v>
      </c>
      <c r="C145" s="184" t="s">
        <v>1683</v>
      </c>
      <c r="D145" s="169" t="s">
        <v>256</v>
      </c>
      <c r="E145" s="170">
        <v>120</v>
      </c>
      <c r="F145" s="171"/>
      <c r="G145" s="172">
        <f>ROUND(E145*F145,2)</f>
        <v>0</v>
      </c>
      <c r="H145" s="171"/>
      <c r="I145" s="172">
        <f>ROUND(E145*H145,2)</f>
        <v>0</v>
      </c>
      <c r="J145" s="171"/>
      <c r="K145" s="172">
        <f>ROUND(E145*J145,2)</f>
        <v>0</v>
      </c>
      <c r="L145" s="172">
        <v>21</v>
      </c>
      <c r="M145" s="172">
        <f>G145*(1+L145/100)</f>
        <v>0</v>
      </c>
      <c r="N145" s="172">
        <v>0</v>
      </c>
      <c r="O145" s="172">
        <f>ROUND(E145*N145,2)</f>
        <v>0</v>
      </c>
      <c r="P145" s="172">
        <v>0</v>
      </c>
      <c r="Q145" s="172">
        <f>ROUND(E145*P145,2)</f>
        <v>0</v>
      </c>
      <c r="R145" s="172"/>
      <c r="S145" s="172" t="s">
        <v>184</v>
      </c>
      <c r="T145" s="173" t="s">
        <v>178</v>
      </c>
      <c r="U145" s="158">
        <v>0</v>
      </c>
      <c r="V145" s="158">
        <f>ROUND(E145*U145,2)</f>
        <v>0</v>
      </c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196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1" x14ac:dyDescent="0.2">
      <c r="A146" s="155"/>
      <c r="B146" s="156"/>
      <c r="C146" s="190" t="s">
        <v>1669</v>
      </c>
      <c r="D146" s="188"/>
      <c r="E146" s="189">
        <v>48</v>
      </c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200</v>
      </c>
      <c r="AH146" s="148">
        <v>0</v>
      </c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55"/>
      <c r="B147" s="156"/>
      <c r="C147" s="190" t="s">
        <v>1670</v>
      </c>
      <c r="D147" s="188"/>
      <c r="E147" s="189">
        <v>72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200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x14ac:dyDescent="0.2">
      <c r="A148" s="161" t="s">
        <v>172</v>
      </c>
      <c r="B148" s="162" t="s">
        <v>75</v>
      </c>
      <c r="C148" s="182" t="s">
        <v>76</v>
      </c>
      <c r="D148" s="163"/>
      <c r="E148" s="164"/>
      <c r="F148" s="165"/>
      <c r="G148" s="165">
        <f>SUMIF(AG149:AG197,"&lt;&gt;NOR",G149:G197)</f>
        <v>0</v>
      </c>
      <c r="H148" s="165"/>
      <c r="I148" s="165">
        <f>SUM(I149:I197)</f>
        <v>0</v>
      </c>
      <c r="J148" s="165"/>
      <c r="K148" s="165">
        <f>SUM(K149:K197)</f>
        <v>0</v>
      </c>
      <c r="L148" s="165"/>
      <c r="M148" s="165">
        <f>SUM(M149:M197)</f>
        <v>0</v>
      </c>
      <c r="N148" s="165"/>
      <c r="O148" s="165">
        <f>SUM(O149:O197)</f>
        <v>0</v>
      </c>
      <c r="P148" s="165"/>
      <c r="Q148" s="165">
        <f>SUM(Q149:Q197)</f>
        <v>0</v>
      </c>
      <c r="R148" s="165"/>
      <c r="S148" s="165"/>
      <c r="T148" s="166"/>
      <c r="U148" s="160"/>
      <c r="V148" s="160">
        <f>SUM(V149:V197)</f>
        <v>1570.6699999999998</v>
      </c>
      <c r="W148" s="160"/>
      <c r="AG148" t="s">
        <v>173</v>
      </c>
    </row>
    <row r="149" spans="1:60" outlineLevel="1" x14ac:dyDescent="0.2">
      <c r="A149" s="167">
        <v>45</v>
      </c>
      <c r="B149" s="168" t="s">
        <v>1650</v>
      </c>
      <c r="C149" s="184" t="s">
        <v>1651</v>
      </c>
      <c r="D149" s="169" t="s">
        <v>234</v>
      </c>
      <c r="E149" s="170">
        <v>0.24479999999999999</v>
      </c>
      <c r="F149" s="171"/>
      <c r="G149" s="172">
        <f>ROUND(E149*F149,2)</f>
        <v>0</v>
      </c>
      <c r="H149" s="171"/>
      <c r="I149" s="172">
        <f>ROUND(E149*H149,2)</f>
        <v>0</v>
      </c>
      <c r="J149" s="171"/>
      <c r="K149" s="172">
        <f>ROUND(E149*J149,2)</f>
        <v>0</v>
      </c>
      <c r="L149" s="172">
        <v>21</v>
      </c>
      <c r="M149" s="172">
        <f>G149*(1+L149/100)</f>
        <v>0</v>
      </c>
      <c r="N149" s="172">
        <v>0</v>
      </c>
      <c r="O149" s="172">
        <f>ROUND(E149*N149,2)</f>
        <v>0</v>
      </c>
      <c r="P149" s="172">
        <v>0</v>
      </c>
      <c r="Q149" s="172">
        <f>ROUND(E149*P149,2)</f>
        <v>0</v>
      </c>
      <c r="R149" s="172"/>
      <c r="S149" s="172" t="s">
        <v>177</v>
      </c>
      <c r="T149" s="173" t="s">
        <v>178</v>
      </c>
      <c r="U149" s="158">
        <v>23.530999999999999</v>
      </c>
      <c r="V149" s="158">
        <f>ROUND(E149*U149,2)</f>
        <v>5.76</v>
      </c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196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55"/>
      <c r="B150" s="156"/>
      <c r="C150" s="190" t="s">
        <v>1995</v>
      </c>
      <c r="D150" s="188"/>
      <c r="E150" s="189">
        <v>0.24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200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67">
        <v>46</v>
      </c>
      <c r="B151" s="168" t="s">
        <v>1194</v>
      </c>
      <c r="C151" s="184" t="s">
        <v>1195</v>
      </c>
      <c r="D151" s="169" t="s">
        <v>208</v>
      </c>
      <c r="E151" s="170">
        <v>21.328749999999999</v>
      </c>
      <c r="F151" s="171"/>
      <c r="G151" s="172">
        <f>ROUND(E151*F151,2)</f>
        <v>0</v>
      </c>
      <c r="H151" s="171"/>
      <c r="I151" s="172">
        <f>ROUND(E151*H151,2)</f>
        <v>0</v>
      </c>
      <c r="J151" s="171"/>
      <c r="K151" s="172">
        <f>ROUND(E151*J151,2)</f>
        <v>0</v>
      </c>
      <c r="L151" s="172">
        <v>21</v>
      </c>
      <c r="M151" s="172">
        <f>G151*(1+L151/100)</f>
        <v>0</v>
      </c>
      <c r="N151" s="172">
        <v>0</v>
      </c>
      <c r="O151" s="172">
        <f>ROUND(E151*N151,2)</f>
        <v>0</v>
      </c>
      <c r="P151" s="172">
        <v>0</v>
      </c>
      <c r="Q151" s="172">
        <f>ROUND(E151*P151,2)</f>
        <v>0</v>
      </c>
      <c r="R151" s="172"/>
      <c r="S151" s="172" t="s">
        <v>177</v>
      </c>
      <c r="T151" s="173" t="s">
        <v>178</v>
      </c>
      <c r="U151" s="158">
        <v>1.093</v>
      </c>
      <c r="V151" s="158">
        <f>ROUND(E151*U151,2)</f>
        <v>23.31</v>
      </c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196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55"/>
      <c r="B152" s="156"/>
      <c r="C152" s="190" t="s">
        <v>1996</v>
      </c>
      <c r="D152" s="188"/>
      <c r="E152" s="189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200</v>
      </c>
      <c r="AH152" s="148">
        <v>0</v>
      </c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1997</v>
      </c>
      <c r="D153" s="188"/>
      <c r="E153" s="189">
        <v>5.23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55"/>
      <c r="B154" s="156"/>
      <c r="C154" s="190" t="s">
        <v>1998</v>
      </c>
      <c r="D154" s="188"/>
      <c r="E154" s="189">
        <v>16.100000000000001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200</v>
      </c>
      <c r="AH154" s="148">
        <v>0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ht="22.5" outlineLevel="1" x14ac:dyDescent="0.2">
      <c r="A155" s="167">
        <v>47</v>
      </c>
      <c r="B155" s="168" t="s">
        <v>1687</v>
      </c>
      <c r="C155" s="184" t="s">
        <v>1688</v>
      </c>
      <c r="D155" s="169" t="s">
        <v>208</v>
      </c>
      <c r="E155" s="170">
        <v>150.50630000000001</v>
      </c>
      <c r="F155" s="171"/>
      <c r="G155" s="172">
        <f>ROUND(E155*F155,2)</f>
        <v>0</v>
      </c>
      <c r="H155" s="171"/>
      <c r="I155" s="172">
        <f>ROUND(E155*H155,2)</f>
        <v>0</v>
      </c>
      <c r="J155" s="171"/>
      <c r="K155" s="172">
        <f>ROUND(E155*J155,2)</f>
        <v>0</v>
      </c>
      <c r="L155" s="172">
        <v>21</v>
      </c>
      <c r="M155" s="172">
        <f>G155*(1+L155/100)</f>
        <v>0</v>
      </c>
      <c r="N155" s="172">
        <v>0</v>
      </c>
      <c r="O155" s="172">
        <f>ROUND(E155*N155,2)</f>
        <v>0</v>
      </c>
      <c r="P155" s="172">
        <v>0</v>
      </c>
      <c r="Q155" s="172">
        <f>ROUND(E155*P155,2)</f>
        <v>0</v>
      </c>
      <c r="R155" s="172"/>
      <c r="S155" s="172" t="s">
        <v>177</v>
      </c>
      <c r="T155" s="173" t="s">
        <v>178</v>
      </c>
      <c r="U155" s="158">
        <v>1.093</v>
      </c>
      <c r="V155" s="158">
        <f>ROUND(E155*U155,2)</f>
        <v>164.5</v>
      </c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196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1" x14ac:dyDescent="0.2">
      <c r="A156" s="155"/>
      <c r="B156" s="156"/>
      <c r="C156" s="190" t="s">
        <v>1999</v>
      </c>
      <c r="D156" s="188"/>
      <c r="E156" s="189">
        <v>150.51</v>
      </c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200</v>
      </c>
      <c r="AH156" s="148">
        <v>0</v>
      </c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ht="22.5" outlineLevel="1" x14ac:dyDescent="0.2">
      <c r="A157" s="167">
        <v>48</v>
      </c>
      <c r="B157" s="168" t="s">
        <v>1199</v>
      </c>
      <c r="C157" s="184" t="s">
        <v>1200</v>
      </c>
      <c r="D157" s="169" t="s">
        <v>195</v>
      </c>
      <c r="E157" s="170">
        <v>696.18079999999998</v>
      </c>
      <c r="F157" s="171"/>
      <c r="G157" s="172">
        <f>ROUND(E157*F157,2)</f>
        <v>0</v>
      </c>
      <c r="H157" s="171"/>
      <c r="I157" s="172">
        <f>ROUND(E157*H157,2)</f>
        <v>0</v>
      </c>
      <c r="J157" s="171"/>
      <c r="K157" s="172">
        <f>ROUND(E157*J157,2)</f>
        <v>0</v>
      </c>
      <c r="L157" s="172">
        <v>21</v>
      </c>
      <c r="M157" s="172">
        <f>G157*(1+L157/100)</f>
        <v>0</v>
      </c>
      <c r="N157" s="172">
        <v>0</v>
      </c>
      <c r="O157" s="172">
        <f>ROUND(E157*N157,2)</f>
        <v>0</v>
      </c>
      <c r="P157" s="172">
        <v>0</v>
      </c>
      <c r="Q157" s="172">
        <f>ROUND(E157*P157,2)</f>
        <v>0</v>
      </c>
      <c r="R157" s="172"/>
      <c r="S157" s="172" t="s">
        <v>177</v>
      </c>
      <c r="T157" s="173" t="s">
        <v>178</v>
      </c>
      <c r="U157" s="158">
        <v>0.65</v>
      </c>
      <c r="V157" s="158">
        <f>ROUND(E157*U157,2)</f>
        <v>452.52</v>
      </c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196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1" x14ac:dyDescent="0.2">
      <c r="A158" s="155"/>
      <c r="B158" s="156"/>
      <c r="C158" s="190" t="s">
        <v>2000</v>
      </c>
      <c r="D158" s="188"/>
      <c r="E158" s="189">
        <v>696.18</v>
      </c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200</v>
      </c>
      <c r="AH158" s="148">
        <v>0</v>
      </c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ht="22.5" outlineLevel="1" x14ac:dyDescent="0.2">
      <c r="A159" s="167">
        <v>49</v>
      </c>
      <c r="B159" s="168" t="s">
        <v>1199</v>
      </c>
      <c r="C159" s="184" t="s">
        <v>1200</v>
      </c>
      <c r="D159" s="169" t="s">
        <v>195</v>
      </c>
      <c r="E159" s="170">
        <v>96.614999999999995</v>
      </c>
      <c r="F159" s="171"/>
      <c r="G159" s="172">
        <f>ROUND(E159*F159,2)</f>
        <v>0</v>
      </c>
      <c r="H159" s="171"/>
      <c r="I159" s="172">
        <f>ROUND(E159*H159,2)</f>
        <v>0</v>
      </c>
      <c r="J159" s="171"/>
      <c r="K159" s="172">
        <f>ROUND(E159*J159,2)</f>
        <v>0</v>
      </c>
      <c r="L159" s="172">
        <v>21</v>
      </c>
      <c r="M159" s="172">
        <f>G159*(1+L159/100)</f>
        <v>0</v>
      </c>
      <c r="N159" s="172">
        <v>0</v>
      </c>
      <c r="O159" s="172">
        <f>ROUND(E159*N159,2)</f>
        <v>0</v>
      </c>
      <c r="P159" s="172">
        <v>0</v>
      </c>
      <c r="Q159" s="172">
        <f>ROUND(E159*P159,2)</f>
        <v>0</v>
      </c>
      <c r="R159" s="172"/>
      <c r="S159" s="172" t="s">
        <v>177</v>
      </c>
      <c r="T159" s="173" t="s">
        <v>178</v>
      </c>
      <c r="U159" s="158">
        <v>0.65</v>
      </c>
      <c r="V159" s="158">
        <f>ROUND(E159*U159,2)</f>
        <v>62.8</v>
      </c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196</v>
      </c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55"/>
      <c r="B160" s="156"/>
      <c r="C160" s="190" t="s">
        <v>1996</v>
      </c>
      <c r="D160" s="188"/>
      <c r="E160" s="189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200</v>
      </c>
      <c r="AH160" s="148">
        <v>0</v>
      </c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0" t="s">
        <v>2001</v>
      </c>
      <c r="D161" s="188"/>
      <c r="E161" s="189">
        <v>26.55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>
        <v>0</v>
      </c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55"/>
      <c r="B162" s="156"/>
      <c r="C162" s="190" t="s">
        <v>2002</v>
      </c>
      <c r="D162" s="188"/>
      <c r="E162" s="189">
        <v>70.06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200</v>
      </c>
      <c r="AH162" s="148">
        <v>0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ht="22.5" outlineLevel="1" x14ac:dyDescent="0.2">
      <c r="A163" s="167">
        <v>50</v>
      </c>
      <c r="B163" s="168" t="s">
        <v>1204</v>
      </c>
      <c r="C163" s="184" t="s">
        <v>1205</v>
      </c>
      <c r="D163" s="169" t="s">
        <v>195</v>
      </c>
      <c r="E163" s="170">
        <v>96.614999999999995</v>
      </c>
      <c r="F163" s="171"/>
      <c r="G163" s="172">
        <f>ROUND(E163*F163,2)</f>
        <v>0</v>
      </c>
      <c r="H163" s="171"/>
      <c r="I163" s="172">
        <f>ROUND(E163*H163,2)</f>
        <v>0</v>
      </c>
      <c r="J163" s="171"/>
      <c r="K163" s="172">
        <f>ROUND(E163*J163,2)</f>
        <v>0</v>
      </c>
      <c r="L163" s="172">
        <v>21</v>
      </c>
      <c r="M163" s="172">
        <f>G163*(1+L163/100)</f>
        <v>0</v>
      </c>
      <c r="N163" s="172">
        <v>0</v>
      </c>
      <c r="O163" s="172">
        <f>ROUND(E163*N163,2)</f>
        <v>0</v>
      </c>
      <c r="P163" s="172">
        <v>0</v>
      </c>
      <c r="Q163" s="172">
        <f>ROUND(E163*P163,2)</f>
        <v>0</v>
      </c>
      <c r="R163" s="172"/>
      <c r="S163" s="172" t="s">
        <v>177</v>
      </c>
      <c r="T163" s="173" t="s">
        <v>178</v>
      </c>
      <c r="U163" s="158">
        <v>0.35</v>
      </c>
      <c r="V163" s="158">
        <f>ROUND(E163*U163,2)</f>
        <v>33.82</v>
      </c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196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55"/>
      <c r="B164" s="156"/>
      <c r="C164" s="190" t="s">
        <v>1996</v>
      </c>
      <c r="D164" s="188"/>
      <c r="E164" s="189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200</v>
      </c>
      <c r="AH164" s="148">
        <v>0</v>
      </c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55"/>
      <c r="B165" s="156"/>
      <c r="C165" s="190" t="s">
        <v>2001</v>
      </c>
      <c r="D165" s="188"/>
      <c r="E165" s="189">
        <v>26.55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200</v>
      </c>
      <c r="AH165" s="148">
        <v>0</v>
      </c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190" t="s">
        <v>2002</v>
      </c>
      <c r="D166" s="188"/>
      <c r="E166" s="189">
        <v>70.06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>
        <v>0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ht="22.5" outlineLevel="1" x14ac:dyDescent="0.2">
      <c r="A167" s="167">
        <v>51</v>
      </c>
      <c r="B167" s="168" t="s">
        <v>1204</v>
      </c>
      <c r="C167" s="184" t="s">
        <v>1205</v>
      </c>
      <c r="D167" s="169" t="s">
        <v>195</v>
      </c>
      <c r="E167" s="170">
        <v>696.18079999999998</v>
      </c>
      <c r="F167" s="171"/>
      <c r="G167" s="172">
        <f>ROUND(E167*F167,2)</f>
        <v>0</v>
      </c>
      <c r="H167" s="171"/>
      <c r="I167" s="172">
        <f>ROUND(E167*H167,2)</f>
        <v>0</v>
      </c>
      <c r="J167" s="171"/>
      <c r="K167" s="172">
        <f>ROUND(E167*J167,2)</f>
        <v>0</v>
      </c>
      <c r="L167" s="172">
        <v>21</v>
      </c>
      <c r="M167" s="172">
        <f>G167*(1+L167/100)</f>
        <v>0</v>
      </c>
      <c r="N167" s="172">
        <v>0</v>
      </c>
      <c r="O167" s="172">
        <f>ROUND(E167*N167,2)</f>
        <v>0</v>
      </c>
      <c r="P167" s="172">
        <v>0</v>
      </c>
      <c r="Q167" s="172">
        <f>ROUND(E167*P167,2)</f>
        <v>0</v>
      </c>
      <c r="R167" s="172"/>
      <c r="S167" s="172" t="s">
        <v>177</v>
      </c>
      <c r="T167" s="173" t="s">
        <v>178</v>
      </c>
      <c r="U167" s="158">
        <v>0.35</v>
      </c>
      <c r="V167" s="158">
        <f>ROUND(E167*U167,2)</f>
        <v>243.66</v>
      </c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196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55"/>
      <c r="B168" s="156"/>
      <c r="C168" s="190" t="s">
        <v>2000</v>
      </c>
      <c r="D168" s="188"/>
      <c r="E168" s="189">
        <v>696.18</v>
      </c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200</v>
      </c>
      <c r="AH168" s="148">
        <v>0</v>
      </c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ht="22.5" outlineLevel="1" x14ac:dyDescent="0.2">
      <c r="A169" s="167">
        <v>52</v>
      </c>
      <c r="B169" s="168" t="s">
        <v>1206</v>
      </c>
      <c r="C169" s="184" t="s">
        <v>1207</v>
      </c>
      <c r="D169" s="169" t="s">
        <v>234</v>
      </c>
      <c r="E169" s="170">
        <v>17.193449999999999</v>
      </c>
      <c r="F169" s="171"/>
      <c r="G169" s="172">
        <f>ROUND(E169*F169,2)</f>
        <v>0</v>
      </c>
      <c r="H169" s="171"/>
      <c r="I169" s="172">
        <f>ROUND(E169*H169,2)</f>
        <v>0</v>
      </c>
      <c r="J169" s="171"/>
      <c r="K169" s="172">
        <f>ROUND(E169*J169,2)</f>
        <v>0</v>
      </c>
      <c r="L169" s="172">
        <v>21</v>
      </c>
      <c r="M169" s="172">
        <f>G169*(1+L169/100)</f>
        <v>0</v>
      </c>
      <c r="N169" s="172">
        <v>0</v>
      </c>
      <c r="O169" s="172">
        <f>ROUND(E169*N169,2)</f>
        <v>0</v>
      </c>
      <c r="P169" s="172">
        <v>0</v>
      </c>
      <c r="Q169" s="172">
        <f>ROUND(E169*P169,2)</f>
        <v>0</v>
      </c>
      <c r="R169" s="172"/>
      <c r="S169" s="172" t="s">
        <v>177</v>
      </c>
      <c r="T169" s="173" t="s">
        <v>178</v>
      </c>
      <c r="U169" s="158">
        <v>25.271000000000001</v>
      </c>
      <c r="V169" s="158">
        <f>ROUND(E169*U169,2)</f>
        <v>434.5</v>
      </c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196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190" t="s">
        <v>2003</v>
      </c>
      <c r="D170" s="188"/>
      <c r="E170" s="189">
        <v>14.63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0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1" x14ac:dyDescent="0.2">
      <c r="A171" s="155"/>
      <c r="B171" s="156"/>
      <c r="C171" s="190" t="s">
        <v>1996</v>
      </c>
      <c r="D171" s="188"/>
      <c r="E171" s="189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200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1" x14ac:dyDescent="0.2">
      <c r="A172" s="155"/>
      <c r="B172" s="156"/>
      <c r="C172" s="190" t="s">
        <v>2004</v>
      </c>
      <c r="D172" s="188"/>
      <c r="E172" s="189">
        <v>0.63</v>
      </c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200</v>
      </c>
      <c r="AH172" s="148">
        <v>0</v>
      </c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190" t="s">
        <v>2005</v>
      </c>
      <c r="D173" s="188"/>
      <c r="E173" s="189">
        <v>1.93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ht="33.75" outlineLevel="1" x14ac:dyDescent="0.2">
      <c r="A174" s="167">
        <v>53</v>
      </c>
      <c r="B174" s="168" t="s">
        <v>340</v>
      </c>
      <c r="C174" s="184" t="s">
        <v>341</v>
      </c>
      <c r="D174" s="169" t="s">
        <v>256</v>
      </c>
      <c r="E174" s="170">
        <v>69.260000000000005</v>
      </c>
      <c r="F174" s="171"/>
      <c r="G174" s="172">
        <f>ROUND(E174*F174,2)</f>
        <v>0</v>
      </c>
      <c r="H174" s="171"/>
      <c r="I174" s="172">
        <f>ROUND(E174*H174,2)</f>
        <v>0</v>
      </c>
      <c r="J174" s="171"/>
      <c r="K174" s="172">
        <f>ROUND(E174*J174,2)</f>
        <v>0</v>
      </c>
      <c r="L174" s="172">
        <v>21</v>
      </c>
      <c r="M174" s="172">
        <f>G174*(1+L174/100)</f>
        <v>0</v>
      </c>
      <c r="N174" s="172">
        <v>0</v>
      </c>
      <c r="O174" s="172">
        <f>ROUND(E174*N174,2)</f>
        <v>0</v>
      </c>
      <c r="P174" s="172">
        <v>0</v>
      </c>
      <c r="Q174" s="172">
        <f>ROUND(E174*P174,2)</f>
        <v>0</v>
      </c>
      <c r="R174" s="172"/>
      <c r="S174" s="172" t="s">
        <v>177</v>
      </c>
      <c r="T174" s="173" t="s">
        <v>178</v>
      </c>
      <c r="U174" s="158">
        <v>1.0222199999999999</v>
      </c>
      <c r="V174" s="158">
        <f>ROUND(E174*U174,2)</f>
        <v>70.8</v>
      </c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196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55"/>
      <c r="B175" s="156"/>
      <c r="C175" s="190" t="s">
        <v>1697</v>
      </c>
      <c r="D175" s="188"/>
      <c r="E175" s="189">
        <v>14.4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200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55"/>
      <c r="B176" s="156"/>
      <c r="C176" s="190" t="s">
        <v>1698</v>
      </c>
      <c r="D176" s="188"/>
      <c r="E176" s="189">
        <v>4.2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200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1" x14ac:dyDescent="0.2">
      <c r="A177" s="155"/>
      <c r="B177" s="156"/>
      <c r="C177" s="190" t="s">
        <v>2006</v>
      </c>
      <c r="D177" s="188"/>
      <c r="E177" s="189">
        <v>23.46</v>
      </c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200</v>
      </c>
      <c r="AH177" s="148">
        <v>0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0" t="s">
        <v>2007</v>
      </c>
      <c r="D178" s="188"/>
      <c r="E178" s="189">
        <v>27.2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ht="33.75" outlineLevel="1" x14ac:dyDescent="0.2">
      <c r="A179" s="167">
        <v>54</v>
      </c>
      <c r="B179" s="168" t="s">
        <v>349</v>
      </c>
      <c r="C179" s="184" t="s">
        <v>350</v>
      </c>
      <c r="D179" s="169" t="s">
        <v>256</v>
      </c>
      <c r="E179" s="170">
        <v>23.2</v>
      </c>
      <c r="F179" s="171"/>
      <c r="G179" s="172">
        <f>ROUND(E179*F179,2)</f>
        <v>0</v>
      </c>
      <c r="H179" s="171"/>
      <c r="I179" s="172">
        <f>ROUND(E179*H179,2)</f>
        <v>0</v>
      </c>
      <c r="J179" s="171"/>
      <c r="K179" s="172">
        <f>ROUND(E179*J179,2)</f>
        <v>0</v>
      </c>
      <c r="L179" s="172">
        <v>21</v>
      </c>
      <c r="M179" s="172">
        <f>G179*(1+L179/100)</f>
        <v>0</v>
      </c>
      <c r="N179" s="172">
        <v>0</v>
      </c>
      <c r="O179" s="172">
        <f>ROUND(E179*N179,2)</f>
        <v>0</v>
      </c>
      <c r="P179" s="172">
        <v>0</v>
      </c>
      <c r="Q179" s="172">
        <f>ROUND(E179*P179,2)</f>
        <v>0</v>
      </c>
      <c r="R179" s="172"/>
      <c r="S179" s="172" t="s">
        <v>177</v>
      </c>
      <c r="T179" s="173" t="s">
        <v>178</v>
      </c>
      <c r="U179" s="158">
        <v>1.13636</v>
      </c>
      <c r="V179" s="158">
        <f>ROUND(E179*U179,2)</f>
        <v>26.36</v>
      </c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196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55"/>
      <c r="B180" s="156"/>
      <c r="C180" s="190" t="s">
        <v>1702</v>
      </c>
      <c r="D180" s="188"/>
      <c r="E180" s="189">
        <v>10.4</v>
      </c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200</v>
      </c>
      <c r="AH180" s="148">
        <v>0</v>
      </c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55"/>
      <c r="B181" s="156"/>
      <c r="C181" s="190" t="s">
        <v>2008</v>
      </c>
      <c r="D181" s="188"/>
      <c r="E181" s="189">
        <v>9.6</v>
      </c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200</v>
      </c>
      <c r="AH181" s="148">
        <v>0</v>
      </c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55"/>
      <c r="B182" s="156"/>
      <c r="C182" s="190" t="s">
        <v>2009</v>
      </c>
      <c r="D182" s="188"/>
      <c r="E182" s="189">
        <v>3.2</v>
      </c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200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ht="33.75" outlineLevel="1" x14ac:dyDescent="0.2">
      <c r="A183" s="167">
        <v>55</v>
      </c>
      <c r="B183" s="168" t="s">
        <v>1706</v>
      </c>
      <c r="C183" s="184" t="s">
        <v>1707</v>
      </c>
      <c r="D183" s="169" t="s">
        <v>256</v>
      </c>
      <c r="E183" s="170">
        <v>38</v>
      </c>
      <c r="F183" s="171"/>
      <c r="G183" s="172">
        <f>ROUND(E183*F183,2)</f>
        <v>0</v>
      </c>
      <c r="H183" s="171"/>
      <c r="I183" s="172">
        <f>ROUND(E183*H183,2)</f>
        <v>0</v>
      </c>
      <c r="J183" s="171"/>
      <c r="K183" s="172">
        <f>ROUND(E183*J183,2)</f>
        <v>0</v>
      </c>
      <c r="L183" s="172">
        <v>21</v>
      </c>
      <c r="M183" s="172">
        <f>G183*(1+L183/100)</f>
        <v>0</v>
      </c>
      <c r="N183" s="172">
        <v>0</v>
      </c>
      <c r="O183" s="172">
        <f>ROUND(E183*N183,2)</f>
        <v>0</v>
      </c>
      <c r="P183" s="172">
        <v>0</v>
      </c>
      <c r="Q183" s="172">
        <f>ROUND(E183*P183,2)</f>
        <v>0</v>
      </c>
      <c r="R183" s="172"/>
      <c r="S183" s="172" t="s">
        <v>177</v>
      </c>
      <c r="T183" s="173" t="s">
        <v>178</v>
      </c>
      <c r="U183" s="158">
        <v>1.1499999999999999</v>
      </c>
      <c r="V183" s="158">
        <f>ROUND(E183*U183,2)</f>
        <v>43.7</v>
      </c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196</v>
      </c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outlineLevel="1" x14ac:dyDescent="0.2">
      <c r="A184" s="155"/>
      <c r="B184" s="156"/>
      <c r="C184" s="190" t="s">
        <v>1708</v>
      </c>
      <c r="D184" s="188"/>
      <c r="E184" s="189">
        <v>38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200</v>
      </c>
      <c r="AH184" s="148">
        <v>0</v>
      </c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ht="22.5" outlineLevel="1" x14ac:dyDescent="0.2">
      <c r="A185" s="167">
        <v>56</v>
      </c>
      <c r="B185" s="168" t="s">
        <v>1709</v>
      </c>
      <c r="C185" s="184" t="s">
        <v>1710</v>
      </c>
      <c r="D185" s="169" t="s">
        <v>208</v>
      </c>
      <c r="E185" s="170">
        <v>2.2753999999999999</v>
      </c>
      <c r="F185" s="171"/>
      <c r="G185" s="172">
        <f>ROUND(E185*F185,2)</f>
        <v>0</v>
      </c>
      <c r="H185" s="171"/>
      <c r="I185" s="172">
        <f>ROUND(E185*H185,2)</f>
        <v>0</v>
      </c>
      <c r="J185" s="171"/>
      <c r="K185" s="172">
        <f>ROUND(E185*J185,2)</f>
        <v>0</v>
      </c>
      <c r="L185" s="172">
        <v>21</v>
      </c>
      <c r="M185" s="172">
        <f>G185*(1+L185/100)</f>
        <v>0</v>
      </c>
      <c r="N185" s="172">
        <v>0</v>
      </c>
      <c r="O185" s="172">
        <f>ROUND(E185*N185,2)</f>
        <v>0</v>
      </c>
      <c r="P185" s="172">
        <v>0</v>
      </c>
      <c r="Q185" s="172">
        <f>ROUND(E185*P185,2)</f>
        <v>0</v>
      </c>
      <c r="R185" s="172"/>
      <c r="S185" s="172" t="s">
        <v>177</v>
      </c>
      <c r="T185" s="173" t="s">
        <v>178</v>
      </c>
      <c r="U185" s="158">
        <v>3.9289999999999998</v>
      </c>
      <c r="V185" s="158">
        <f>ROUND(E185*U185,2)</f>
        <v>8.94</v>
      </c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196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1711</v>
      </c>
      <c r="D186" s="188"/>
      <c r="E186" s="189">
        <v>0.28000000000000003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55"/>
      <c r="B187" s="156"/>
      <c r="C187" s="190" t="s">
        <v>1712</v>
      </c>
      <c r="D187" s="188"/>
      <c r="E187" s="189">
        <v>2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200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67">
        <v>57</v>
      </c>
      <c r="B188" s="168" t="s">
        <v>1713</v>
      </c>
      <c r="C188" s="184" t="s">
        <v>1714</v>
      </c>
      <c r="D188" s="169" t="s">
        <v>256</v>
      </c>
      <c r="E188" s="170">
        <v>6.4</v>
      </c>
      <c r="F188" s="171"/>
      <c r="G188" s="172">
        <f>ROUND(E188*F188,2)</f>
        <v>0</v>
      </c>
      <c r="H188" s="171"/>
      <c r="I188" s="172">
        <f>ROUND(E188*H188,2)</f>
        <v>0</v>
      </c>
      <c r="J188" s="171"/>
      <c r="K188" s="172">
        <f>ROUND(E188*J188,2)</f>
        <v>0</v>
      </c>
      <c r="L188" s="172">
        <v>21</v>
      </c>
      <c r="M188" s="172">
        <f>G188*(1+L188/100)</f>
        <v>0</v>
      </c>
      <c r="N188" s="172">
        <v>0</v>
      </c>
      <c r="O188" s="172">
        <f>ROUND(E188*N188,2)</f>
        <v>0</v>
      </c>
      <c r="P188" s="172">
        <v>0</v>
      </c>
      <c r="Q188" s="172">
        <f>ROUND(E188*P188,2)</f>
        <v>0</v>
      </c>
      <c r="R188" s="172"/>
      <c r="S188" s="172" t="s">
        <v>184</v>
      </c>
      <c r="T188" s="173" t="s">
        <v>178</v>
      </c>
      <c r="U188" s="158">
        <v>0</v>
      </c>
      <c r="V188" s="158">
        <f>ROUND(E188*U188,2)</f>
        <v>0</v>
      </c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196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55"/>
      <c r="B189" s="156"/>
      <c r="C189" s="190" t="s">
        <v>1715</v>
      </c>
      <c r="D189" s="188"/>
      <c r="E189" s="189">
        <v>6.4</v>
      </c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200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67">
        <v>58</v>
      </c>
      <c r="B190" s="168" t="s">
        <v>1716</v>
      </c>
      <c r="C190" s="184" t="s">
        <v>1717</v>
      </c>
      <c r="D190" s="169" t="s">
        <v>1718</v>
      </c>
      <c r="E190" s="170">
        <v>27</v>
      </c>
      <c r="F190" s="171"/>
      <c r="G190" s="172">
        <f>ROUND(E190*F190,2)</f>
        <v>0</v>
      </c>
      <c r="H190" s="171"/>
      <c r="I190" s="172">
        <f>ROUND(E190*H190,2)</f>
        <v>0</v>
      </c>
      <c r="J190" s="171"/>
      <c r="K190" s="172">
        <f>ROUND(E190*J190,2)</f>
        <v>0</v>
      </c>
      <c r="L190" s="172">
        <v>21</v>
      </c>
      <c r="M190" s="172">
        <f>G190*(1+L190/100)</f>
        <v>0</v>
      </c>
      <c r="N190" s="172">
        <v>0</v>
      </c>
      <c r="O190" s="172">
        <f>ROUND(E190*N190,2)</f>
        <v>0</v>
      </c>
      <c r="P190" s="172">
        <v>0</v>
      </c>
      <c r="Q190" s="172">
        <f>ROUND(E190*P190,2)</f>
        <v>0</v>
      </c>
      <c r="R190" s="172"/>
      <c r="S190" s="172" t="s">
        <v>184</v>
      </c>
      <c r="T190" s="173" t="s">
        <v>178</v>
      </c>
      <c r="U190" s="158">
        <v>0</v>
      </c>
      <c r="V190" s="158">
        <f>ROUND(E190*U190,2)</f>
        <v>0</v>
      </c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1719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55"/>
      <c r="B191" s="156"/>
      <c r="C191" s="190" t="s">
        <v>1720</v>
      </c>
      <c r="D191" s="188"/>
      <c r="E191" s="189">
        <v>2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200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outlineLevel="1" x14ac:dyDescent="0.2">
      <c r="A192" s="155"/>
      <c r="B192" s="156"/>
      <c r="C192" s="190" t="s">
        <v>1721</v>
      </c>
      <c r="D192" s="188"/>
      <c r="E192" s="189">
        <v>24</v>
      </c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 t="s">
        <v>200</v>
      </c>
      <c r="AH192" s="148">
        <v>0</v>
      </c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1" x14ac:dyDescent="0.2">
      <c r="A193" s="155"/>
      <c r="B193" s="156"/>
      <c r="C193" s="190" t="s">
        <v>1722</v>
      </c>
      <c r="D193" s="188"/>
      <c r="E193" s="189">
        <v>1</v>
      </c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200</v>
      </c>
      <c r="AH193" s="148">
        <v>0</v>
      </c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1" x14ac:dyDescent="0.2">
      <c r="A194" s="167">
        <v>59</v>
      </c>
      <c r="B194" s="168" t="s">
        <v>1723</v>
      </c>
      <c r="C194" s="184" t="s">
        <v>1724</v>
      </c>
      <c r="D194" s="169" t="s">
        <v>256</v>
      </c>
      <c r="E194" s="170">
        <v>58.259</v>
      </c>
      <c r="F194" s="171"/>
      <c r="G194" s="172">
        <f>ROUND(E194*F194,2)</f>
        <v>0</v>
      </c>
      <c r="H194" s="171"/>
      <c r="I194" s="172">
        <f>ROUND(E194*H194,2)</f>
        <v>0</v>
      </c>
      <c r="J194" s="171"/>
      <c r="K194" s="172">
        <f>ROUND(E194*J194,2)</f>
        <v>0</v>
      </c>
      <c r="L194" s="172">
        <v>21</v>
      </c>
      <c r="M194" s="172">
        <f>G194*(1+L194/100)</f>
        <v>0</v>
      </c>
      <c r="N194" s="172">
        <v>0</v>
      </c>
      <c r="O194" s="172">
        <f>ROUND(E194*N194,2)</f>
        <v>0</v>
      </c>
      <c r="P194" s="172">
        <v>0</v>
      </c>
      <c r="Q194" s="172">
        <f>ROUND(E194*P194,2)</f>
        <v>0</v>
      </c>
      <c r="R194" s="172"/>
      <c r="S194" s="172" t="s">
        <v>184</v>
      </c>
      <c r="T194" s="173" t="s">
        <v>178</v>
      </c>
      <c r="U194" s="158">
        <v>0</v>
      </c>
      <c r="V194" s="158">
        <f>ROUND(E194*U194,2)</f>
        <v>0</v>
      </c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185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2010</v>
      </c>
      <c r="D195" s="188"/>
      <c r="E195" s="189">
        <v>58.26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67">
        <v>60</v>
      </c>
      <c r="B196" s="168" t="s">
        <v>1726</v>
      </c>
      <c r="C196" s="184" t="s">
        <v>1727</v>
      </c>
      <c r="D196" s="169" t="s">
        <v>256</v>
      </c>
      <c r="E196" s="170">
        <v>26.68</v>
      </c>
      <c r="F196" s="171"/>
      <c r="G196" s="172">
        <f>ROUND(E196*F196,2)</f>
        <v>0</v>
      </c>
      <c r="H196" s="171"/>
      <c r="I196" s="172">
        <f>ROUND(E196*H196,2)</f>
        <v>0</v>
      </c>
      <c r="J196" s="171"/>
      <c r="K196" s="172">
        <f>ROUND(E196*J196,2)</f>
        <v>0</v>
      </c>
      <c r="L196" s="172">
        <v>21</v>
      </c>
      <c r="M196" s="172">
        <f>G196*(1+L196/100)</f>
        <v>0</v>
      </c>
      <c r="N196" s="172">
        <v>0</v>
      </c>
      <c r="O196" s="172">
        <f>ROUND(E196*N196,2)</f>
        <v>0</v>
      </c>
      <c r="P196" s="172">
        <v>0</v>
      </c>
      <c r="Q196" s="172">
        <f>ROUND(E196*P196,2)</f>
        <v>0</v>
      </c>
      <c r="R196" s="172"/>
      <c r="S196" s="172" t="s">
        <v>184</v>
      </c>
      <c r="T196" s="173" t="s">
        <v>178</v>
      </c>
      <c r="U196" s="158">
        <v>0</v>
      </c>
      <c r="V196" s="158">
        <f>ROUND(E196*U196,2)</f>
        <v>0</v>
      </c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185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55"/>
      <c r="B197" s="156"/>
      <c r="C197" s="190" t="s">
        <v>2011</v>
      </c>
      <c r="D197" s="188"/>
      <c r="E197" s="189">
        <v>26.68</v>
      </c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200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x14ac:dyDescent="0.2">
      <c r="A198" s="161" t="s">
        <v>172</v>
      </c>
      <c r="B198" s="162" t="s">
        <v>77</v>
      </c>
      <c r="C198" s="182" t="s">
        <v>78</v>
      </c>
      <c r="D198" s="163"/>
      <c r="E198" s="164"/>
      <c r="F198" s="165"/>
      <c r="G198" s="165">
        <f>SUMIF(AG199:AG215,"&lt;&gt;NOR",G199:G215)</f>
        <v>0</v>
      </c>
      <c r="H198" s="165"/>
      <c r="I198" s="165">
        <f>SUM(I199:I215)</f>
        <v>0</v>
      </c>
      <c r="J198" s="165"/>
      <c r="K198" s="165">
        <f>SUM(K199:K215)</f>
        <v>0</v>
      </c>
      <c r="L198" s="165"/>
      <c r="M198" s="165">
        <f>SUM(M199:M215)</f>
        <v>0</v>
      </c>
      <c r="N198" s="165"/>
      <c r="O198" s="165">
        <f>SUM(O199:O215)</f>
        <v>0</v>
      </c>
      <c r="P198" s="165"/>
      <c r="Q198" s="165">
        <f>SUM(Q199:Q215)</f>
        <v>0</v>
      </c>
      <c r="R198" s="165"/>
      <c r="S198" s="165"/>
      <c r="T198" s="166"/>
      <c r="U198" s="160"/>
      <c r="V198" s="160">
        <f>SUM(V199:V215)</f>
        <v>23.959999999999997</v>
      </c>
      <c r="W198" s="160"/>
      <c r="AG198" t="s">
        <v>173</v>
      </c>
    </row>
    <row r="199" spans="1:60" ht="45" outlineLevel="1" x14ac:dyDescent="0.2">
      <c r="A199" s="167">
        <v>61</v>
      </c>
      <c r="B199" s="168" t="s">
        <v>1729</v>
      </c>
      <c r="C199" s="184" t="s">
        <v>1730</v>
      </c>
      <c r="D199" s="169" t="s">
        <v>208</v>
      </c>
      <c r="E199" s="170">
        <v>4.2350000000000003</v>
      </c>
      <c r="F199" s="171"/>
      <c r="G199" s="172">
        <f>ROUND(E199*F199,2)</f>
        <v>0</v>
      </c>
      <c r="H199" s="171"/>
      <c r="I199" s="172">
        <f>ROUND(E199*H199,2)</f>
        <v>0</v>
      </c>
      <c r="J199" s="171"/>
      <c r="K199" s="172">
        <f>ROUND(E199*J199,2)</f>
        <v>0</v>
      </c>
      <c r="L199" s="172">
        <v>21</v>
      </c>
      <c r="M199" s="172">
        <f>G199*(1+L199/100)</f>
        <v>0</v>
      </c>
      <c r="N199" s="172">
        <v>0</v>
      </c>
      <c r="O199" s="172">
        <f>ROUND(E199*N199,2)</f>
        <v>0</v>
      </c>
      <c r="P199" s="172">
        <v>0</v>
      </c>
      <c r="Q199" s="172">
        <f>ROUND(E199*P199,2)</f>
        <v>0</v>
      </c>
      <c r="R199" s="172"/>
      <c r="S199" s="172" t="s">
        <v>177</v>
      </c>
      <c r="T199" s="173" t="s">
        <v>178</v>
      </c>
      <c r="U199" s="158">
        <v>0.98699999999999999</v>
      </c>
      <c r="V199" s="158">
        <f>ROUND(E199*U199,2)</f>
        <v>4.18</v>
      </c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196</v>
      </c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55"/>
      <c r="B200" s="156"/>
      <c r="C200" s="190" t="s">
        <v>2012</v>
      </c>
      <c r="D200" s="188"/>
      <c r="E200" s="189">
        <v>4.24</v>
      </c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200</v>
      </c>
      <c r="AH200" s="148">
        <v>0</v>
      </c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ht="22.5" outlineLevel="1" x14ac:dyDescent="0.2">
      <c r="A201" s="167">
        <v>62</v>
      </c>
      <c r="B201" s="168" t="s">
        <v>1732</v>
      </c>
      <c r="C201" s="184" t="s">
        <v>1733</v>
      </c>
      <c r="D201" s="169" t="s">
        <v>234</v>
      </c>
      <c r="E201" s="170">
        <v>0.27331</v>
      </c>
      <c r="F201" s="171"/>
      <c r="G201" s="172">
        <f>ROUND(E201*F201,2)</f>
        <v>0</v>
      </c>
      <c r="H201" s="171"/>
      <c r="I201" s="172">
        <f>ROUND(E201*H201,2)</f>
        <v>0</v>
      </c>
      <c r="J201" s="171"/>
      <c r="K201" s="172">
        <f>ROUND(E201*J201,2)</f>
        <v>0</v>
      </c>
      <c r="L201" s="172">
        <v>21</v>
      </c>
      <c r="M201" s="172">
        <f>G201*(1+L201/100)</f>
        <v>0</v>
      </c>
      <c r="N201" s="172">
        <v>0</v>
      </c>
      <c r="O201" s="172">
        <f>ROUND(E201*N201,2)</f>
        <v>0</v>
      </c>
      <c r="P201" s="172">
        <v>0</v>
      </c>
      <c r="Q201" s="172">
        <f>ROUND(E201*P201,2)</f>
        <v>0</v>
      </c>
      <c r="R201" s="172"/>
      <c r="S201" s="172" t="s">
        <v>177</v>
      </c>
      <c r="T201" s="173" t="s">
        <v>178</v>
      </c>
      <c r="U201" s="158">
        <v>15.211</v>
      </c>
      <c r="V201" s="158">
        <f>ROUND(E201*U201,2)</f>
        <v>4.16</v>
      </c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196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1" x14ac:dyDescent="0.2">
      <c r="A202" s="155"/>
      <c r="B202" s="156"/>
      <c r="C202" s="190" t="s">
        <v>2013</v>
      </c>
      <c r="D202" s="188"/>
      <c r="E202" s="189">
        <v>0.27</v>
      </c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200</v>
      </c>
      <c r="AH202" s="148">
        <v>0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ht="22.5" outlineLevel="1" x14ac:dyDescent="0.2">
      <c r="A203" s="167">
        <v>63</v>
      </c>
      <c r="B203" s="168" t="s">
        <v>1223</v>
      </c>
      <c r="C203" s="184" t="s">
        <v>1224</v>
      </c>
      <c r="D203" s="169" t="s">
        <v>208</v>
      </c>
      <c r="E203" s="170">
        <v>1.2946200000000001</v>
      </c>
      <c r="F203" s="171"/>
      <c r="G203" s="172">
        <f>ROUND(E203*F203,2)</f>
        <v>0</v>
      </c>
      <c r="H203" s="171"/>
      <c r="I203" s="172">
        <f>ROUND(E203*H203,2)</f>
        <v>0</v>
      </c>
      <c r="J203" s="171"/>
      <c r="K203" s="172">
        <f>ROUND(E203*J203,2)</f>
        <v>0</v>
      </c>
      <c r="L203" s="172">
        <v>21</v>
      </c>
      <c r="M203" s="172">
        <f>G203*(1+L203/100)</f>
        <v>0</v>
      </c>
      <c r="N203" s="172">
        <v>0</v>
      </c>
      <c r="O203" s="172">
        <f>ROUND(E203*N203,2)</f>
        <v>0</v>
      </c>
      <c r="P203" s="172">
        <v>0</v>
      </c>
      <c r="Q203" s="172">
        <f>ROUND(E203*P203,2)</f>
        <v>0</v>
      </c>
      <c r="R203" s="172"/>
      <c r="S203" s="172" t="s">
        <v>177</v>
      </c>
      <c r="T203" s="173" t="s">
        <v>178</v>
      </c>
      <c r="U203" s="158">
        <v>3.7694999999999999</v>
      </c>
      <c r="V203" s="158">
        <f>ROUND(E203*U203,2)</f>
        <v>4.88</v>
      </c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196</v>
      </c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55"/>
      <c r="B204" s="156"/>
      <c r="C204" s="190" t="s">
        <v>2014</v>
      </c>
      <c r="D204" s="188"/>
      <c r="E204" s="189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200</v>
      </c>
      <c r="AH204" s="148">
        <v>0</v>
      </c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1" x14ac:dyDescent="0.2">
      <c r="A205" s="155"/>
      <c r="B205" s="156"/>
      <c r="C205" s="190" t="s">
        <v>2015</v>
      </c>
      <c r="D205" s="188"/>
      <c r="E205" s="189">
        <v>0.24</v>
      </c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190" t="s">
        <v>2016</v>
      </c>
      <c r="D206" s="188"/>
      <c r="E206" s="189">
        <v>1.05</v>
      </c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>
        <v>0</v>
      </c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ht="33.75" outlineLevel="1" x14ac:dyDescent="0.2">
      <c r="A207" s="167">
        <v>64</v>
      </c>
      <c r="B207" s="168" t="s">
        <v>1230</v>
      </c>
      <c r="C207" s="184" t="s">
        <v>1231</v>
      </c>
      <c r="D207" s="169" t="s">
        <v>234</v>
      </c>
      <c r="E207" s="170">
        <v>0.12654000000000001</v>
      </c>
      <c r="F207" s="171"/>
      <c r="G207" s="172">
        <f>ROUND(E207*F207,2)</f>
        <v>0</v>
      </c>
      <c r="H207" s="171"/>
      <c r="I207" s="172">
        <f>ROUND(E207*H207,2)</f>
        <v>0</v>
      </c>
      <c r="J207" s="171"/>
      <c r="K207" s="172">
        <f>ROUND(E207*J207,2)</f>
        <v>0</v>
      </c>
      <c r="L207" s="172">
        <v>21</v>
      </c>
      <c r="M207" s="172">
        <f>G207*(1+L207/100)</f>
        <v>0</v>
      </c>
      <c r="N207" s="172">
        <v>0</v>
      </c>
      <c r="O207" s="172">
        <f>ROUND(E207*N207,2)</f>
        <v>0</v>
      </c>
      <c r="P207" s="172">
        <v>0</v>
      </c>
      <c r="Q207" s="172">
        <f>ROUND(E207*P207,2)</f>
        <v>0</v>
      </c>
      <c r="R207" s="172"/>
      <c r="S207" s="172" t="s">
        <v>177</v>
      </c>
      <c r="T207" s="173" t="s">
        <v>178</v>
      </c>
      <c r="U207" s="158">
        <v>54.167999999999999</v>
      </c>
      <c r="V207" s="158">
        <f>ROUND(E207*U207,2)</f>
        <v>6.85</v>
      </c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196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55"/>
      <c r="B208" s="156"/>
      <c r="C208" s="190" t="s">
        <v>2014</v>
      </c>
      <c r="D208" s="188"/>
      <c r="E208" s="189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200</v>
      </c>
      <c r="AH208" s="148">
        <v>0</v>
      </c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55"/>
      <c r="B209" s="156"/>
      <c r="C209" s="190" t="s">
        <v>2017</v>
      </c>
      <c r="D209" s="188"/>
      <c r="E209" s="189">
        <v>0.13</v>
      </c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200</v>
      </c>
      <c r="AH209" s="148">
        <v>0</v>
      </c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ht="22.5" outlineLevel="1" x14ac:dyDescent="0.2">
      <c r="A210" s="167">
        <v>65</v>
      </c>
      <c r="B210" s="168" t="s">
        <v>376</v>
      </c>
      <c r="C210" s="184" t="s">
        <v>377</v>
      </c>
      <c r="D210" s="169" t="s">
        <v>195</v>
      </c>
      <c r="E210" s="170">
        <v>2.1619999999999999</v>
      </c>
      <c r="F210" s="171"/>
      <c r="G210" s="172">
        <f>ROUND(E210*F210,2)</f>
        <v>0</v>
      </c>
      <c r="H210" s="171"/>
      <c r="I210" s="172">
        <f>ROUND(E210*H210,2)</f>
        <v>0</v>
      </c>
      <c r="J210" s="171"/>
      <c r="K210" s="172">
        <f>ROUND(E210*J210,2)</f>
        <v>0</v>
      </c>
      <c r="L210" s="172">
        <v>21</v>
      </c>
      <c r="M210" s="172">
        <f>G210*(1+L210/100)</f>
        <v>0</v>
      </c>
      <c r="N210" s="172">
        <v>0</v>
      </c>
      <c r="O210" s="172">
        <f>ROUND(E210*N210,2)</f>
        <v>0</v>
      </c>
      <c r="P210" s="172">
        <v>0</v>
      </c>
      <c r="Q210" s="172">
        <f>ROUND(E210*P210,2)</f>
        <v>0</v>
      </c>
      <c r="R210" s="172"/>
      <c r="S210" s="172" t="s">
        <v>177</v>
      </c>
      <c r="T210" s="173" t="s">
        <v>178</v>
      </c>
      <c r="U210" s="158">
        <v>1.5396000000000001</v>
      </c>
      <c r="V210" s="158">
        <f>ROUND(E210*U210,2)</f>
        <v>3.33</v>
      </c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196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190" t="s">
        <v>2014</v>
      </c>
      <c r="D211" s="188"/>
      <c r="E211" s="189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1" x14ac:dyDescent="0.2">
      <c r="A212" s="155"/>
      <c r="B212" s="156"/>
      <c r="C212" s="190" t="s">
        <v>2018</v>
      </c>
      <c r="D212" s="188"/>
      <c r="E212" s="189">
        <v>2.16</v>
      </c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200</v>
      </c>
      <c r="AH212" s="148">
        <v>0</v>
      </c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ht="22.5" outlineLevel="1" x14ac:dyDescent="0.2">
      <c r="A213" s="167">
        <v>66</v>
      </c>
      <c r="B213" s="168" t="s">
        <v>379</v>
      </c>
      <c r="C213" s="184" t="s">
        <v>380</v>
      </c>
      <c r="D213" s="169" t="s">
        <v>195</v>
      </c>
      <c r="E213" s="170">
        <v>2.1619999999999999</v>
      </c>
      <c r="F213" s="171"/>
      <c r="G213" s="172">
        <f>ROUND(E213*F213,2)</f>
        <v>0</v>
      </c>
      <c r="H213" s="171"/>
      <c r="I213" s="172">
        <f>ROUND(E213*H213,2)</f>
        <v>0</v>
      </c>
      <c r="J213" s="171"/>
      <c r="K213" s="172">
        <f>ROUND(E213*J213,2)</f>
        <v>0</v>
      </c>
      <c r="L213" s="172">
        <v>21</v>
      </c>
      <c r="M213" s="172">
        <f>G213*(1+L213/100)</f>
        <v>0</v>
      </c>
      <c r="N213" s="172">
        <v>0</v>
      </c>
      <c r="O213" s="172">
        <f>ROUND(E213*N213,2)</f>
        <v>0</v>
      </c>
      <c r="P213" s="172">
        <v>0</v>
      </c>
      <c r="Q213" s="172">
        <f>ROUND(E213*P213,2)</f>
        <v>0</v>
      </c>
      <c r="R213" s="172"/>
      <c r="S213" s="172" t="s">
        <v>177</v>
      </c>
      <c r="T213" s="173" t="s">
        <v>178</v>
      </c>
      <c r="U213" s="158">
        <v>0.26</v>
      </c>
      <c r="V213" s="158">
        <f>ROUND(E213*U213,2)</f>
        <v>0.56000000000000005</v>
      </c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196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55"/>
      <c r="B214" s="156"/>
      <c r="C214" s="190" t="s">
        <v>2014</v>
      </c>
      <c r="D214" s="188"/>
      <c r="E214" s="189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200</v>
      </c>
      <c r="AH214" s="148">
        <v>0</v>
      </c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55"/>
      <c r="B215" s="156"/>
      <c r="C215" s="190" t="s">
        <v>2018</v>
      </c>
      <c r="D215" s="188"/>
      <c r="E215" s="189">
        <v>2.16</v>
      </c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200</v>
      </c>
      <c r="AH215" s="148">
        <v>0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x14ac:dyDescent="0.2">
      <c r="A216" s="161" t="s">
        <v>172</v>
      </c>
      <c r="B216" s="162" t="s">
        <v>79</v>
      </c>
      <c r="C216" s="182" t="s">
        <v>80</v>
      </c>
      <c r="D216" s="163"/>
      <c r="E216" s="164"/>
      <c r="F216" s="165"/>
      <c r="G216" s="165">
        <f>SUMIF(AG217:AG234,"&lt;&gt;NOR",G217:G234)</f>
        <v>0</v>
      </c>
      <c r="H216" s="165"/>
      <c r="I216" s="165">
        <f>SUM(I217:I234)</f>
        <v>0</v>
      </c>
      <c r="J216" s="165"/>
      <c r="K216" s="165">
        <f>SUM(K217:K234)</f>
        <v>0</v>
      </c>
      <c r="L216" s="165"/>
      <c r="M216" s="165">
        <f>SUM(M217:M234)</f>
        <v>0</v>
      </c>
      <c r="N216" s="165"/>
      <c r="O216" s="165">
        <f>SUM(O217:O234)</f>
        <v>0</v>
      </c>
      <c r="P216" s="165"/>
      <c r="Q216" s="165">
        <f>SUM(Q217:Q234)</f>
        <v>0</v>
      </c>
      <c r="R216" s="165"/>
      <c r="S216" s="165"/>
      <c r="T216" s="166"/>
      <c r="U216" s="160"/>
      <c r="V216" s="160">
        <f>SUM(V217:V234)</f>
        <v>8.16</v>
      </c>
      <c r="W216" s="160"/>
      <c r="AG216" t="s">
        <v>173</v>
      </c>
    </row>
    <row r="217" spans="1:60" ht="22.5" outlineLevel="1" x14ac:dyDescent="0.2">
      <c r="A217" s="167">
        <v>67</v>
      </c>
      <c r="B217" s="168" t="s">
        <v>381</v>
      </c>
      <c r="C217" s="184" t="s">
        <v>382</v>
      </c>
      <c r="D217" s="169" t="s">
        <v>195</v>
      </c>
      <c r="E217" s="170">
        <v>6.7320000000000002</v>
      </c>
      <c r="F217" s="171"/>
      <c r="G217" s="172">
        <f>ROUND(E217*F217,2)</f>
        <v>0</v>
      </c>
      <c r="H217" s="171"/>
      <c r="I217" s="172">
        <f>ROUND(E217*H217,2)</f>
        <v>0</v>
      </c>
      <c r="J217" s="171"/>
      <c r="K217" s="172">
        <f>ROUND(E217*J217,2)</f>
        <v>0</v>
      </c>
      <c r="L217" s="172">
        <v>21</v>
      </c>
      <c r="M217" s="172">
        <f>G217*(1+L217/100)</f>
        <v>0</v>
      </c>
      <c r="N217" s="172">
        <v>0</v>
      </c>
      <c r="O217" s="172">
        <f>ROUND(E217*N217,2)</f>
        <v>0</v>
      </c>
      <c r="P217" s="172">
        <v>0</v>
      </c>
      <c r="Q217" s="172">
        <f>ROUND(E217*P217,2)</f>
        <v>0</v>
      </c>
      <c r="R217" s="172"/>
      <c r="S217" s="172" t="s">
        <v>177</v>
      </c>
      <c r="T217" s="173" t="s">
        <v>178</v>
      </c>
      <c r="U217" s="158">
        <v>1.6E-2</v>
      </c>
      <c r="V217" s="158">
        <f>ROUND(E217*U217,2)</f>
        <v>0.11</v>
      </c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196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0" t="s">
        <v>2019</v>
      </c>
      <c r="D218" s="188"/>
      <c r="E218" s="189">
        <v>6.73</v>
      </c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>
        <v>0</v>
      </c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ht="22.5" outlineLevel="1" x14ac:dyDescent="0.2">
      <c r="A219" s="167">
        <v>68</v>
      </c>
      <c r="B219" s="168" t="s">
        <v>221</v>
      </c>
      <c r="C219" s="184" t="s">
        <v>222</v>
      </c>
      <c r="D219" s="169" t="s">
        <v>195</v>
      </c>
      <c r="E219" s="170">
        <v>6.7320000000000002</v>
      </c>
      <c r="F219" s="171"/>
      <c r="G219" s="172">
        <f>ROUND(E219*F219,2)</f>
        <v>0</v>
      </c>
      <c r="H219" s="171"/>
      <c r="I219" s="172">
        <f>ROUND(E219*H219,2)</f>
        <v>0</v>
      </c>
      <c r="J219" s="171"/>
      <c r="K219" s="172">
        <f>ROUND(E219*J219,2)</f>
        <v>0</v>
      </c>
      <c r="L219" s="172">
        <v>21</v>
      </c>
      <c r="M219" s="172">
        <f>G219*(1+L219/100)</f>
        <v>0</v>
      </c>
      <c r="N219" s="172">
        <v>0</v>
      </c>
      <c r="O219" s="172">
        <f>ROUND(E219*N219,2)</f>
        <v>0</v>
      </c>
      <c r="P219" s="172">
        <v>0</v>
      </c>
      <c r="Q219" s="172">
        <f>ROUND(E219*P219,2)</f>
        <v>0</v>
      </c>
      <c r="R219" s="172"/>
      <c r="S219" s="172" t="s">
        <v>177</v>
      </c>
      <c r="T219" s="173" t="s">
        <v>178</v>
      </c>
      <c r="U219" s="158">
        <v>2.8000000000000001E-2</v>
      </c>
      <c r="V219" s="158">
        <f>ROUND(E219*U219,2)</f>
        <v>0.19</v>
      </c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196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55"/>
      <c r="B220" s="156"/>
      <c r="C220" s="190" t="s">
        <v>2019</v>
      </c>
      <c r="D220" s="188"/>
      <c r="E220" s="189">
        <v>6.73</v>
      </c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200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ht="22.5" outlineLevel="1" x14ac:dyDescent="0.2">
      <c r="A221" s="167">
        <v>69</v>
      </c>
      <c r="B221" s="168" t="s">
        <v>388</v>
      </c>
      <c r="C221" s="184" t="s">
        <v>389</v>
      </c>
      <c r="D221" s="169" t="s">
        <v>195</v>
      </c>
      <c r="E221" s="170">
        <v>30</v>
      </c>
      <c r="F221" s="171"/>
      <c r="G221" s="172">
        <f>ROUND(E221*F221,2)</f>
        <v>0</v>
      </c>
      <c r="H221" s="171"/>
      <c r="I221" s="172">
        <f>ROUND(E221*H221,2)</f>
        <v>0</v>
      </c>
      <c r="J221" s="171"/>
      <c r="K221" s="172">
        <f>ROUND(E221*J221,2)</f>
        <v>0</v>
      </c>
      <c r="L221" s="172">
        <v>21</v>
      </c>
      <c r="M221" s="172">
        <f>G221*(1+L221/100)</f>
        <v>0</v>
      </c>
      <c r="N221" s="172">
        <v>0</v>
      </c>
      <c r="O221" s="172">
        <f>ROUND(E221*N221,2)</f>
        <v>0</v>
      </c>
      <c r="P221" s="172">
        <v>0</v>
      </c>
      <c r="Q221" s="172">
        <f>ROUND(E221*P221,2)</f>
        <v>0</v>
      </c>
      <c r="R221" s="172"/>
      <c r="S221" s="172" t="s">
        <v>177</v>
      </c>
      <c r="T221" s="173" t="s">
        <v>178</v>
      </c>
      <c r="U221" s="158">
        <v>2.7E-2</v>
      </c>
      <c r="V221" s="158">
        <f>ROUND(E221*U221,2)</f>
        <v>0.81</v>
      </c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196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55"/>
      <c r="B222" s="156"/>
      <c r="C222" s="190" t="s">
        <v>1984</v>
      </c>
      <c r="D222" s="188"/>
      <c r="E222" s="189">
        <v>30</v>
      </c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 t="s">
        <v>200</v>
      </c>
      <c r="AH222" s="148">
        <v>0</v>
      </c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ht="22.5" outlineLevel="1" x14ac:dyDescent="0.2">
      <c r="A223" s="167">
        <v>70</v>
      </c>
      <c r="B223" s="168" t="s">
        <v>390</v>
      </c>
      <c r="C223" s="184" t="s">
        <v>391</v>
      </c>
      <c r="D223" s="169" t="s">
        <v>195</v>
      </c>
      <c r="E223" s="170">
        <v>30</v>
      </c>
      <c r="F223" s="171"/>
      <c r="G223" s="172">
        <f>ROUND(E223*F223,2)</f>
        <v>0</v>
      </c>
      <c r="H223" s="171"/>
      <c r="I223" s="172">
        <f>ROUND(E223*H223,2)</f>
        <v>0</v>
      </c>
      <c r="J223" s="171"/>
      <c r="K223" s="172">
        <f>ROUND(E223*J223,2)</f>
        <v>0</v>
      </c>
      <c r="L223" s="172">
        <v>21</v>
      </c>
      <c r="M223" s="172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2"/>
      <c r="S223" s="172" t="s">
        <v>177</v>
      </c>
      <c r="T223" s="173" t="s">
        <v>178</v>
      </c>
      <c r="U223" s="158">
        <v>4.9000000000000002E-2</v>
      </c>
      <c r="V223" s="158">
        <f>ROUND(E223*U223,2)</f>
        <v>1.47</v>
      </c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196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0" t="s">
        <v>1984</v>
      </c>
      <c r="D224" s="188"/>
      <c r="E224" s="189">
        <v>30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>
        <v>0</v>
      </c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ht="22.5" outlineLevel="1" x14ac:dyDescent="0.2">
      <c r="A225" s="167">
        <v>71</v>
      </c>
      <c r="B225" s="168" t="s">
        <v>392</v>
      </c>
      <c r="C225" s="184" t="s">
        <v>393</v>
      </c>
      <c r="D225" s="169" t="s">
        <v>195</v>
      </c>
      <c r="E225" s="170">
        <v>30</v>
      </c>
      <c r="F225" s="171"/>
      <c r="G225" s="172">
        <f>ROUND(E225*F225,2)</f>
        <v>0</v>
      </c>
      <c r="H225" s="171"/>
      <c r="I225" s="172">
        <f>ROUND(E225*H225,2)</f>
        <v>0</v>
      </c>
      <c r="J225" s="171"/>
      <c r="K225" s="172">
        <f>ROUND(E225*J225,2)</f>
        <v>0</v>
      </c>
      <c r="L225" s="172">
        <v>21</v>
      </c>
      <c r="M225" s="172">
        <f>G225*(1+L225/100)</f>
        <v>0</v>
      </c>
      <c r="N225" s="172">
        <v>0</v>
      </c>
      <c r="O225" s="172">
        <f>ROUND(E225*N225,2)</f>
        <v>0</v>
      </c>
      <c r="P225" s="172">
        <v>0</v>
      </c>
      <c r="Q225" s="172">
        <f>ROUND(E225*P225,2)</f>
        <v>0</v>
      </c>
      <c r="R225" s="172"/>
      <c r="S225" s="172" t="s">
        <v>177</v>
      </c>
      <c r="T225" s="173" t="s">
        <v>178</v>
      </c>
      <c r="U225" s="158">
        <v>2.5999999999999999E-2</v>
      </c>
      <c r="V225" s="158">
        <f>ROUND(E225*U225,2)</f>
        <v>0.78</v>
      </c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196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55"/>
      <c r="B226" s="156"/>
      <c r="C226" s="190" t="s">
        <v>1984</v>
      </c>
      <c r="D226" s="188"/>
      <c r="E226" s="189">
        <v>30</v>
      </c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200</v>
      </c>
      <c r="AH226" s="148">
        <v>0</v>
      </c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ht="22.5" outlineLevel="1" x14ac:dyDescent="0.2">
      <c r="A227" s="167">
        <v>72</v>
      </c>
      <c r="B227" s="168" t="s">
        <v>394</v>
      </c>
      <c r="C227" s="184" t="s">
        <v>395</v>
      </c>
      <c r="D227" s="169" t="s">
        <v>195</v>
      </c>
      <c r="E227" s="170">
        <v>30</v>
      </c>
      <c r="F227" s="171"/>
      <c r="G227" s="172">
        <f>ROUND(E227*F227,2)</f>
        <v>0</v>
      </c>
      <c r="H227" s="171"/>
      <c r="I227" s="172">
        <f>ROUND(E227*H227,2)</f>
        <v>0</v>
      </c>
      <c r="J227" s="171"/>
      <c r="K227" s="172">
        <f>ROUND(E227*J227,2)</f>
        <v>0</v>
      </c>
      <c r="L227" s="172">
        <v>21</v>
      </c>
      <c r="M227" s="172">
        <f>G227*(1+L227/100)</f>
        <v>0</v>
      </c>
      <c r="N227" s="172">
        <v>0</v>
      </c>
      <c r="O227" s="172">
        <f>ROUND(E227*N227,2)</f>
        <v>0</v>
      </c>
      <c r="P227" s="172">
        <v>0</v>
      </c>
      <c r="Q227" s="172">
        <f>ROUND(E227*P227,2)</f>
        <v>0</v>
      </c>
      <c r="R227" s="172"/>
      <c r="S227" s="172" t="s">
        <v>177</v>
      </c>
      <c r="T227" s="173" t="s">
        <v>178</v>
      </c>
      <c r="U227" s="158">
        <v>4.0000000000000001E-3</v>
      </c>
      <c r="V227" s="158">
        <f>ROUND(E227*U227,2)</f>
        <v>0.12</v>
      </c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196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190" t="s">
        <v>1984</v>
      </c>
      <c r="D228" s="188"/>
      <c r="E228" s="189">
        <v>30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ht="33.75" outlineLevel="1" x14ac:dyDescent="0.2">
      <c r="A229" s="167">
        <v>73</v>
      </c>
      <c r="B229" s="168" t="s">
        <v>396</v>
      </c>
      <c r="C229" s="184" t="s">
        <v>397</v>
      </c>
      <c r="D229" s="169" t="s">
        <v>195</v>
      </c>
      <c r="E229" s="170">
        <v>30</v>
      </c>
      <c r="F229" s="171"/>
      <c r="G229" s="172">
        <f>ROUND(E229*F229,2)</f>
        <v>0</v>
      </c>
      <c r="H229" s="171"/>
      <c r="I229" s="172">
        <f>ROUND(E229*H229,2)</f>
        <v>0</v>
      </c>
      <c r="J229" s="171"/>
      <c r="K229" s="172">
        <f>ROUND(E229*J229,2)</f>
        <v>0</v>
      </c>
      <c r="L229" s="172">
        <v>21</v>
      </c>
      <c r="M229" s="172">
        <f>G229*(1+L229/100)</f>
        <v>0</v>
      </c>
      <c r="N229" s="172">
        <v>0</v>
      </c>
      <c r="O229" s="172">
        <f>ROUND(E229*N229,2)</f>
        <v>0</v>
      </c>
      <c r="P229" s="172">
        <v>0</v>
      </c>
      <c r="Q229" s="172">
        <f>ROUND(E229*P229,2)</f>
        <v>0</v>
      </c>
      <c r="R229" s="172"/>
      <c r="S229" s="172" t="s">
        <v>177</v>
      </c>
      <c r="T229" s="173" t="s">
        <v>178</v>
      </c>
      <c r="U229" s="158">
        <v>7.1999999999999995E-2</v>
      </c>
      <c r="V229" s="158">
        <f>ROUND(E229*U229,2)</f>
        <v>2.16</v>
      </c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196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190" t="s">
        <v>1984</v>
      </c>
      <c r="D230" s="188"/>
      <c r="E230" s="189">
        <v>30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ht="33.75" outlineLevel="1" x14ac:dyDescent="0.2">
      <c r="A231" s="167">
        <v>74</v>
      </c>
      <c r="B231" s="168" t="s">
        <v>398</v>
      </c>
      <c r="C231" s="184" t="s">
        <v>399</v>
      </c>
      <c r="D231" s="169" t="s">
        <v>195</v>
      </c>
      <c r="E231" s="170">
        <v>6.7320000000000002</v>
      </c>
      <c r="F231" s="171"/>
      <c r="G231" s="172">
        <f>ROUND(E231*F231,2)</f>
        <v>0</v>
      </c>
      <c r="H231" s="171"/>
      <c r="I231" s="172">
        <f>ROUND(E231*H231,2)</f>
        <v>0</v>
      </c>
      <c r="J231" s="171"/>
      <c r="K231" s="172">
        <f>ROUND(E231*J231,2)</f>
        <v>0</v>
      </c>
      <c r="L231" s="172">
        <v>21</v>
      </c>
      <c r="M231" s="172">
        <f>G231*(1+L231/100)</f>
        <v>0</v>
      </c>
      <c r="N231" s="172">
        <v>0</v>
      </c>
      <c r="O231" s="172">
        <f>ROUND(E231*N231,2)</f>
        <v>0</v>
      </c>
      <c r="P231" s="172">
        <v>0</v>
      </c>
      <c r="Q231" s="172">
        <f>ROUND(E231*P231,2)</f>
        <v>0</v>
      </c>
      <c r="R231" s="172"/>
      <c r="S231" s="172" t="s">
        <v>177</v>
      </c>
      <c r="T231" s="173" t="s">
        <v>178</v>
      </c>
      <c r="U231" s="158">
        <v>0.375</v>
      </c>
      <c r="V231" s="158">
        <f>ROUND(E231*U231,2)</f>
        <v>2.52</v>
      </c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196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1" x14ac:dyDescent="0.2">
      <c r="A232" s="155"/>
      <c r="B232" s="156"/>
      <c r="C232" s="190" t="s">
        <v>2019</v>
      </c>
      <c r="D232" s="188"/>
      <c r="E232" s="189">
        <v>6.73</v>
      </c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200</v>
      </c>
      <c r="AH232" s="148">
        <v>0</v>
      </c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ht="22.5" outlineLevel="1" x14ac:dyDescent="0.2">
      <c r="A233" s="167">
        <v>75</v>
      </c>
      <c r="B233" s="168" t="s">
        <v>403</v>
      </c>
      <c r="C233" s="184" t="s">
        <v>404</v>
      </c>
      <c r="D233" s="169" t="s">
        <v>195</v>
      </c>
      <c r="E233" s="170">
        <v>6.8666400000000003</v>
      </c>
      <c r="F233" s="171"/>
      <c r="G233" s="172">
        <f>ROUND(E233*F233,2)</f>
        <v>0</v>
      </c>
      <c r="H233" s="171"/>
      <c r="I233" s="172">
        <f>ROUND(E233*H233,2)</f>
        <v>0</v>
      </c>
      <c r="J233" s="171"/>
      <c r="K233" s="172">
        <f>ROUND(E233*J233,2)</f>
        <v>0</v>
      </c>
      <c r="L233" s="172">
        <v>21</v>
      </c>
      <c r="M233" s="172">
        <f>G233*(1+L233/100)</f>
        <v>0</v>
      </c>
      <c r="N233" s="172">
        <v>0</v>
      </c>
      <c r="O233" s="172">
        <f>ROUND(E233*N233,2)</f>
        <v>0</v>
      </c>
      <c r="P233" s="172">
        <v>0</v>
      </c>
      <c r="Q233" s="172">
        <f>ROUND(E233*P233,2)</f>
        <v>0</v>
      </c>
      <c r="R233" s="172" t="s">
        <v>228</v>
      </c>
      <c r="S233" s="172" t="s">
        <v>177</v>
      </c>
      <c r="T233" s="173" t="s">
        <v>178</v>
      </c>
      <c r="U233" s="158">
        <v>0</v>
      </c>
      <c r="V233" s="158">
        <f>ROUND(E233*U233,2)</f>
        <v>0</v>
      </c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185</v>
      </c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55"/>
      <c r="B234" s="156"/>
      <c r="C234" s="190" t="s">
        <v>2020</v>
      </c>
      <c r="D234" s="188"/>
      <c r="E234" s="189">
        <v>6.87</v>
      </c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200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x14ac:dyDescent="0.2">
      <c r="A235" s="161" t="s">
        <v>172</v>
      </c>
      <c r="B235" s="162" t="s">
        <v>81</v>
      </c>
      <c r="C235" s="182" t="s">
        <v>83</v>
      </c>
      <c r="D235" s="163"/>
      <c r="E235" s="164"/>
      <c r="F235" s="165"/>
      <c r="G235" s="165">
        <f>SUMIF(AG236:AG241,"&lt;&gt;NOR",G236:G241)</f>
        <v>0</v>
      </c>
      <c r="H235" s="165"/>
      <c r="I235" s="165">
        <f>SUM(I236:I241)</f>
        <v>0</v>
      </c>
      <c r="J235" s="165"/>
      <c r="K235" s="165">
        <f>SUM(K236:K241)</f>
        <v>0</v>
      </c>
      <c r="L235" s="165"/>
      <c r="M235" s="165">
        <f>SUM(M236:M241)</f>
        <v>0</v>
      </c>
      <c r="N235" s="165"/>
      <c r="O235" s="165">
        <f>SUM(O236:O241)</f>
        <v>0</v>
      </c>
      <c r="P235" s="165"/>
      <c r="Q235" s="165">
        <f>SUM(Q236:Q241)</f>
        <v>0</v>
      </c>
      <c r="R235" s="165"/>
      <c r="S235" s="165"/>
      <c r="T235" s="166"/>
      <c r="U235" s="160"/>
      <c r="V235" s="160">
        <f>SUM(V236:V241)</f>
        <v>245.01</v>
      </c>
      <c r="W235" s="160"/>
      <c r="AG235" t="s">
        <v>173</v>
      </c>
    </row>
    <row r="236" spans="1:60" ht="22.5" outlineLevel="1" x14ac:dyDescent="0.2">
      <c r="A236" s="167">
        <v>76</v>
      </c>
      <c r="B236" s="168" t="s">
        <v>410</v>
      </c>
      <c r="C236" s="184" t="s">
        <v>411</v>
      </c>
      <c r="D236" s="169" t="s">
        <v>195</v>
      </c>
      <c r="E236" s="170">
        <v>156.66</v>
      </c>
      <c r="F236" s="171"/>
      <c r="G236" s="172">
        <f>ROUND(E236*F236,2)</f>
        <v>0</v>
      </c>
      <c r="H236" s="171"/>
      <c r="I236" s="172">
        <f>ROUND(E236*H236,2)</f>
        <v>0</v>
      </c>
      <c r="J236" s="171"/>
      <c r="K236" s="172">
        <f>ROUND(E236*J236,2)</f>
        <v>0</v>
      </c>
      <c r="L236" s="172">
        <v>21</v>
      </c>
      <c r="M236" s="172">
        <f>G236*(1+L236/100)</f>
        <v>0</v>
      </c>
      <c r="N236" s="172">
        <v>0</v>
      </c>
      <c r="O236" s="172">
        <f>ROUND(E236*N236,2)</f>
        <v>0</v>
      </c>
      <c r="P236" s="172">
        <v>0</v>
      </c>
      <c r="Q236" s="172">
        <f>ROUND(E236*P236,2)</f>
        <v>0</v>
      </c>
      <c r="R236" s="172"/>
      <c r="S236" s="172" t="s">
        <v>177</v>
      </c>
      <c r="T236" s="173" t="s">
        <v>178</v>
      </c>
      <c r="U236" s="158">
        <v>0.20499999999999999</v>
      </c>
      <c r="V236" s="158">
        <f>ROUND(E236*U236,2)</f>
        <v>32.119999999999997</v>
      </c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196</v>
      </c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55"/>
      <c r="B237" s="156"/>
      <c r="C237" s="190" t="s">
        <v>2021</v>
      </c>
      <c r="D237" s="188"/>
      <c r="E237" s="189">
        <v>156.66</v>
      </c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200</v>
      </c>
      <c r="AH237" s="148">
        <v>0</v>
      </c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outlineLevel="1" x14ac:dyDescent="0.2">
      <c r="A238" s="167">
        <v>77</v>
      </c>
      <c r="B238" s="168" t="s">
        <v>413</v>
      </c>
      <c r="C238" s="184" t="s">
        <v>414</v>
      </c>
      <c r="D238" s="169" t="s">
        <v>195</v>
      </c>
      <c r="E238" s="170">
        <v>179.78</v>
      </c>
      <c r="F238" s="171"/>
      <c r="G238" s="172">
        <f>ROUND(E238*F238,2)</f>
        <v>0</v>
      </c>
      <c r="H238" s="171"/>
      <c r="I238" s="172">
        <f>ROUND(E238*H238,2)</f>
        <v>0</v>
      </c>
      <c r="J238" s="171"/>
      <c r="K238" s="172">
        <f>ROUND(E238*J238,2)</f>
        <v>0</v>
      </c>
      <c r="L238" s="172">
        <v>21</v>
      </c>
      <c r="M238" s="172">
        <f>G238*(1+L238/100)</f>
        <v>0</v>
      </c>
      <c r="N238" s="172">
        <v>0</v>
      </c>
      <c r="O238" s="172">
        <f>ROUND(E238*N238,2)</f>
        <v>0</v>
      </c>
      <c r="P238" s="172">
        <v>0</v>
      </c>
      <c r="Q238" s="172">
        <f>ROUND(E238*P238,2)</f>
        <v>0</v>
      </c>
      <c r="R238" s="172"/>
      <c r="S238" s="172" t="s">
        <v>177</v>
      </c>
      <c r="T238" s="173" t="s">
        <v>178</v>
      </c>
      <c r="U238" s="158">
        <v>1.1841699999999999</v>
      </c>
      <c r="V238" s="158">
        <f>ROUND(E238*U238,2)</f>
        <v>212.89</v>
      </c>
      <c r="W238" s="15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 t="s">
        <v>196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1" x14ac:dyDescent="0.2">
      <c r="A239" s="155"/>
      <c r="B239" s="156"/>
      <c r="C239" s="190" t="s">
        <v>2021</v>
      </c>
      <c r="D239" s="188"/>
      <c r="E239" s="189">
        <v>156.66</v>
      </c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200</v>
      </c>
      <c r="AH239" s="148">
        <v>0</v>
      </c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55"/>
      <c r="B240" s="156"/>
      <c r="C240" s="190" t="s">
        <v>1758</v>
      </c>
      <c r="D240" s="188"/>
      <c r="E240" s="189">
        <v>20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200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55"/>
      <c r="B241" s="156"/>
      <c r="C241" s="190" t="s">
        <v>1759</v>
      </c>
      <c r="D241" s="188"/>
      <c r="E241" s="189">
        <v>3.12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200</v>
      </c>
      <c r="AH241" s="148">
        <v>0</v>
      </c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x14ac:dyDescent="0.2">
      <c r="A242" s="161" t="s">
        <v>172</v>
      </c>
      <c r="B242" s="162" t="s">
        <v>84</v>
      </c>
      <c r="C242" s="182" t="s">
        <v>85</v>
      </c>
      <c r="D242" s="163"/>
      <c r="E242" s="164"/>
      <c r="F242" s="165"/>
      <c r="G242" s="165">
        <f>SUMIF(AG243:AG276,"&lt;&gt;NOR",G243:G276)</f>
        <v>0</v>
      </c>
      <c r="H242" s="165"/>
      <c r="I242" s="165">
        <f>SUM(I243:I276)</f>
        <v>0</v>
      </c>
      <c r="J242" s="165"/>
      <c r="K242" s="165">
        <f>SUM(K243:K276)</f>
        <v>0</v>
      </c>
      <c r="L242" s="165"/>
      <c r="M242" s="165">
        <f>SUM(M243:M276)</f>
        <v>0</v>
      </c>
      <c r="N242" s="165"/>
      <c r="O242" s="165">
        <f>SUM(O243:O276)</f>
        <v>0</v>
      </c>
      <c r="P242" s="165"/>
      <c r="Q242" s="165">
        <f>SUM(Q243:Q276)</f>
        <v>0</v>
      </c>
      <c r="R242" s="165"/>
      <c r="S242" s="165"/>
      <c r="T242" s="166"/>
      <c r="U242" s="160"/>
      <c r="V242" s="160">
        <f>SUM(V243:V276)</f>
        <v>1361.0600000000004</v>
      </c>
      <c r="W242" s="160"/>
      <c r="AG242" t="s">
        <v>173</v>
      </c>
    </row>
    <row r="243" spans="1:60" ht="22.5" outlineLevel="1" x14ac:dyDescent="0.2">
      <c r="A243" s="167">
        <v>78</v>
      </c>
      <c r="B243" s="168" t="s">
        <v>415</v>
      </c>
      <c r="C243" s="184" t="s">
        <v>416</v>
      </c>
      <c r="D243" s="169" t="s">
        <v>195</v>
      </c>
      <c r="E243" s="170">
        <v>516.70000000000005</v>
      </c>
      <c r="F243" s="171"/>
      <c r="G243" s="172">
        <f>ROUND(E243*F243,2)</f>
        <v>0</v>
      </c>
      <c r="H243" s="171"/>
      <c r="I243" s="172">
        <f>ROUND(E243*H243,2)</f>
        <v>0</v>
      </c>
      <c r="J243" s="171"/>
      <c r="K243" s="172">
        <f>ROUND(E243*J243,2)</f>
        <v>0</v>
      </c>
      <c r="L243" s="172">
        <v>21</v>
      </c>
      <c r="M243" s="172">
        <f>G243*(1+L243/100)</f>
        <v>0</v>
      </c>
      <c r="N243" s="172">
        <v>0</v>
      </c>
      <c r="O243" s="172">
        <f>ROUND(E243*N243,2)</f>
        <v>0</v>
      </c>
      <c r="P243" s="172">
        <v>0</v>
      </c>
      <c r="Q243" s="172">
        <f>ROUND(E243*P243,2)</f>
        <v>0</v>
      </c>
      <c r="R243" s="172"/>
      <c r="S243" s="172" t="s">
        <v>177</v>
      </c>
      <c r="T243" s="173" t="s">
        <v>178</v>
      </c>
      <c r="U243" s="158">
        <v>8.1000000000000003E-2</v>
      </c>
      <c r="V243" s="158">
        <f>ROUND(E243*U243,2)</f>
        <v>41.85</v>
      </c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196</v>
      </c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190" t="s">
        <v>2022</v>
      </c>
      <c r="D244" s="188"/>
      <c r="E244" s="189">
        <v>516.70000000000005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>
        <v>0</v>
      </c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ht="22.5" outlineLevel="1" x14ac:dyDescent="0.2">
      <c r="A245" s="167">
        <v>79</v>
      </c>
      <c r="B245" s="168" t="s">
        <v>419</v>
      </c>
      <c r="C245" s="184" t="s">
        <v>420</v>
      </c>
      <c r="D245" s="169" t="s">
        <v>195</v>
      </c>
      <c r="E245" s="170">
        <v>516.70000000000005</v>
      </c>
      <c r="F245" s="171"/>
      <c r="G245" s="172">
        <f>ROUND(E245*F245,2)</f>
        <v>0</v>
      </c>
      <c r="H245" s="171"/>
      <c r="I245" s="172">
        <f>ROUND(E245*H245,2)</f>
        <v>0</v>
      </c>
      <c r="J245" s="171"/>
      <c r="K245" s="172">
        <f>ROUND(E245*J245,2)</f>
        <v>0</v>
      </c>
      <c r="L245" s="172">
        <v>21</v>
      </c>
      <c r="M245" s="172">
        <f>G245*(1+L245/100)</f>
        <v>0</v>
      </c>
      <c r="N245" s="172">
        <v>0</v>
      </c>
      <c r="O245" s="172">
        <f>ROUND(E245*N245,2)</f>
        <v>0</v>
      </c>
      <c r="P245" s="172">
        <v>0</v>
      </c>
      <c r="Q245" s="172">
        <f>ROUND(E245*P245,2)</f>
        <v>0</v>
      </c>
      <c r="R245" s="172"/>
      <c r="S245" s="172" t="s">
        <v>177</v>
      </c>
      <c r="T245" s="173" t="s">
        <v>178</v>
      </c>
      <c r="U245" s="158">
        <v>0.42</v>
      </c>
      <c r="V245" s="158">
        <f>ROUND(E245*U245,2)</f>
        <v>217.01</v>
      </c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196</v>
      </c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55"/>
      <c r="B246" s="156"/>
      <c r="C246" s="190" t="s">
        <v>2022</v>
      </c>
      <c r="D246" s="188"/>
      <c r="E246" s="189">
        <v>516.70000000000005</v>
      </c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200</v>
      </c>
      <c r="AH246" s="148">
        <v>0</v>
      </c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ht="22.5" outlineLevel="1" x14ac:dyDescent="0.2">
      <c r="A247" s="167">
        <v>80</v>
      </c>
      <c r="B247" s="168" t="s">
        <v>421</v>
      </c>
      <c r="C247" s="184" t="s">
        <v>422</v>
      </c>
      <c r="D247" s="169" t="s">
        <v>195</v>
      </c>
      <c r="E247" s="170">
        <v>28.28</v>
      </c>
      <c r="F247" s="171"/>
      <c r="G247" s="172">
        <f>ROUND(E247*F247,2)</f>
        <v>0</v>
      </c>
      <c r="H247" s="171"/>
      <c r="I247" s="172">
        <f>ROUND(E247*H247,2)</f>
        <v>0</v>
      </c>
      <c r="J247" s="171"/>
      <c r="K247" s="172">
        <f>ROUND(E247*J247,2)</f>
        <v>0</v>
      </c>
      <c r="L247" s="172">
        <v>21</v>
      </c>
      <c r="M247" s="172">
        <f>G247*(1+L247/100)</f>
        <v>0</v>
      </c>
      <c r="N247" s="172">
        <v>0</v>
      </c>
      <c r="O247" s="172">
        <f>ROUND(E247*N247,2)</f>
        <v>0</v>
      </c>
      <c r="P247" s="172">
        <v>0</v>
      </c>
      <c r="Q247" s="172">
        <f>ROUND(E247*P247,2)</f>
        <v>0</v>
      </c>
      <c r="R247" s="172"/>
      <c r="S247" s="172" t="s">
        <v>177</v>
      </c>
      <c r="T247" s="173" t="s">
        <v>178</v>
      </c>
      <c r="U247" s="158">
        <v>0.36</v>
      </c>
      <c r="V247" s="158">
        <f>ROUND(E247*U247,2)</f>
        <v>10.18</v>
      </c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196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55"/>
      <c r="B248" s="156"/>
      <c r="C248" s="190" t="s">
        <v>423</v>
      </c>
      <c r="D248" s="188"/>
      <c r="E248" s="189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200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55"/>
      <c r="B249" s="156"/>
      <c r="C249" s="190" t="s">
        <v>2023</v>
      </c>
      <c r="D249" s="188"/>
      <c r="E249" s="189">
        <v>12.12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 t="s">
        <v>200</v>
      </c>
      <c r="AH249" s="148">
        <v>0</v>
      </c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1" x14ac:dyDescent="0.2">
      <c r="A250" s="155"/>
      <c r="B250" s="156"/>
      <c r="C250" s="190" t="s">
        <v>2024</v>
      </c>
      <c r="D250" s="188"/>
      <c r="E250" s="189">
        <v>16.16</v>
      </c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200</v>
      </c>
      <c r="AH250" s="148">
        <v>0</v>
      </c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ht="22.5" outlineLevel="1" x14ac:dyDescent="0.2">
      <c r="A251" s="167">
        <v>81</v>
      </c>
      <c r="B251" s="168" t="s">
        <v>428</v>
      </c>
      <c r="C251" s="184" t="s">
        <v>429</v>
      </c>
      <c r="D251" s="169" t="s">
        <v>195</v>
      </c>
      <c r="E251" s="170">
        <v>127.09099999999999</v>
      </c>
      <c r="F251" s="171"/>
      <c r="G251" s="172">
        <f>ROUND(E251*F251,2)</f>
        <v>0</v>
      </c>
      <c r="H251" s="171"/>
      <c r="I251" s="172">
        <f>ROUND(E251*H251,2)</f>
        <v>0</v>
      </c>
      <c r="J251" s="171"/>
      <c r="K251" s="172">
        <f>ROUND(E251*J251,2)</f>
        <v>0</v>
      </c>
      <c r="L251" s="172">
        <v>21</v>
      </c>
      <c r="M251" s="172">
        <f>G251*(1+L251/100)</f>
        <v>0</v>
      </c>
      <c r="N251" s="172">
        <v>0</v>
      </c>
      <c r="O251" s="172">
        <f>ROUND(E251*N251,2)</f>
        <v>0</v>
      </c>
      <c r="P251" s="172">
        <v>0</v>
      </c>
      <c r="Q251" s="172">
        <f>ROUND(E251*P251,2)</f>
        <v>0</v>
      </c>
      <c r="R251" s="172"/>
      <c r="S251" s="172" t="s">
        <v>177</v>
      </c>
      <c r="T251" s="173" t="s">
        <v>178</v>
      </c>
      <c r="U251" s="158">
        <v>7.8E-2</v>
      </c>
      <c r="V251" s="158">
        <f>ROUND(E251*U251,2)</f>
        <v>9.91</v>
      </c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196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55"/>
      <c r="B252" s="156"/>
      <c r="C252" s="190" t="s">
        <v>1763</v>
      </c>
      <c r="D252" s="188"/>
      <c r="E252" s="189">
        <v>3.58</v>
      </c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200</v>
      </c>
      <c r="AH252" s="148">
        <v>0</v>
      </c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0" t="s">
        <v>1764</v>
      </c>
      <c r="D253" s="188"/>
      <c r="E253" s="189">
        <v>10.62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0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55"/>
      <c r="B254" s="156"/>
      <c r="C254" s="190" t="s">
        <v>2025</v>
      </c>
      <c r="D254" s="188"/>
      <c r="E254" s="189">
        <v>112.9</v>
      </c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200</v>
      </c>
      <c r="AH254" s="148">
        <v>0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ht="22.5" outlineLevel="1" x14ac:dyDescent="0.2">
      <c r="A255" s="167">
        <v>82</v>
      </c>
      <c r="B255" s="168" t="s">
        <v>433</v>
      </c>
      <c r="C255" s="184" t="s">
        <v>434</v>
      </c>
      <c r="D255" s="169" t="s">
        <v>195</v>
      </c>
      <c r="E255" s="170">
        <v>28.28</v>
      </c>
      <c r="F255" s="171"/>
      <c r="G255" s="172">
        <f>ROUND(E255*F255,2)</f>
        <v>0</v>
      </c>
      <c r="H255" s="171"/>
      <c r="I255" s="172">
        <f>ROUND(E255*H255,2)</f>
        <v>0</v>
      </c>
      <c r="J255" s="171"/>
      <c r="K255" s="172">
        <f>ROUND(E255*J255,2)</f>
        <v>0</v>
      </c>
      <c r="L255" s="172">
        <v>21</v>
      </c>
      <c r="M255" s="172">
        <f>G255*(1+L255/100)</f>
        <v>0</v>
      </c>
      <c r="N255" s="172">
        <v>0</v>
      </c>
      <c r="O255" s="172">
        <f>ROUND(E255*N255,2)</f>
        <v>0</v>
      </c>
      <c r="P255" s="172">
        <v>0</v>
      </c>
      <c r="Q255" s="172">
        <f>ROUND(E255*P255,2)</f>
        <v>0</v>
      </c>
      <c r="R255" s="172"/>
      <c r="S255" s="172" t="s">
        <v>177</v>
      </c>
      <c r="T255" s="173" t="s">
        <v>178</v>
      </c>
      <c r="U255" s="158">
        <v>0.74299999999999999</v>
      </c>
      <c r="V255" s="158">
        <f>ROUND(E255*U255,2)</f>
        <v>21.01</v>
      </c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196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55"/>
      <c r="B256" s="156"/>
      <c r="C256" s="190" t="s">
        <v>423</v>
      </c>
      <c r="D256" s="188"/>
      <c r="E256" s="189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200</v>
      </c>
      <c r="AH256" s="148">
        <v>0</v>
      </c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55"/>
      <c r="B257" s="156"/>
      <c r="C257" s="190" t="s">
        <v>2023</v>
      </c>
      <c r="D257" s="188"/>
      <c r="E257" s="189">
        <v>12.12</v>
      </c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200</v>
      </c>
      <c r="AH257" s="148">
        <v>0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55"/>
      <c r="B258" s="156"/>
      <c r="C258" s="190" t="s">
        <v>2024</v>
      </c>
      <c r="D258" s="188"/>
      <c r="E258" s="189">
        <v>16.16</v>
      </c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200</v>
      </c>
      <c r="AH258" s="148">
        <v>0</v>
      </c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ht="33.75" outlineLevel="1" x14ac:dyDescent="0.2">
      <c r="A259" s="167">
        <v>83</v>
      </c>
      <c r="B259" s="168" t="s">
        <v>435</v>
      </c>
      <c r="C259" s="184" t="s">
        <v>436</v>
      </c>
      <c r="D259" s="169" t="s">
        <v>195</v>
      </c>
      <c r="E259" s="170">
        <v>516.70000000000005</v>
      </c>
      <c r="F259" s="171"/>
      <c r="G259" s="172">
        <f>ROUND(E259*F259,2)</f>
        <v>0</v>
      </c>
      <c r="H259" s="171"/>
      <c r="I259" s="172">
        <f>ROUND(E259*H259,2)</f>
        <v>0</v>
      </c>
      <c r="J259" s="171"/>
      <c r="K259" s="172">
        <f>ROUND(E259*J259,2)</f>
        <v>0</v>
      </c>
      <c r="L259" s="172">
        <v>21</v>
      </c>
      <c r="M259" s="172">
        <f>G259*(1+L259/100)</f>
        <v>0</v>
      </c>
      <c r="N259" s="172">
        <v>0</v>
      </c>
      <c r="O259" s="172">
        <f>ROUND(E259*N259,2)</f>
        <v>0</v>
      </c>
      <c r="P259" s="172">
        <v>0</v>
      </c>
      <c r="Q259" s="172">
        <f>ROUND(E259*P259,2)</f>
        <v>0</v>
      </c>
      <c r="R259" s="172"/>
      <c r="S259" s="172" t="s">
        <v>177</v>
      </c>
      <c r="T259" s="173" t="s">
        <v>178</v>
      </c>
      <c r="U259" s="158">
        <v>0.23</v>
      </c>
      <c r="V259" s="158">
        <f>ROUND(E259*U259,2)</f>
        <v>118.84</v>
      </c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196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outlineLevel="1" x14ac:dyDescent="0.2">
      <c r="A260" s="155"/>
      <c r="B260" s="156"/>
      <c r="C260" s="190" t="s">
        <v>2022</v>
      </c>
      <c r="D260" s="188"/>
      <c r="E260" s="189">
        <v>516.70000000000005</v>
      </c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200</v>
      </c>
      <c r="AH260" s="148">
        <v>0</v>
      </c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ht="22.5" outlineLevel="1" x14ac:dyDescent="0.2">
      <c r="A261" s="167">
        <v>84</v>
      </c>
      <c r="B261" s="168" t="s">
        <v>437</v>
      </c>
      <c r="C261" s="184" t="s">
        <v>438</v>
      </c>
      <c r="D261" s="169" t="s">
        <v>195</v>
      </c>
      <c r="E261" s="170">
        <v>1033.4000000000001</v>
      </c>
      <c r="F261" s="171"/>
      <c r="G261" s="172">
        <f>ROUND(E261*F261,2)</f>
        <v>0</v>
      </c>
      <c r="H261" s="171"/>
      <c r="I261" s="172">
        <f>ROUND(E261*H261,2)</f>
        <v>0</v>
      </c>
      <c r="J261" s="171"/>
      <c r="K261" s="172">
        <f>ROUND(E261*J261,2)</f>
        <v>0</v>
      </c>
      <c r="L261" s="172">
        <v>21</v>
      </c>
      <c r="M261" s="172">
        <f>G261*(1+L261/100)</f>
        <v>0</v>
      </c>
      <c r="N261" s="172">
        <v>0</v>
      </c>
      <c r="O261" s="172">
        <f>ROUND(E261*N261,2)</f>
        <v>0</v>
      </c>
      <c r="P261" s="172">
        <v>0</v>
      </c>
      <c r="Q261" s="172">
        <f>ROUND(E261*P261,2)</f>
        <v>0</v>
      </c>
      <c r="R261" s="172"/>
      <c r="S261" s="172" t="s">
        <v>177</v>
      </c>
      <c r="T261" s="173" t="s">
        <v>178</v>
      </c>
      <c r="U261" s="158">
        <v>0.36199999999999999</v>
      </c>
      <c r="V261" s="158">
        <f>ROUND(E261*U261,2)</f>
        <v>374.09</v>
      </c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196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55"/>
      <c r="B262" s="156"/>
      <c r="C262" s="190" t="s">
        <v>2026</v>
      </c>
      <c r="D262" s="188"/>
      <c r="E262" s="189">
        <v>1033.4000000000001</v>
      </c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200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67">
        <v>85</v>
      </c>
      <c r="B263" s="168" t="s">
        <v>441</v>
      </c>
      <c r="C263" s="184" t="s">
        <v>442</v>
      </c>
      <c r="D263" s="169" t="s">
        <v>195</v>
      </c>
      <c r="E263" s="170">
        <v>516.70000000000005</v>
      </c>
      <c r="F263" s="171"/>
      <c r="G263" s="172">
        <f>ROUND(E263*F263,2)</f>
        <v>0</v>
      </c>
      <c r="H263" s="171"/>
      <c r="I263" s="172">
        <f>ROUND(E263*H263,2)</f>
        <v>0</v>
      </c>
      <c r="J263" s="171"/>
      <c r="K263" s="172">
        <f>ROUND(E263*J263,2)</f>
        <v>0</v>
      </c>
      <c r="L263" s="172">
        <v>21</v>
      </c>
      <c r="M263" s="172">
        <f>G263*(1+L263/100)</f>
        <v>0</v>
      </c>
      <c r="N263" s="172">
        <v>0</v>
      </c>
      <c r="O263" s="172">
        <f>ROUND(E263*N263,2)</f>
        <v>0</v>
      </c>
      <c r="P263" s="172">
        <v>0</v>
      </c>
      <c r="Q263" s="172">
        <f>ROUND(E263*P263,2)</f>
        <v>0</v>
      </c>
      <c r="R263" s="172"/>
      <c r="S263" s="172" t="s">
        <v>177</v>
      </c>
      <c r="T263" s="173" t="s">
        <v>178</v>
      </c>
      <c r="U263" s="158">
        <v>0.11</v>
      </c>
      <c r="V263" s="158">
        <f>ROUND(E263*U263,2)</f>
        <v>56.84</v>
      </c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196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55"/>
      <c r="B264" s="156"/>
      <c r="C264" s="190" t="s">
        <v>2022</v>
      </c>
      <c r="D264" s="188"/>
      <c r="E264" s="189">
        <v>516.70000000000005</v>
      </c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200</v>
      </c>
      <c r="AH264" s="148">
        <v>0</v>
      </c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ht="33.75" outlineLevel="1" x14ac:dyDescent="0.2">
      <c r="A265" s="167">
        <v>86</v>
      </c>
      <c r="B265" s="168" t="s">
        <v>443</v>
      </c>
      <c r="C265" s="184" t="s">
        <v>444</v>
      </c>
      <c r="D265" s="169" t="s">
        <v>195</v>
      </c>
      <c r="E265" s="170">
        <v>516.70000000000005</v>
      </c>
      <c r="F265" s="171"/>
      <c r="G265" s="172">
        <f>ROUND(E265*F265,2)</f>
        <v>0</v>
      </c>
      <c r="H265" s="171"/>
      <c r="I265" s="172">
        <f>ROUND(E265*H265,2)</f>
        <v>0</v>
      </c>
      <c r="J265" s="171"/>
      <c r="K265" s="172">
        <f>ROUND(E265*J265,2)</f>
        <v>0</v>
      </c>
      <c r="L265" s="172">
        <v>21</v>
      </c>
      <c r="M265" s="172">
        <f>G265*(1+L265/100)</f>
        <v>0</v>
      </c>
      <c r="N265" s="172">
        <v>0</v>
      </c>
      <c r="O265" s="172">
        <f>ROUND(E265*N265,2)</f>
        <v>0</v>
      </c>
      <c r="P265" s="172">
        <v>0</v>
      </c>
      <c r="Q265" s="172">
        <f>ROUND(E265*P265,2)</f>
        <v>0</v>
      </c>
      <c r="R265" s="172"/>
      <c r="S265" s="172" t="s">
        <v>177</v>
      </c>
      <c r="T265" s="173" t="s">
        <v>178</v>
      </c>
      <c r="U265" s="158">
        <v>0.45</v>
      </c>
      <c r="V265" s="158">
        <f>ROUND(E265*U265,2)</f>
        <v>232.52</v>
      </c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196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55"/>
      <c r="B266" s="156"/>
      <c r="C266" s="190" t="s">
        <v>2022</v>
      </c>
      <c r="D266" s="188"/>
      <c r="E266" s="189">
        <v>516.70000000000005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200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ht="22.5" outlineLevel="1" x14ac:dyDescent="0.2">
      <c r="A267" s="167">
        <v>87</v>
      </c>
      <c r="B267" s="168" t="s">
        <v>445</v>
      </c>
      <c r="C267" s="184" t="s">
        <v>446</v>
      </c>
      <c r="D267" s="169" t="s">
        <v>195</v>
      </c>
      <c r="E267" s="170">
        <v>158.9</v>
      </c>
      <c r="F267" s="171"/>
      <c r="G267" s="172">
        <f>ROUND(E267*F267,2)</f>
        <v>0</v>
      </c>
      <c r="H267" s="171"/>
      <c r="I267" s="172">
        <f>ROUND(E267*H267,2)</f>
        <v>0</v>
      </c>
      <c r="J267" s="171"/>
      <c r="K267" s="172">
        <f>ROUND(E267*J267,2)</f>
        <v>0</v>
      </c>
      <c r="L267" s="172">
        <v>21</v>
      </c>
      <c r="M267" s="172">
        <f>G267*(1+L267/100)</f>
        <v>0</v>
      </c>
      <c r="N267" s="172">
        <v>0</v>
      </c>
      <c r="O267" s="172">
        <f>ROUND(E267*N267,2)</f>
        <v>0</v>
      </c>
      <c r="P267" s="172">
        <v>0</v>
      </c>
      <c r="Q267" s="172">
        <f>ROUND(E267*P267,2)</f>
        <v>0</v>
      </c>
      <c r="R267" s="172"/>
      <c r="S267" s="172" t="s">
        <v>177</v>
      </c>
      <c r="T267" s="173" t="s">
        <v>178</v>
      </c>
      <c r="U267" s="158">
        <v>0.44</v>
      </c>
      <c r="V267" s="158">
        <f>ROUND(E267*U267,2)</f>
        <v>69.92</v>
      </c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196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55"/>
      <c r="B268" s="156"/>
      <c r="C268" s="190" t="s">
        <v>2027</v>
      </c>
      <c r="D268" s="188"/>
      <c r="E268" s="189">
        <v>158.9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ht="22.5" outlineLevel="1" x14ac:dyDescent="0.2">
      <c r="A269" s="167">
        <v>88</v>
      </c>
      <c r="B269" s="168" t="s">
        <v>452</v>
      </c>
      <c r="C269" s="184" t="s">
        <v>453</v>
      </c>
      <c r="D269" s="169" t="s">
        <v>195</v>
      </c>
      <c r="E269" s="170">
        <v>31.78</v>
      </c>
      <c r="F269" s="171"/>
      <c r="G269" s="172">
        <f>ROUND(E269*F269,2)</f>
        <v>0</v>
      </c>
      <c r="H269" s="171"/>
      <c r="I269" s="172">
        <f>ROUND(E269*H269,2)</f>
        <v>0</v>
      </c>
      <c r="J269" s="171"/>
      <c r="K269" s="172">
        <f>ROUND(E269*J269,2)</f>
        <v>0</v>
      </c>
      <c r="L269" s="172">
        <v>21</v>
      </c>
      <c r="M269" s="172">
        <f>G269*(1+L269/100)</f>
        <v>0</v>
      </c>
      <c r="N269" s="172">
        <v>0</v>
      </c>
      <c r="O269" s="172">
        <f>ROUND(E269*N269,2)</f>
        <v>0</v>
      </c>
      <c r="P269" s="172">
        <v>0</v>
      </c>
      <c r="Q269" s="172">
        <f>ROUND(E269*P269,2)</f>
        <v>0</v>
      </c>
      <c r="R269" s="172"/>
      <c r="S269" s="172" t="s">
        <v>177</v>
      </c>
      <c r="T269" s="173" t="s">
        <v>178</v>
      </c>
      <c r="U269" s="158">
        <v>0.72</v>
      </c>
      <c r="V269" s="158">
        <f>ROUND(E269*U269,2)</f>
        <v>22.88</v>
      </c>
      <c r="W269" s="15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 t="s">
        <v>196</v>
      </c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55"/>
      <c r="B270" s="156"/>
      <c r="C270" s="190" t="s">
        <v>2028</v>
      </c>
      <c r="D270" s="188"/>
      <c r="E270" s="189">
        <v>31.78</v>
      </c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200</v>
      </c>
      <c r="AH270" s="148">
        <v>0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ht="22.5" outlineLevel="1" x14ac:dyDescent="0.2">
      <c r="A271" s="167">
        <v>89</v>
      </c>
      <c r="B271" s="168" t="s">
        <v>460</v>
      </c>
      <c r="C271" s="184" t="s">
        <v>461</v>
      </c>
      <c r="D271" s="169" t="s">
        <v>195</v>
      </c>
      <c r="E271" s="170">
        <v>516.70000000000005</v>
      </c>
      <c r="F271" s="171"/>
      <c r="G271" s="172">
        <f>ROUND(E271*F271,2)</f>
        <v>0</v>
      </c>
      <c r="H271" s="171"/>
      <c r="I271" s="172">
        <f>ROUND(E271*H271,2)</f>
        <v>0</v>
      </c>
      <c r="J271" s="171"/>
      <c r="K271" s="172">
        <f>ROUND(E271*J271,2)</f>
        <v>0</v>
      </c>
      <c r="L271" s="172">
        <v>21</v>
      </c>
      <c r="M271" s="172">
        <f>G271*(1+L271/100)</f>
        <v>0</v>
      </c>
      <c r="N271" s="172">
        <v>0</v>
      </c>
      <c r="O271" s="172">
        <f>ROUND(E271*N271,2)</f>
        <v>0</v>
      </c>
      <c r="P271" s="172">
        <v>0</v>
      </c>
      <c r="Q271" s="172">
        <f>ROUND(E271*P271,2)</f>
        <v>0</v>
      </c>
      <c r="R271" s="172"/>
      <c r="S271" s="172" t="s">
        <v>177</v>
      </c>
      <c r="T271" s="173" t="s">
        <v>178</v>
      </c>
      <c r="U271" s="158">
        <v>0.36</v>
      </c>
      <c r="V271" s="158">
        <f>ROUND(E271*U271,2)</f>
        <v>186.01</v>
      </c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196</v>
      </c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outlineLevel="1" x14ac:dyDescent="0.2">
      <c r="A272" s="155"/>
      <c r="B272" s="156"/>
      <c r="C272" s="190" t="s">
        <v>2022</v>
      </c>
      <c r="D272" s="188"/>
      <c r="E272" s="189">
        <v>516.70000000000005</v>
      </c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200</v>
      </c>
      <c r="AH272" s="148">
        <v>0</v>
      </c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ht="22.5" outlineLevel="1" x14ac:dyDescent="0.2">
      <c r="A273" s="167">
        <v>90</v>
      </c>
      <c r="B273" s="168" t="s">
        <v>462</v>
      </c>
      <c r="C273" s="184" t="s">
        <v>463</v>
      </c>
      <c r="D273" s="169" t="s">
        <v>195</v>
      </c>
      <c r="E273" s="170">
        <v>516.70000000000005</v>
      </c>
      <c r="F273" s="171"/>
      <c r="G273" s="172">
        <f>ROUND(E273*F273,2)</f>
        <v>0</v>
      </c>
      <c r="H273" s="171"/>
      <c r="I273" s="172">
        <f>ROUND(E273*H273,2)</f>
        <v>0</v>
      </c>
      <c r="J273" s="171"/>
      <c r="K273" s="172">
        <f>ROUND(E273*J273,2)</f>
        <v>0</v>
      </c>
      <c r="L273" s="172">
        <v>21</v>
      </c>
      <c r="M273" s="172">
        <f>G273*(1+L273/100)</f>
        <v>0</v>
      </c>
      <c r="N273" s="172">
        <v>0</v>
      </c>
      <c r="O273" s="172">
        <f>ROUND(E273*N273,2)</f>
        <v>0</v>
      </c>
      <c r="P273" s="172">
        <v>0</v>
      </c>
      <c r="Q273" s="172">
        <f>ROUND(E273*P273,2)</f>
        <v>0</v>
      </c>
      <c r="R273" s="172"/>
      <c r="S273" s="172" t="s">
        <v>184</v>
      </c>
      <c r="T273" s="173" t="s">
        <v>178</v>
      </c>
      <c r="U273" s="158">
        <v>0</v>
      </c>
      <c r="V273" s="158">
        <f>ROUND(E273*U273,2)</f>
        <v>0</v>
      </c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196</v>
      </c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55"/>
      <c r="B274" s="156"/>
      <c r="C274" s="190" t="s">
        <v>2022</v>
      </c>
      <c r="D274" s="188"/>
      <c r="E274" s="189">
        <v>516.70000000000005</v>
      </c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200</v>
      </c>
      <c r="AH274" s="148">
        <v>0</v>
      </c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1" x14ac:dyDescent="0.2">
      <c r="A275" s="167">
        <v>91</v>
      </c>
      <c r="B275" s="168" t="s">
        <v>464</v>
      </c>
      <c r="C275" s="184" t="s">
        <v>465</v>
      </c>
      <c r="D275" s="169" t="s">
        <v>195</v>
      </c>
      <c r="E275" s="170">
        <v>516.70000000000005</v>
      </c>
      <c r="F275" s="171"/>
      <c r="G275" s="172">
        <f>ROUND(E275*F275,2)</f>
        <v>0</v>
      </c>
      <c r="H275" s="171"/>
      <c r="I275" s="172">
        <f>ROUND(E275*H275,2)</f>
        <v>0</v>
      </c>
      <c r="J275" s="171"/>
      <c r="K275" s="172">
        <f>ROUND(E275*J275,2)</f>
        <v>0</v>
      </c>
      <c r="L275" s="172">
        <v>21</v>
      </c>
      <c r="M275" s="172">
        <f>G275*(1+L275/100)</f>
        <v>0</v>
      </c>
      <c r="N275" s="172">
        <v>0</v>
      </c>
      <c r="O275" s="172">
        <f>ROUND(E275*N275,2)</f>
        <v>0</v>
      </c>
      <c r="P275" s="172">
        <v>0</v>
      </c>
      <c r="Q275" s="172">
        <f>ROUND(E275*P275,2)</f>
        <v>0</v>
      </c>
      <c r="R275" s="172"/>
      <c r="S275" s="172" t="s">
        <v>184</v>
      </c>
      <c r="T275" s="173" t="s">
        <v>178</v>
      </c>
      <c r="U275" s="158">
        <v>0</v>
      </c>
      <c r="V275" s="158">
        <f>ROUND(E275*U275,2)</f>
        <v>0</v>
      </c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196</v>
      </c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1" x14ac:dyDescent="0.2">
      <c r="A276" s="155"/>
      <c r="B276" s="156"/>
      <c r="C276" s="190" t="s">
        <v>2022</v>
      </c>
      <c r="D276" s="188"/>
      <c r="E276" s="189">
        <v>516.70000000000005</v>
      </c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200</v>
      </c>
      <c r="AH276" s="148">
        <v>0</v>
      </c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x14ac:dyDescent="0.2">
      <c r="A277" s="161" t="s">
        <v>172</v>
      </c>
      <c r="B277" s="162" t="s">
        <v>86</v>
      </c>
      <c r="C277" s="182" t="s">
        <v>87</v>
      </c>
      <c r="D277" s="163"/>
      <c r="E277" s="164"/>
      <c r="F277" s="165"/>
      <c r="G277" s="165">
        <f>SUMIF(AG278:AG281,"&lt;&gt;NOR",G278:G281)</f>
        <v>0</v>
      </c>
      <c r="H277" s="165"/>
      <c r="I277" s="165">
        <f>SUM(I278:I281)</f>
        <v>0</v>
      </c>
      <c r="J277" s="165"/>
      <c r="K277" s="165">
        <f>SUM(K278:K281)</f>
        <v>0</v>
      </c>
      <c r="L277" s="165"/>
      <c r="M277" s="165">
        <f>SUM(M278:M281)</f>
        <v>0</v>
      </c>
      <c r="N277" s="165"/>
      <c r="O277" s="165">
        <f>SUM(O278:O281)</f>
        <v>0</v>
      </c>
      <c r="P277" s="165"/>
      <c r="Q277" s="165">
        <f>SUM(Q278:Q281)</f>
        <v>0</v>
      </c>
      <c r="R277" s="165"/>
      <c r="S277" s="165"/>
      <c r="T277" s="166"/>
      <c r="U277" s="160"/>
      <c r="V277" s="160">
        <f>SUM(V278:V281)</f>
        <v>14.44</v>
      </c>
      <c r="W277" s="160"/>
      <c r="AG277" t="s">
        <v>173</v>
      </c>
    </row>
    <row r="278" spans="1:60" ht="22.5" outlineLevel="1" x14ac:dyDescent="0.2">
      <c r="A278" s="167">
        <v>92</v>
      </c>
      <c r="B278" s="168" t="s">
        <v>469</v>
      </c>
      <c r="C278" s="184" t="s">
        <v>470</v>
      </c>
      <c r="D278" s="169" t="s">
        <v>195</v>
      </c>
      <c r="E278" s="170">
        <v>49.8</v>
      </c>
      <c r="F278" s="171"/>
      <c r="G278" s="172">
        <f>ROUND(E278*F278,2)</f>
        <v>0</v>
      </c>
      <c r="H278" s="171"/>
      <c r="I278" s="172">
        <f>ROUND(E278*H278,2)</f>
        <v>0</v>
      </c>
      <c r="J278" s="171"/>
      <c r="K278" s="172">
        <f>ROUND(E278*J278,2)</f>
        <v>0</v>
      </c>
      <c r="L278" s="172">
        <v>21</v>
      </c>
      <c r="M278" s="172">
        <f>G278*(1+L278/100)</f>
        <v>0</v>
      </c>
      <c r="N278" s="172">
        <v>0</v>
      </c>
      <c r="O278" s="172">
        <f>ROUND(E278*N278,2)</f>
        <v>0</v>
      </c>
      <c r="P278" s="172">
        <v>0</v>
      </c>
      <c r="Q278" s="172">
        <f>ROUND(E278*P278,2)</f>
        <v>0</v>
      </c>
      <c r="R278" s="172"/>
      <c r="S278" s="172" t="s">
        <v>177</v>
      </c>
      <c r="T278" s="173" t="s">
        <v>178</v>
      </c>
      <c r="U278" s="158">
        <v>0.25</v>
      </c>
      <c r="V278" s="158">
        <f>ROUND(E278*U278,2)</f>
        <v>12.45</v>
      </c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196</v>
      </c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1" x14ac:dyDescent="0.2">
      <c r="A279" s="155"/>
      <c r="B279" s="156"/>
      <c r="C279" s="190" t="s">
        <v>2029</v>
      </c>
      <c r="D279" s="188"/>
      <c r="E279" s="189">
        <v>49.8</v>
      </c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200</v>
      </c>
      <c r="AH279" s="148">
        <v>0</v>
      </c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ht="22.5" outlineLevel="1" x14ac:dyDescent="0.2">
      <c r="A280" s="167">
        <v>93</v>
      </c>
      <c r="B280" s="168" t="s">
        <v>477</v>
      </c>
      <c r="C280" s="184" t="s">
        <v>478</v>
      </c>
      <c r="D280" s="169" t="s">
        <v>195</v>
      </c>
      <c r="E280" s="170">
        <v>49.8</v>
      </c>
      <c r="F280" s="171"/>
      <c r="G280" s="172">
        <f>ROUND(E280*F280,2)</f>
        <v>0</v>
      </c>
      <c r="H280" s="171"/>
      <c r="I280" s="172">
        <f>ROUND(E280*H280,2)</f>
        <v>0</v>
      </c>
      <c r="J280" s="171"/>
      <c r="K280" s="172">
        <f>ROUND(E280*J280,2)</f>
        <v>0</v>
      </c>
      <c r="L280" s="172">
        <v>21</v>
      </c>
      <c r="M280" s="172">
        <f>G280*(1+L280/100)</f>
        <v>0</v>
      </c>
      <c r="N280" s="172">
        <v>0</v>
      </c>
      <c r="O280" s="172">
        <f>ROUND(E280*N280,2)</f>
        <v>0</v>
      </c>
      <c r="P280" s="172">
        <v>0</v>
      </c>
      <c r="Q280" s="172">
        <f>ROUND(E280*P280,2)</f>
        <v>0</v>
      </c>
      <c r="R280" s="172"/>
      <c r="S280" s="172" t="s">
        <v>177</v>
      </c>
      <c r="T280" s="173" t="s">
        <v>178</v>
      </c>
      <c r="U280" s="158">
        <v>0.04</v>
      </c>
      <c r="V280" s="158">
        <f>ROUND(E280*U280,2)</f>
        <v>1.99</v>
      </c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196</v>
      </c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1" x14ac:dyDescent="0.2">
      <c r="A281" s="155"/>
      <c r="B281" s="156"/>
      <c r="C281" s="190" t="s">
        <v>2029</v>
      </c>
      <c r="D281" s="188"/>
      <c r="E281" s="189">
        <v>49.8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200</v>
      </c>
      <c r="AH281" s="148">
        <v>0</v>
      </c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x14ac:dyDescent="0.2">
      <c r="A282" s="161" t="s">
        <v>172</v>
      </c>
      <c r="B282" s="162" t="s">
        <v>92</v>
      </c>
      <c r="C282" s="182" t="s">
        <v>93</v>
      </c>
      <c r="D282" s="163"/>
      <c r="E282" s="164"/>
      <c r="F282" s="165"/>
      <c r="G282" s="165">
        <f>SUMIF(AG283:AG284,"&lt;&gt;NOR",G283:G284)</f>
        <v>0</v>
      </c>
      <c r="H282" s="165"/>
      <c r="I282" s="165">
        <f>SUM(I283:I284)</f>
        <v>0</v>
      </c>
      <c r="J282" s="165"/>
      <c r="K282" s="165">
        <f>SUM(K283:K284)</f>
        <v>0</v>
      </c>
      <c r="L282" s="165"/>
      <c r="M282" s="165">
        <f>SUM(M283:M284)</f>
        <v>0</v>
      </c>
      <c r="N282" s="165"/>
      <c r="O282" s="165">
        <f>SUM(O283:O284)</f>
        <v>0</v>
      </c>
      <c r="P282" s="165"/>
      <c r="Q282" s="165">
        <f>SUM(Q283:Q284)</f>
        <v>0</v>
      </c>
      <c r="R282" s="165"/>
      <c r="S282" s="165"/>
      <c r="T282" s="166"/>
      <c r="U282" s="160"/>
      <c r="V282" s="160">
        <f>SUM(V283:V284)</f>
        <v>0.18</v>
      </c>
      <c r="W282" s="160"/>
      <c r="AG282" t="s">
        <v>173</v>
      </c>
    </row>
    <row r="283" spans="1:60" ht="22.5" outlineLevel="1" x14ac:dyDescent="0.2">
      <c r="A283" s="167">
        <v>94</v>
      </c>
      <c r="B283" s="168" t="s">
        <v>481</v>
      </c>
      <c r="C283" s="184" t="s">
        <v>482</v>
      </c>
      <c r="D283" s="169" t="s">
        <v>256</v>
      </c>
      <c r="E283" s="170">
        <v>4.8499999999999996</v>
      </c>
      <c r="F283" s="171"/>
      <c r="G283" s="172">
        <f>ROUND(E283*F283,2)</f>
        <v>0</v>
      </c>
      <c r="H283" s="171"/>
      <c r="I283" s="172">
        <f>ROUND(E283*H283,2)</f>
        <v>0</v>
      </c>
      <c r="J283" s="171"/>
      <c r="K283" s="172">
        <f>ROUND(E283*J283,2)</f>
        <v>0</v>
      </c>
      <c r="L283" s="172">
        <v>21</v>
      </c>
      <c r="M283" s="172">
        <f>G283*(1+L283/100)</f>
        <v>0</v>
      </c>
      <c r="N283" s="172">
        <v>0</v>
      </c>
      <c r="O283" s="172">
        <f>ROUND(E283*N283,2)</f>
        <v>0</v>
      </c>
      <c r="P283" s="172">
        <v>0</v>
      </c>
      <c r="Q283" s="172">
        <f>ROUND(E283*P283,2)</f>
        <v>0</v>
      </c>
      <c r="R283" s="172"/>
      <c r="S283" s="172" t="s">
        <v>177</v>
      </c>
      <c r="T283" s="173" t="s">
        <v>178</v>
      </c>
      <c r="U283" s="158">
        <v>3.6999999999999998E-2</v>
      </c>
      <c r="V283" s="158">
        <f>ROUND(E283*U283,2)</f>
        <v>0.18</v>
      </c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196</v>
      </c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0" t="s">
        <v>2030</v>
      </c>
      <c r="D284" s="188"/>
      <c r="E284" s="189">
        <v>4.8499999999999996</v>
      </c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>
        <v>0</v>
      </c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x14ac:dyDescent="0.2">
      <c r="A285" s="161" t="s">
        <v>172</v>
      </c>
      <c r="B285" s="162" t="s">
        <v>94</v>
      </c>
      <c r="C285" s="182" t="s">
        <v>95</v>
      </c>
      <c r="D285" s="163"/>
      <c r="E285" s="164"/>
      <c r="F285" s="165"/>
      <c r="G285" s="165">
        <f>SUMIF(AG286:AG325,"&lt;&gt;NOR",G286:G325)</f>
        <v>0</v>
      </c>
      <c r="H285" s="165"/>
      <c r="I285" s="165">
        <f>SUM(I286:I325)</f>
        <v>0</v>
      </c>
      <c r="J285" s="165"/>
      <c r="K285" s="165">
        <f>SUM(K286:K325)</f>
        <v>0</v>
      </c>
      <c r="L285" s="165"/>
      <c r="M285" s="165">
        <f>SUM(M286:M325)</f>
        <v>0</v>
      </c>
      <c r="N285" s="165"/>
      <c r="O285" s="165">
        <f>SUM(O286:O325)</f>
        <v>0</v>
      </c>
      <c r="P285" s="165"/>
      <c r="Q285" s="165">
        <f>SUM(Q286:Q325)</f>
        <v>0</v>
      </c>
      <c r="R285" s="165"/>
      <c r="S285" s="165"/>
      <c r="T285" s="166"/>
      <c r="U285" s="160"/>
      <c r="V285" s="160">
        <f>SUM(V286:V325)</f>
        <v>458.01000000000005</v>
      </c>
      <c r="W285" s="160"/>
      <c r="AG285" t="s">
        <v>173</v>
      </c>
    </row>
    <row r="286" spans="1:60" ht="33.75" outlineLevel="1" x14ac:dyDescent="0.2">
      <c r="A286" s="167">
        <v>95</v>
      </c>
      <c r="B286" s="168" t="s">
        <v>486</v>
      </c>
      <c r="C286" s="184" t="s">
        <v>487</v>
      </c>
      <c r="D286" s="169" t="s">
        <v>195</v>
      </c>
      <c r="E286" s="170">
        <v>542.90049999999997</v>
      </c>
      <c r="F286" s="171"/>
      <c r="G286" s="172">
        <f>ROUND(E286*F286,2)</f>
        <v>0</v>
      </c>
      <c r="H286" s="171"/>
      <c r="I286" s="172">
        <f>ROUND(E286*H286,2)</f>
        <v>0</v>
      </c>
      <c r="J286" s="171"/>
      <c r="K286" s="172">
        <f>ROUND(E286*J286,2)</f>
        <v>0</v>
      </c>
      <c r="L286" s="172">
        <v>21</v>
      </c>
      <c r="M286" s="172">
        <f>G286*(1+L286/100)</f>
        <v>0</v>
      </c>
      <c r="N286" s="172">
        <v>0</v>
      </c>
      <c r="O286" s="172">
        <f>ROUND(E286*N286,2)</f>
        <v>0</v>
      </c>
      <c r="P286" s="172">
        <v>0</v>
      </c>
      <c r="Q286" s="172">
        <f>ROUND(E286*P286,2)</f>
        <v>0</v>
      </c>
      <c r="R286" s="172"/>
      <c r="S286" s="172" t="s">
        <v>177</v>
      </c>
      <c r="T286" s="173" t="s">
        <v>178</v>
      </c>
      <c r="U286" s="158">
        <v>0.13900000000000001</v>
      </c>
      <c r="V286" s="158">
        <f>ROUND(E286*U286,2)</f>
        <v>75.459999999999994</v>
      </c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196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190" t="s">
        <v>2031</v>
      </c>
      <c r="D287" s="188"/>
      <c r="E287" s="189">
        <v>454.36</v>
      </c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>
        <v>0</v>
      </c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190" t="s">
        <v>2032</v>
      </c>
      <c r="D288" s="188"/>
      <c r="E288" s="189">
        <v>20.55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0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1" x14ac:dyDescent="0.2">
      <c r="A289" s="155"/>
      <c r="B289" s="156"/>
      <c r="C289" s="190" t="s">
        <v>2033</v>
      </c>
      <c r="D289" s="188"/>
      <c r="E289" s="189">
        <v>67.989999999999995</v>
      </c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200</v>
      </c>
      <c r="AH289" s="148">
        <v>0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ht="45" outlineLevel="1" x14ac:dyDescent="0.2">
      <c r="A290" s="167">
        <v>96</v>
      </c>
      <c r="B290" s="168" t="s">
        <v>492</v>
      </c>
      <c r="C290" s="184" t="s">
        <v>493</v>
      </c>
      <c r="D290" s="169" t="s">
        <v>195</v>
      </c>
      <c r="E290" s="170">
        <v>1085.8</v>
      </c>
      <c r="F290" s="171"/>
      <c r="G290" s="172">
        <f>ROUND(E290*F290,2)</f>
        <v>0</v>
      </c>
      <c r="H290" s="171"/>
      <c r="I290" s="172">
        <f>ROUND(E290*H290,2)</f>
        <v>0</v>
      </c>
      <c r="J290" s="171"/>
      <c r="K290" s="172">
        <f>ROUND(E290*J290,2)</f>
        <v>0</v>
      </c>
      <c r="L290" s="172">
        <v>21</v>
      </c>
      <c r="M290" s="172">
        <f>G290*(1+L290/100)</f>
        <v>0</v>
      </c>
      <c r="N290" s="172">
        <v>0</v>
      </c>
      <c r="O290" s="172">
        <f>ROUND(E290*N290,2)</f>
        <v>0</v>
      </c>
      <c r="P290" s="172">
        <v>0</v>
      </c>
      <c r="Q290" s="172">
        <f>ROUND(E290*P290,2)</f>
        <v>0</v>
      </c>
      <c r="R290" s="172"/>
      <c r="S290" s="172" t="s">
        <v>177</v>
      </c>
      <c r="T290" s="173" t="s">
        <v>178</v>
      </c>
      <c r="U290" s="158">
        <v>7.0000000000000001E-3</v>
      </c>
      <c r="V290" s="158">
        <f>ROUND(E290*U290,2)</f>
        <v>7.6</v>
      </c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196</v>
      </c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1" x14ac:dyDescent="0.2">
      <c r="A291" s="155"/>
      <c r="B291" s="156"/>
      <c r="C291" s="199" t="s">
        <v>283</v>
      </c>
      <c r="D291" s="191"/>
      <c r="E291" s="192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200</v>
      </c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outlineLevel="1" x14ac:dyDescent="0.2">
      <c r="A292" s="155"/>
      <c r="B292" s="156"/>
      <c r="C292" s="200" t="s">
        <v>2034</v>
      </c>
      <c r="D292" s="191"/>
      <c r="E292" s="192">
        <v>454.36</v>
      </c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200</v>
      </c>
      <c r="AH292" s="148">
        <v>2</v>
      </c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1" x14ac:dyDescent="0.2">
      <c r="A293" s="155"/>
      <c r="B293" s="156"/>
      <c r="C293" s="200" t="s">
        <v>2035</v>
      </c>
      <c r="D293" s="191"/>
      <c r="E293" s="192">
        <v>20.55</v>
      </c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>
        <v>2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outlineLevel="1" x14ac:dyDescent="0.2">
      <c r="A294" s="155"/>
      <c r="B294" s="156"/>
      <c r="C294" s="200" t="s">
        <v>2036</v>
      </c>
      <c r="D294" s="191"/>
      <c r="E294" s="192">
        <v>67.989999999999995</v>
      </c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200</v>
      </c>
      <c r="AH294" s="148">
        <v>2</v>
      </c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1" x14ac:dyDescent="0.2">
      <c r="A295" s="155"/>
      <c r="B295" s="156"/>
      <c r="C295" s="201" t="s">
        <v>295</v>
      </c>
      <c r="D295" s="193"/>
      <c r="E295" s="194">
        <v>542.9</v>
      </c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200</v>
      </c>
      <c r="AH295" s="148">
        <v>3</v>
      </c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1" x14ac:dyDescent="0.2">
      <c r="A296" s="155"/>
      <c r="B296" s="156"/>
      <c r="C296" s="199" t="s">
        <v>296</v>
      </c>
      <c r="D296" s="191"/>
      <c r="E296" s="192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 t="s">
        <v>200</v>
      </c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outlineLevel="1" x14ac:dyDescent="0.2">
      <c r="A297" s="155"/>
      <c r="B297" s="156"/>
      <c r="C297" s="190" t="s">
        <v>2037</v>
      </c>
      <c r="D297" s="188"/>
      <c r="E297" s="189">
        <v>1085.8</v>
      </c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200</v>
      </c>
      <c r="AH297" s="148">
        <v>0</v>
      </c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ht="22.5" outlineLevel="1" x14ac:dyDescent="0.2">
      <c r="A298" s="167">
        <v>97</v>
      </c>
      <c r="B298" s="168" t="s">
        <v>499</v>
      </c>
      <c r="C298" s="184" t="s">
        <v>500</v>
      </c>
      <c r="D298" s="169" t="s">
        <v>195</v>
      </c>
      <c r="E298" s="170">
        <v>542.90049999999997</v>
      </c>
      <c r="F298" s="171"/>
      <c r="G298" s="172">
        <f>ROUND(E298*F298,2)</f>
        <v>0</v>
      </c>
      <c r="H298" s="171"/>
      <c r="I298" s="172">
        <f>ROUND(E298*H298,2)</f>
        <v>0</v>
      </c>
      <c r="J298" s="171"/>
      <c r="K298" s="172">
        <f>ROUND(E298*J298,2)</f>
        <v>0</v>
      </c>
      <c r="L298" s="172">
        <v>21</v>
      </c>
      <c r="M298" s="172">
        <f>G298*(1+L298/100)</f>
        <v>0</v>
      </c>
      <c r="N298" s="172">
        <v>0</v>
      </c>
      <c r="O298" s="172">
        <f>ROUND(E298*N298,2)</f>
        <v>0</v>
      </c>
      <c r="P298" s="172">
        <v>0</v>
      </c>
      <c r="Q298" s="172">
        <f>ROUND(E298*P298,2)</f>
        <v>0</v>
      </c>
      <c r="R298" s="172"/>
      <c r="S298" s="172" t="s">
        <v>177</v>
      </c>
      <c r="T298" s="173" t="s">
        <v>178</v>
      </c>
      <c r="U298" s="158">
        <v>0.11700000000000001</v>
      </c>
      <c r="V298" s="158">
        <f>ROUND(E298*U298,2)</f>
        <v>63.52</v>
      </c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196</v>
      </c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1" x14ac:dyDescent="0.2">
      <c r="A299" s="155"/>
      <c r="B299" s="156"/>
      <c r="C299" s="190" t="s">
        <v>2031</v>
      </c>
      <c r="D299" s="188"/>
      <c r="E299" s="189">
        <v>454.36</v>
      </c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 t="s">
        <v>200</v>
      </c>
      <c r="AH299" s="148">
        <v>0</v>
      </c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1" x14ac:dyDescent="0.2">
      <c r="A300" s="155"/>
      <c r="B300" s="156"/>
      <c r="C300" s="190" t="s">
        <v>2032</v>
      </c>
      <c r="D300" s="188"/>
      <c r="E300" s="189">
        <v>20.55</v>
      </c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200</v>
      </c>
      <c r="AH300" s="148">
        <v>0</v>
      </c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55"/>
      <c r="B301" s="156"/>
      <c r="C301" s="190" t="s">
        <v>2033</v>
      </c>
      <c r="D301" s="188"/>
      <c r="E301" s="189">
        <v>67.989999999999995</v>
      </c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200</v>
      </c>
      <c r="AH301" s="148">
        <v>0</v>
      </c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ht="22.5" outlineLevel="1" x14ac:dyDescent="0.2">
      <c r="A302" s="167">
        <v>98</v>
      </c>
      <c r="B302" s="168" t="s">
        <v>501</v>
      </c>
      <c r="C302" s="184" t="s">
        <v>502</v>
      </c>
      <c r="D302" s="169" t="s">
        <v>195</v>
      </c>
      <c r="E302" s="170">
        <v>391.65</v>
      </c>
      <c r="F302" s="171"/>
      <c r="G302" s="172">
        <f>ROUND(E302*F302,2)</f>
        <v>0</v>
      </c>
      <c r="H302" s="171"/>
      <c r="I302" s="172">
        <f>ROUND(E302*H302,2)</f>
        <v>0</v>
      </c>
      <c r="J302" s="171"/>
      <c r="K302" s="172">
        <f>ROUND(E302*J302,2)</f>
        <v>0</v>
      </c>
      <c r="L302" s="172">
        <v>21</v>
      </c>
      <c r="M302" s="172">
        <f>G302*(1+L302/100)</f>
        <v>0</v>
      </c>
      <c r="N302" s="172">
        <v>0</v>
      </c>
      <c r="O302" s="172">
        <f>ROUND(E302*N302,2)</f>
        <v>0</v>
      </c>
      <c r="P302" s="172">
        <v>0</v>
      </c>
      <c r="Q302" s="172">
        <f>ROUND(E302*P302,2)</f>
        <v>0</v>
      </c>
      <c r="R302" s="172"/>
      <c r="S302" s="172" t="s">
        <v>177</v>
      </c>
      <c r="T302" s="173" t="s">
        <v>178</v>
      </c>
      <c r="U302" s="158">
        <v>0.214</v>
      </c>
      <c r="V302" s="158">
        <f>ROUND(E302*U302,2)</f>
        <v>83.81</v>
      </c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196</v>
      </c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outlineLevel="1" x14ac:dyDescent="0.2">
      <c r="A303" s="155"/>
      <c r="B303" s="156"/>
      <c r="C303" s="190" t="s">
        <v>2038</v>
      </c>
      <c r="D303" s="188"/>
      <c r="E303" s="189">
        <v>391.65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200</v>
      </c>
      <c r="AH303" s="148">
        <v>0</v>
      </c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ht="22.5" outlineLevel="1" x14ac:dyDescent="0.2">
      <c r="A304" s="167">
        <v>99</v>
      </c>
      <c r="B304" s="168" t="s">
        <v>504</v>
      </c>
      <c r="C304" s="184" t="s">
        <v>505</v>
      </c>
      <c r="D304" s="169" t="s">
        <v>195</v>
      </c>
      <c r="E304" s="170">
        <v>418.54399999999998</v>
      </c>
      <c r="F304" s="171"/>
      <c r="G304" s="172">
        <f>ROUND(E304*F304,2)</f>
        <v>0</v>
      </c>
      <c r="H304" s="171"/>
      <c r="I304" s="172">
        <f>ROUND(E304*H304,2)</f>
        <v>0</v>
      </c>
      <c r="J304" s="171"/>
      <c r="K304" s="172">
        <f>ROUND(E304*J304,2)</f>
        <v>0</v>
      </c>
      <c r="L304" s="172">
        <v>21</v>
      </c>
      <c r="M304" s="172">
        <f>G304*(1+L304/100)</f>
        <v>0</v>
      </c>
      <c r="N304" s="172">
        <v>0</v>
      </c>
      <c r="O304" s="172">
        <f>ROUND(E304*N304,2)</f>
        <v>0</v>
      </c>
      <c r="P304" s="172">
        <v>0</v>
      </c>
      <c r="Q304" s="172">
        <f>ROUND(E304*P304,2)</f>
        <v>0</v>
      </c>
      <c r="R304" s="172"/>
      <c r="S304" s="172" t="s">
        <v>177</v>
      </c>
      <c r="T304" s="173" t="s">
        <v>178</v>
      </c>
      <c r="U304" s="158">
        <v>0.252</v>
      </c>
      <c r="V304" s="158">
        <f>ROUND(E304*U304,2)</f>
        <v>105.47</v>
      </c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196</v>
      </c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outlineLevel="1" x14ac:dyDescent="0.2">
      <c r="A305" s="155"/>
      <c r="B305" s="156"/>
      <c r="C305" s="190" t="s">
        <v>1772</v>
      </c>
      <c r="D305" s="188"/>
      <c r="E305" s="189">
        <v>418.54</v>
      </c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200</v>
      </c>
      <c r="AH305" s="148">
        <v>0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ht="33.75" outlineLevel="1" x14ac:dyDescent="0.2">
      <c r="A306" s="167">
        <v>100</v>
      </c>
      <c r="B306" s="168" t="s">
        <v>507</v>
      </c>
      <c r="C306" s="184" t="s">
        <v>508</v>
      </c>
      <c r="D306" s="169" t="s">
        <v>195</v>
      </c>
      <c r="E306" s="170">
        <v>2092.7199999999998</v>
      </c>
      <c r="F306" s="171"/>
      <c r="G306" s="172">
        <f>ROUND(E306*F306,2)</f>
        <v>0</v>
      </c>
      <c r="H306" s="171"/>
      <c r="I306" s="172">
        <f>ROUND(E306*H306,2)</f>
        <v>0</v>
      </c>
      <c r="J306" s="171"/>
      <c r="K306" s="172">
        <f>ROUND(E306*J306,2)</f>
        <v>0</v>
      </c>
      <c r="L306" s="172">
        <v>21</v>
      </c>
      <c r="M306" s="172">
        <f>G306*(1+L306/100)</f>
        <v>0</v>
      </c>
      <c r="N306" s="172">
        <v>0</v>
      </c>
      <c r="O306" s="172">
        <f>ROUND(E306*N306,2)</f>
        <v>0</v>
      </c>
      <c r="P306" s="172">
        <v>0</v>
      </c>
      <c r="Q306" s="172">
        <f>ROUND(E306*P306,2)</f>
        <v>0</v>
      </c>
      <c r="R306" s="172"/>
      <c r="S306" s="172" t="s">
        <v>177</v>
      </c>
      <c r="T306" s="173" t="s">
        <v>178</v>
      </c>
      <c r="U306" s="158">
        <v>0.01</v>
      </c>
      <c r="V306" s="158">
        <f>ROUND(E306*U306,2)</f>
        <v>20.93</v>
      </c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196</v>
      </c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55"/>
      <c r="B307" s="156"/>
      <c r="C307" s="190" t="s">
        <v>1780</v>
      </c>
      <c r="D307" s="188"/>
      <c r="E307" s="189">
        <v>2092.7199999999998</v>
      </c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200</v>
      </c>
      <c r="AH307" s="148">
        <v>0</v>
      </c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ht="33.75" outlineLevel="1" x14ac:dyDescent="0.2">
      <c r="A308" s="167">
        <v>101</v>
      </c>
      <c r="B308" s="168" t="s">
        <v>509</v>
      </c>
      <c r="C308" s="184" t="s">
        <v>510</v>
      </c>
      <c r="D308" s="169" t="s">
        <v>195</v>
      </c>
      <c r="E308" s="170">
        <v>418.54399999999998</v>
      </c>
      <c r="F308" s="171"/>
      <c r="G308" s="172">
        <f>ROUND(E308*F308,2)</f>
        <v>0</v>
      </c>
      <c r="H308" s="171"/>
      <c r="I308" s="172">
        <f>ROUND(E308*H308,2)</f>
        <v>0</v>
      </c>
      <c r="J308" s="171"/>
      <c r="K308" s="172">
        <f>ROUND(E308*J308,2)</f>
        <v>0</v>
      </c>
      <c r="L308" s="172">
        <v>21</v>
      </c>
      <c r="M308" s="172">
        <f>G308*(1+L308/100)</f>
        <v>0</v>
      </c>
      <c r="N308" s="172">
        <v>0</v>
      </c>
      <c r="O308" s="172">
        <f>ROUND(E308*N308,2)</f>
        <v>0</v>
      </c>
      <c r="P308" s="172">
        <v>0</v>
      </c>
      <c r="Q308" s="172">
        <f>ROUND(E308*P308,2)</f>
        <v>0</v>
      </c>
      <c r="R308" s="172"/>
      <c r="S308" s="172" t="s">
        <v>177</v>
      </c>
      <c r="T308" s="173" t="s">
        <v>178</v>
      </c>
      <c r="U308" s="158">
        <v>0.19800000000000001</v>
      </c>
      <c r="V308" s="158">
        <f>ROUND(E308*U308,2)</f>
        <v>82.87</v>
      </c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196</v>
      </c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1" x14ac:dyDescent="0.2">
      <c r="A309" s="155"/>
      <c r="B309" s="156"/>
      <c r="C309" s="190" t="s">
        <v>1772</v>
      </c>
      <c r="D309" s="188"/>
      <c r="E309" s="189">
        <v>418.54</v>
      </c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200</v>
      </c>
      <c r="AH309" s="148">
        <v>0</v>
      </c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67">
        <v>102</v>
      </c>
      <c r="B310" s="168" t="s">
        <v>511</v>
      </c>
      <c r="C310" s="184" t="s">
        <v>512</v>
      </c>
      <c r="D310" s="169" t="s">
        <v>195</v>
      </c>
      <c r="E310" s="170">
        <v>605.72050000000002</v>
      </c>
      <c r="F310" s="171"/>
      <c r="G310" s="172">
        <f>ROUND(E310*F310,2)</f>
        <v>0</v>
      </c>
      <c r="H310" s="171"/>
      <c r="I310" s="172">
        <f>ROUND(E310*H310,2)</f>
        <v>0</v>
      </c>
      <c r="J310" s="171"/>
      <c r="K310" s="172">
        <f>ROUND(E310*J310,2)</f>
        <v>0</v>
      </c>
      <c r="L310" s="172">
        <v>21</v>
      </c>
      <c r="M310" s="172">
        <f>G310*(1+L310/100)</f>
        <v>0</v>
      </c>
      <c r="N310" s="172">
        <v>0</v>
      </c>
      <c r="O310" s="172">
        <f>ROUND(E310*N310,2)</f>
        <v>0</v>
      </c>
      <c r="P310" s="172">
        <v>0</v>
      </c>
      <c r="Q310" s="172">
        <f>ROUND(E310*P310,2)</f>
        <v>0</v>
      </c>
      <c r="R310" s="172"/>
      <c r="S310" s="172" t="s">
        <v>177</v>
      </c>
      <c r="T310" s="173" t="s">
        <v>178</v>
      </c>
      <c r="U310" s="158">
        <v>3.0300000000000001E-2</v>
      </c>
      <c r="V310" s="158">
        <f>ROUND(E310*U310,2)</f>
        <v>18.350000000000001</v>
      </c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196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1" x14ac:dyDescent="0.2">
      <c r="A311" s="155"/>
      <c r="B311" s="156"/>
      <c r="C311" s="190" t="s">
        <v>2039</v>
      </c>
      <c r="D311" s="188"/>
      <c r="E311" s="189">
        <v>481</v>
      </c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200</v>
      </c>
      <c r="AH311" s="148">
        <v>0</v>
      </c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55"/>
      <c r="B312" s="156"/>
      <c r="C312" s="190" t="s">
        <v>2040</v>
      </c>
      <c r="D312" s="188"/>
      <c r="E312" s="189">
        <v>38.64</v>
      </c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200</v>
      </c>
      <c r="AH312" s="148">
        <v>0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1" x14ac:dyDescent="0.2">
      <c r="A313" s="155"/>
      <c r="B313" s="156"/>
      <c r="C313" s="190" t="s">
        <v>2041</v>
      </c>
      <c r="D313" s="188"/>
      <c r="E313" s="189">
        <v>86.08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>
        <v>0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ht="33.75" outlineLevel="1" x14ac:dyDescent="0.2">
      <c r="A314" s="167">
        <v>103</v>
      </c>
      <c r="B314" s="168" t="s">
        <v>517</v>
      </c>
      <c r="C314" s="184" t="s">
        <v>518</v>
      </c>
      <c r="D314" s="169" t="s">
        <v>195</v>
      </c>
      <c r="E314" s="170">
        <v>1211.4000000000001</v>
      </c>
      <c r="F314" s="171"/>
      <c r="G314" s="172">
        <f>ROUND(E314*F314,2)</f>
        <v>0</v>
      </c>
      <c r="H314" s="171"/>
      <c r="I314" s="172">
        <f>ROUND(E314*H314,2)</f>
        <v>0</v>
      </c>
      <c r="J314" s="171"/>
      <c r="K314" s="172">
        <f>ROUND(E314*J314,2)</f>
        <v>0</v>
      </c>
      <c r="L314" s="172">
        <v>21</v>
      </c>
      <c r="M314" s="172">
        <f>G314*(1+L314/100)</f>
        <v>0</v>
      </c>
      <c r="N314" s="172">
        <v>0</v>
      </c>
      <c r="O314" s="172">
        <f>ROUND(E314*N314,2)</f>
        <v>0</v>
      </c>
      <c r="P314" s="172">
        <v>0</v>
      </c>
      <c r="Q314" s="172">
        <f>ROUND(E314*P314,2)</f>
        <v>0</v>
      </c>
      <c r="R314" s="172"/>
      <c r="S314" s="172" t="s">
        <v>177</v>
      </c>
      <c r="T314" s="173" t="s">
        <v>178</v>
      </c>
      <c r="U314" s="158">
        <v>0</v>
      </c>
      <c r="V314" s="158">
        <f>ROUND(E314*U314,2)</f>
        <v>0</v>
      </c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196</v>
      </c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199" t="s">
        <v>283</v>
      </c>
      <c r="D315" s="191"/>
      <c r="E315" s="192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200" t="s">
        <v>2042</v>
      </c>
      <c r="D316" s="191"/>
      <c r="E316" s="192">
        <v>481</v>
      </c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>
        <v>2</v>
      </c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200" t="s">
        <v>2043</v>
      </c>
      <c r="D317" s="191"/>
      <c r="E317" s="192">
        <v>38.64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2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outlineLevel="1" x14ac:dyDescent="0.2">
      <c r="A318" s="155"/>
      <c r="B318" s="156"/>
      <c r="C318" s="200" t="s">
        <v>2044</v>
      </c>
      <c r="D318" s="191"/>
      <c r="E318" s="192">
        <v>86.08</v>
      </c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200</v>
      </c>
      <c r="AH318" s="148">
        <v>2</v>
      </c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1" x14ac:dyDescent="0.2">
      <c r="A319" s="155"/>
      <c r="B319" s="156"/>
      <c r="C319" s="201" t="s">
        <v>295</v>
      </c>
      <c r="D319" s="193"/>
      <c r="E319" s="194">
        <v>605.72</v>
      </c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>
        <v>3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199" t="s">
        <v>296</v>
      </c>
      <c r="D320" s="191"/>
      <c r="E320" s="192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outlineLevel="1" x14ac:dyDescent="0.2">
      <c r="A321" s="155"/>
      <c r="B321" s="156"/>
      <c r="C321" s="190" t="s">
        <v>2045</v>
      </c>
      <c r="D321" s="188"/>
      <c r="E321" s="189">
        <v>1211.4000000000001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200</v>
      </c>
      <c r="AH321" s="148">
        <v>0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outlineLevel="1" x14ac:dyDescent="0.2">
      <c r="A322" s="167">
        <v>104</v>
      </c>
      <c r="B322" s="168" t="s">
        <v>1783</v>
      </c>
      <c r="C322" s="184" t="s">
        <v>1784</v>
      </c>
      <c r="D322" s="169" t="s">
        <v>526</v>
      </c>
      <c r="E322" s="170">
        <v>1664</v>
      </c>
      <c r="F322" s="171"/>
      <c r="G322" s="172">
        <f>ROUND(E322*F322,2)</f>
        <v>0</v>
      </c>
      <c r="H322" s="171"/>
      <c r="I322" s="172">
        <f>ROUND(E322*H322,2)</f>
        <v>0</v>
      </c>
      <c r="J322" s="171"/>
      <c r="K322" s="172">
        <f>ROUND(E322*J322,2)</f>
        <v>0</v>
      </c>
      <c r="L322" s="172">
        <v>21</v>
      </c>
      <c r="M322" s="172">
        <f>G322*(1+L322/100)</f>
        <v>0</v>
      </c>
      <c r="N322" s="172">
        <v>0</v>
      </c>
      <c r="O322" s="172">
        <f>ROUND(E322*N322,2)</f>
        <v>0</v>
      </c>
      <c r="P322" s="172">
        <v>0</v>
      </c>
      <c r="Q322" s="172">
        <f>ROUND(E322*P322,2)</f>
        <v>0</v>
      </c>
      <c r="R322" s="172" t="s">
        <v>527</v>
      </c>
      <c r="S322" s="172" t="s">
        <v>177</v>
      </c>
      <c r="T322" s="173" t="s">
        <v>178</v>
      </c>
      <c r="U322" s="158">
        <v>0</v>
      </c>
      <c r="V322" s="158">
        <f>ROUND(E322*U322,2)</f>
        <v>0</v>
      </c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528</v>
      </c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190" t="s">
        <v>1785</v>
      </c>
      <c r="D323" s="188"/>
      <c r="E323" s="189">
        <v>24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0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1" x14ac:dyDescent="0.2">
      <c r="A324" s="155"/>
      <c r="B324" s="156"/>
      <c r="C324" s="190" t="s">
        <v>1786</v>
      </c>
      <c r="D324" s="188"/>
      <c r="E324" s="189">
        <v>24</v>
      </c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200</v>
      </c>
      <c r="AH324" s="148">
        <v>0</v>
      </c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190" t="s">
        <v>1787</v>
      </c>
      <c r="D325" s="188"/>
      <c r="E325" s="189">
        <v>1616</v>
      </c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>
        <v>0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ht="25.5" x14ac:dyDescent="0.2">
      <c r="A326" s="161" t="s">
        <v>172</v>
      </c>
      <c r="B326" s="162" t="s">
        <v>96</v>
      </c>
      <c r="C326" s="182" t="s">
        <v>97</v>
      </c>
      <c r="D326" s="163"/>
      <c r="E326" s="164"/>
      <c r="F326" s="165"/>
      <c r="G326" s="165">
        <f>SUMIF(AG327:AG337,"&lt;&gt;NOR",G327:G337)</f>
        <v>0</v>
      </c>
      <c r="H326" s="165"/>
      <c r="I326" s="165">
        <f>SUM(I327:I337)</f>
        <v>0</v>
      </c>
      <c r="J326" s="165"/>
      <c r="K326" s="165">
        <f>SUM(K327:K337)</f>
        <v>0</v>
      </c>
      <c r="L326" s="165"/>
      <c r="M326" s="165">
        <f>SUM(M327:M337)</f>
        <v>0</v>
      </c>
      <c r="N326" s="165"/>
      <c r="O326" s="165">
        <f>SUM(O327:O337)</f>
        <v>0</v>
      </c>
      <c r="P326" s="165"/>
      <c r="Q326" s="165">
        <f>SUM(Q327:Q337)</f>
        <v>0</v>
      </c>
      <c r="R326" s="165"/>
      <c r="S326" s="165"/>
      <c r="T326" s="166"/>
      <c r="U326" s="160"/>
      <c r="V326" s="160">
        <f>SUM(V327:V337)</f>
        <v>116.11999999999999</v>
      </c>
      <c r="W326" s="160"/>
      <c r="AG326" t="s">
        <v>173</v>
      </c>
    </row>
    <row r="327" spans="1:60" ht="45" outlineLevel="1" x14ac:dyDescent="0.2">
      <c r="A327" s="167">
        <v>105</v>
      </c>
      <c r="B327" s="168" t="s">
        <v>532</v>
      </c>
      <c r="C327" s="184" t="s">
        <v>533</v>
      </c>
      <c r="D327" s="169" t="s">
        <v>195</v>
      </c>
      <c r="E327" s="170">
        <v>320.94299999999998</v>
      </c>
      <c r="F327" s="171"/>
      <c r="G327" s="172">
        <f>ROUND(E327*F327,2)</f>
        <v>0</v>
      </c>
      <c r="H327" s="171"/>
      <c r="I327" s="172">
        <f>ROUND(E327*H327,2)</f>
        <v>0</v>
      </c>
      <c r="J327" s="171"/>
      <c r="K327" s="172">
        <f>ROUND(E327*J327,2)</f>
        <v>0</v>
      </c>
      <c r="L327" s="172">
        <v>21</v>
      </c>
      <c r="M327" s="172">
        <f>G327*(1+L327/100)</f>
        <v>0</v>
      </c>
      <c r="N327" s="172">
        <v>0</v>
      </c>
      <c r="O327" s="172">
        <f>ROUND(E327*N327,2)</f>
        <v>0</v>
      </c>
      <c r="P327" s="172">
        <v>0</v>
      </c>
      <c r="Q327" s="172">
        <f>ROUND(E327*P327,2)</f>
        <v>0</v>
      </c>
      <c r="R327" s="172"/>
      <c r="S327" s="172" t="s">
        <v>177</v>
      </c>
      <c r="T327" s="173" t="s">
        <v>178</v>
      </c>
      <c r="U327" s="158">
        <v>0.308</v>
      </c>
      <c r="V327" s="158">
        <f>ROUND(E327*U327,2)</f>
        <v>98.85</v>
      </c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196</v>
      </c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ht="22.5" outlineLevel="1" x14ac:dyDescent="0.2">
      <c r="A328" s="155"/>
      <c r="B328" s="156"/>
      <c r="C328" s="276" t="s">
        <v>534</v>
      </c>
      <c r="D328" s="277"/>
      <c r="E328" s="277"/>
      <c r="F328" s="277"/>
      <c r="G328" s="277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198</v>
      </c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97" t="str">
        <f>C328</f>
        <v>zárubněmi, umytí a vyčištění jiných zasklených a natíraných ploch a zařizovacích předmětů před předáním do užívání světlá výška podlaží do 4 m</v>
      </c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55"/>
      <c r="B329" s="156"/>
      <c r="C329" s="190" t="s">
        <v>1770</v>
      </c>
      <c r="D329" s="188"/>
      <c r="E329" s="189">
        <v>56.94</v>
      </c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200</v>
      </c>
      <c r="AH329" s="148">
        <v>0</v>
      </c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outlineLevel="1" x14ac:dyDescent="0.2">
      <c r="A330" s="155"/>
      <c r="B330" s="156"/>
      <c r="C330" s="190" t="s">
        <v>1788</v>
      </c>
      <c r="D330" s="188"/>
      <c r="E330" s="189">
        <v>64</v>
      </c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200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outlineLevel="1" x14ac:dyDescent="0.2">
      <c r="A331" s="155"/>
      <c r="B331" s="156"/>
      <c r="C331" s="190" t="s">
        <v>2046</v>
      </c>
      <c r="D331" s="188"/>
      <c r="E331" s="189">
        <v>200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200</v>
      </c>
      <c r="AH331" s="148">
        <v>0</v>
      </c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outlineLevel="1" x14ac:dyDescent="0.2">
      <c r="A332" s="167">
        <v>106</v>
      </c>
      <c r="B332" s="168" t="s">
        <v>541</v>
      </c>
      <c r="C332" s="184" t="s">
        <v>542</v>
      </c>
      <c r="D332" s="169" t="s">
        <v>195</v>
      </c>
      <c r="E332" s="170">
        <v>127.09099999999999</v>
      </c>
      <c r="F332" s="171"/>
      <c r="G332" s="172">
        <f>ROUND(E332*F332,2)</f>
        <v>0</v>
      </c>
      <c r="H332" s="171"/>
      <c r="I332" s="172">
        <f>ROUND(E332*H332,2)</f>
        <v>0</v>
      </c>
      <c r="J332" s="171"/>
      <c r="K332" s="172">
        <f>ROUND(E332*J332,2)</f>
        <v>0</v>
      </c>
      <c r="L332" s="172">
        <v>21</v>
      </c>
      <c r="M332" s="172">
        <f>G332*(1+L332/100)</f>
        <v>0</v>
      </c>
      <c r="N332" s="172">
        <v>0</v>
      </c>
      <c r="O332" s="172">
        <f>ROUND(E332*N332,2)</f>
        <v>0</v>
      </c>
      <c r="P332" s="172">
        <v>0</v>
      </c>
      <c r="Q332" s="172">
        <f>ROUND(E332*P332,2)</f>
        <v>0</v>
      </c>
      <c r="R332" s="172"/>
      <c r="S332" s="172" t="s">
        <v>177</v>
      </c>
      <c r="T332" s="173" t="s">
        <v>178</v>
      </c>
      <c r="U332" s="158">
        <v>0.13</v>
      </c>
      <c r="V332" s="158">
        <f>ROUND(E332*U332,2)</f>
        <v>16.52</v>
      </c>
      <c r="W332" s="15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 t="s">
        <v>196</v>
      </c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outlineLevel="1" x14ac:dyDescent="0.2">
      <c r="A333" s="155"/>
      <c r="B333" s="156"/>
      <c r="C333" s="190" t="s">
        <v>1763</v>
      </c>
      <c r="D333" s="188"/>
      <c r="E333" s="189">
        <v>3.58</v>
      </c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200</v>
      </c>
      <c r="AH333" s="148">
        <v>0</v>
      </c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outlineLevel="1" x14ac:dyDescent="0.2">
      <c r="A334" s="155"/>
      <c r="B334" s="156"/>
      <c r="C334" s="190" t="s">
        <v>1764</v>
      </c>
      <c r="D334" s="188"/>
      <c r="E334" s="189">
        <v>10.62</v>
      </c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200</v>
      </c>
      <c r="AH334" s="148">
        <v>0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outlineLevel="1" x14ac:dyDescent="0.2">
      <c r="A335" s="155"/>
      <c r="B335" s="156"/>
      <c r="C335" s="190" t="s">
        <v>2025</v>
      </c>
      <c r="D335" s="188"/>
      <c r="E335" s="189">
        <v>112.9</v>
      </c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200</v>
      </c>
      <c r="AH335" s="148">
        <v>0</v>
      </c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ht="22.5" outlineLevel="1" x14ac:dyDescent="0.2">
      <c r="A336" s="167">
        <v>107</v>
      </c>
      <c r="B336" s="168" t="s">
        <v>544</v>
      </c>
      <c r="C336" s="184" t="s">
        <v>545</v>
      </c>
      <c r="D336" s="169" t="s">
        <v>195</v>
      </c>
      <c r="E336" s="170">
        <v>49.8</v>
      </c>
      <c r="F336" s="171"/>
      <c r="G336" s="172">
        <f>ROUND(E336*F336,2)</f>
        <v>0</v>
      </c>
      <c r="H336" s="171"/>
      <c r="I336" s="172">
        <f>ROUND(E336*H336,2)</f>
        <v>0</v>
      </c>
      <c r="J336" s="171"/>
      <c r="K336" s="172">
        <f>ROUND(E336*J336,2)</f>
        <v>0</v>
      </c>
      <c r="L336" s="172">
        <v>21</v>
      </c>
      <c r="M336" s="172">
        <f>G336*(1+L336/100)</f>
        <v>0</v>
      </c>
      <c r="N336" s="172">
        <v>0</v>
      </c>
      <c r="O336" s="172">
        <f>ROUND(E336*N336,2)</f>
        <v>0</v>
      </c>
      <c r="P336" s="172">
        <v>0</v>
      </c>
      <c r="Q336" s="172">
        <f>ROUND(E336*P336,2)</f>
        <v>0</v>
      </c>
      <c r="R336" s="172"/>
      <c r="S336" s="172" t="s">
        <v>177</v>
      </c>
      <c r="T336" s="173" t="s">
        <v>178</v>
      </c>
      <c r="U336" s="158">
        <v>1.4999999999999999E-2</v>
      </c>
      <c r="V336" s="158">
        <f>ROUND(E336*U336,2)</f>
        <v>0.75</v>
      </c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196</v>
      </c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outlineLevel="1" x14ac:dyDescent="0.2">
      <c r="A337" s="155"/>
      <c r="B337" s="156"/>
      <c r="C337" s="190" t="s">
        <v>2029</v>
      </c>
      <c r="D337" s="188"/>
      <c r="E337" s="189">
        <v>49.8</v>
      </c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 t="s">
        <v>200</v>
      </c>
      <c r="AH337" s="148">
        <v>0</v>
      </c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x14ac:dyDescent="0.2">
      <c r="A338" s="161" t="s">
        <v>172</v>
      </c>
      <c r="B338" s="162" t="s">
        <v>98</v>
      </c>
      <c r="C338" s="182" t="s">
        <v>99</v>
      </c>
      <c r="D338" s="163"/>
      <c r="E338" s="164"/>
      <c r="F338" s="165"/>
      <c r="G338" s="165">
        <f>SUMIF(AG339:AG355,"&lt;&gt;NOR",G339:G355)</f>
        <v>0</v>
      </c>
      <c r="H338" s="165"/>
      <c r="I338" s="165">
        <f>SUM(I339:I355)</f>
        <v>0</v>
      </c>
      <c r="J338" s="165"/>
      <c r="K338" s="165">
        <f>SUM(K339:K355)</f>
        <v>0</v>
      </c>
      <c r="L338" s="165"/>
      <c r="M338" s="165">
        <f>SUM(M339:M355)</f>
        <v>0</v>
      </c>
      <c r="N338" s="165"/>
      <c r="O338" s="165">
        <f>SUM(O339:O355)</f>
        <v>0</v>
      </c>
      <c r="P338" s="165"/>
      <c r="Q338" s="165">
        <f>SUM(Q339:Q355)</f>
        <v>0</v>
      </c>
      <c r="R338" s="165"/>
      <c r="S338" s="165"/>
      <c r="T338" s="166"/>
      <c r="U338" s="160"/>
      <c r="V338" s="160">
        <f>SUM(V339:V355)</f>
        <v>649.62</v>
      </c>
      <c r="W338" s="160"/>
      <c r="AG338" t="s">
        <v>173</v>
      </c>
    </row>
    <row r="339" spans="1:60" outlineLevel="1" x14ac:dyDescent="0.2">
      <c r="A339" s="167">
        <v>108</v>
      </c>
      <c r="B339" s="168" t="s">
        <v>1793</v>
      </c>
      <c r="C339" s="184" t="s">
        <v>1794</v>
      </c>
      <c r="D339" s="169" t="s">
        <v>208</v>
      </c>
      <c r="E339" s="170">
        <v>15.9</v>
      </c>
      <c r="F339" s="171"/>
      <c r="G339" s="172">
        <f>ROUND(E339*F339,2)</f>
        <v>0</v>
      </c>
      <c r="H339" s="171"/>
      <c r="I339" s="172">
        <f>ROUND(E339*H339,2)</f>
        <v>0</v>
      </c>
      <c r="J339" s="171"/>
      <c r="K339" s="172">
        <f>ROUND(E339*J339,2)</f>
        <v>0</v>
      </c>
      <c r="L339" s="172">
        <v>21</v>
      </c>
      <c r="M339" s="172">
        <f>G339*(1+L339/100)</f>
        <v>0</v>
      </c>
      <c r="N339" s="172">
        <v>0</v>
      </c>
      <c r="O339" s="172">
        <f>ROUND(E339*N339,2)</f>
        <v>0</v>
      </c>
      <c r="P339" s="172">
        <v>0</v>
      </c>
      <c r="Q339" s="172">
        <f>ROUND(E339*P339,2)</f>
        <v>0</v>
      </c>
      <c r="R339" s="172"/>
      <c r="S339" s="172" t="s">
        <v>177</v>
      </c>
      <c r="T339" s="173" t="s">
        <v>178</v>
      </c>
      <c r="U339" s="158">
        <v>4.9960000000000004</v>
      </c>
      <c r="V339" s="158">
        <f>ROUND(E339*U339,2)</f>
        <v>79.44</v>
      </c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196</v>
      </c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1" x14ac:dyDescent="0.2">
      <c r="A340" s="155"/>
      <c r="B340" s="156"/>
      <c r="C340" s="190" t="s">
        <v>2047</v>
      </c>
      <c r="D340" s="188"/>
      <c r="E340" s="189">
        <v>15.9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ht="33.75" outlineLevel="1" x14ac:dyDescent="0.2">
      <c r="A341" s="167">
        <v>109</v>
      </c>
      <c r="B341" s="168" t="s">
        <v>565</v>
      </c>
      <c r="C341" s="184" t="s">
        <v>566</v>
      </c>
      <c r="D341" s="169" t="s">
        <v>208</v>
      </c>
      <c r="E341" s="170">
        <v>4.9800000000000004</v>
      </c>
      <c r="F341" s="171"/>
      <c r="G341" s="172">
        <f>ROUND(E341*F341,2)</f>
        <v>0</v>
      </c>
      <c r="H341" s="171"/>
      <c r="I341" s="172">
        <f>ROUND(E341*H341,2)</f>
        <v>0</v>
      </c>
      <c r="J341" s="171"/>
      <c r="K341" s="172">
        <f>ROUND(E341*J341,2)</f>
        <v>0</v>
      </c>
      <c r="L341" s="172">
        <v>21</v>
      </c>
      <c r="M341" s="172">
        <f>G341*(1+L341/100)</f>
        <v>0</v>
      </c>
      <c r="N341" s="172">
        <v>0</v>
      </c>
      <c r="O341" s="172">
        <f>ROUND(E341*N341,2)</f>
        <v>0</v>
      </c>
      <c r="P341" s="172">
        <v>0</v>
      </c>
      <c r="Q341" s="172">
        <f>ROUND(E341*P341,2)</f>
        <v>0</v>
      </c>
      <c r="R341" s="172"/>
      <c r="S341" s="172" t="s">
        <v>177</v>
      </c>
      <c r="T341" s="173" t="s">
        <v>178</v>
      </c>
      <c r="U341" s="158">
        <v>7.1950000000000003</v>
      </c>
      <c r="V341" s="158">
        <f>ROUND(E341*U341,2)</f>
        <v>35.83</v>
      </c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196</v>
      </c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outlineLevel="1" x14ac:dyDescent="0.2">
      <c r="A342" s="155"/>
      <c r="B342" s="156"/>
      <c r="C342" s="190" t="s">
        <v>2048</v>
      </c>
      <c r="D342" s="188"/>
      <c r="E342" s="189">
        <v>4.9800000000000004</v>
      </c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200</v>
      </c>
      <c r="AH342" s="148">
        <v>0</v>
      </c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ht="22.5" outlineLevel="1" x14ac:dyDescent="0.2">
      <c r="A343" s="167">
        <v>110</v>
      </c>
      <c r="B343" s="168" t="s">
        <v>578</v>
      </c>
      <c r="C343" s="184" t="s">
        <v>579</v>
      </c>
      <c r="D343" s="169" t="s">
        <v>208</v>
      </c>
      <c r="E343" s="170">
        <v>2.4900000000000002</v>
      </c>
      <c r="F343" s="171"/>
      <c r="G343" s="172">
        <f>ROUND(E343*F343,2)</f>
        <v>0</v>
      </c>
      <c r="H343" s="171"/>
      <c r="I343" s="172">
        <f>ROUND(E343*H343,2)</f>
        <v>0</v>
      </c>
      <c r="J343" s="171"/>
      <c r="K343" s="172">
        <f>ROUND(E343*J343,2)</f>
        <v>0</v>
      </c>
      <c r="L343" s="172">
        <v>21</v>
      </c>
      <c r="M343" s="172">
        <f>G343*(1+L343/100)</f>
        <v>0</v>
      </c>
      <c r="N343" s="172">
        <v>0</v>
      </c>
      <c r="O343" s="172">
        <f>ROUND(E343*N343,2)</f>
        <v>0</v>
      </c>
      <c r="P343" s="172">
        <v>0</v>
      </c>
      <c r="Q343" s="172">
        <f>ROUND(E343*P343,2)</f>
        <v>0</v>
      </c>
      <c r="R343" s="172"/>
      <c r="S343" s="172" t="s">
        <v>177</v>
      </c>
      <c r="T343" s="173" t="s">
        <v>178</v>
      </c>
      <c r="U343" s="158">
        <v>1.2569999999999999</v>
      </c>
      <c r="V343" s="158">
        <f>ROUND(E343*U343,2)</f>
        <v>3.13</v>
      </c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196</v>
      </c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outlineLevel="1" x14ac:dyDescent="0.2">
      <c r="A344" s="155"/>
      <c r="B344" s="156"/>
      <c r="C344" s="190" t="s">
        <v>2049</v>
      </c>
      <c r="D344" s="188"/>
      <c r="E344" s="189">
        <v>2.4900000000000002</v>
      </c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>
        <v>0</v>
      </c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ht="22.5" outlineLevel="1" x14ac:dyDescent="0.2">
      <c r="A345" s="167">
        <v>111</v>
      </c>
      <c r="B345" s="168" t="s">
        <v>1803</v>
      </c>
      <c r="C345" s="184" t="s">
        <v>1804</v>
      </c>
      <c r="D345" s="169" t="s">
        <v>195</v>
      </c>
      <c r="E345" s="170">
        <v>2.88</v>
      </c>
      <c r="F345" s="171"/>
      <c r="G345" s="172">
        <f>ROUND(E345*F345,2)</f>
        <v>0</v>
      </c>
      <c r="H345" s="171"/>
      <c r="I345" s="172">
        <f>ROUND(E345*H345,2)</f>
        <v>0</v>
      </c>
      <c r="J345" s="171"/>
      <c r="K345" s="172">
        <f>ROUND(E345*J345,2)</f>
        <v>0</v>
      </c>
      <c r="L345" s="172">
        <v>21</v>
      </c>
      <c r="M345" s="172">
        <f>G345*(1+L345/100)</f>
        <v>0</v>
      </c>
      <c r="N345" s="172">
        <v>0</v>
      </c>
      <c r="O345" s="172">
        <f>ROUND(E345*N345,2)</f>
        <v>0</v>
      </c>
      <c r="P345" s="172">
        <v>0</v>
      </c>
      <c r="Q345" s="172">
        <f>ROUND(E345*P345,2)</f>
        <v>0</v>
      </c>
      <c r="R345" s="172"/>
      <c r="S345" s="172" t="s">
        <v>177</v>
      </c>
      <c r="T345" s="173" t="s">
        <v>178</v>
      </c>
      <c r="U345" s="158">
        <v>0.71399999999999997</v>
      </c>
      <c r="V345" s="158">
        <f>ROUND(E345*U345,2)</f>
        <v>2.06</v>
      </c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196</v>
      </c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190" t="s">
        <v>1805</v>
      </c>
      <c r="D346" s="188"/>
      <c r="E346" s="189">
        <v>2.88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0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ht="22.5" outlineLevel="1" x14ac:dyDescent="0.2">
      <c r="A347" s="167">
        <v>112</v>
      </c>
      <c r="B347" s="168" t="s">
        <v>581</v>
      </c>
      <c r="C347" s="184" t="s">
        <v>582</v>
      </c>
      <c r="D347" s="169" t="s">
        <v>195</v>
      </c>
      <c r="E347" s="170">
        <v>158.9</v>
      </c>
      <c r="F347" s="171"/>
      <c r="G347" s="172">
        <f>ROUND(E347*F347,2)</f>
        <v>0</v>
      </c>
      <c r="H347" s="171"/>
      <c r="I347" s="172">
        <f>ROUND(E347*H347,2)</f>
        <v>0</v>
      </c>
      <c r="J347" s="171"/>
      <c r="K347" s="172">
        <f>ROUND(E347*J347,2)</f>
        <v>0</v>
      </c>
      <c r="L347" s="172">
        <v>21</v>
      </c>
      <c r="M347" s="172">
        <f>G347*(1+L347/100)</f>
        <v>0</v>
      </c>
      <c r="N347" s="172">
        <v>0</v>
      </c>
      <c r="O347" s="172">
        <f>ROUND(E347*N347,2)</f>
        <v>0</v>
      </c>
      <c r="P347" s="172">
        <v>0</v>
      </c>
      <c r="Q347" s="172">
        <f>ROUND(E347*P347,2)</f>
        <v>0</v>
      </c>
      <c r="R347" s="172"/>
      <c r="S347" s="172" t="s">
        <v>177</v>
      </c>
      <c r="T347" s="173" t="s">
        <v>178</v>
      </c>
      <c r="U347" s="158">
        <v>1.383</v>
      </c>
      <c r="V347" s="158">
        <f>ROUND(E347*U347,2)</f>
        <v>219.76</v>
      </c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196</v>
      </c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190" t="s">
        <v>2027</v>
      </c>
      <c r="D348" s="188"/>
      <c r="E348" s="189">
        <v>158.9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>
        <v>0</v>
      </c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ht="22.5" outlineLevel="1" x14ac:dyDescent="0.2">
      <c r="A349" s="167">
        <v>113</v>
      </c>
      <c r="B349" s="168" t="s">
        <v>583</v>
      </c>
      <c r="C349" s="184" t="s">
        <v>584</v>
      </c>
      <c r="D349" s="169" t="s">
        <v>195</v>
      </c>
      <c r="E349" s="170">
        <v>357.8</v>
      </c>
      <c r="F349" s="171"/>
      <c r="G349" s="172">
        <f>ROUND(E349*F349,2)</f>
        <v>0</v>
      </c>
      <c r="H349" s="171"/>
      <c r="I349" s="172">
        <f>ROUND(E349*H349,2)</f>
        <v>0</v>
      </c>
      <c r="J349" s="171"/>
      <c r="K349" s="172">
        <f>ROUND(E349*J349,2)</f>
        <v>0</v>
      </c>
      <c r="L349" s="172">
        <v>21</v>
      </c>
      <c r="M349" s="172">
        <f>G349*(1+L349/100)</f>
        <v>0</v>
      </c>
      <c r="N349" s="172">
        <v>0</v>
      </c>
      <c r="O349" s="172">
        <f>ROUND(E349*N349,2)</f>
        <v>0</v>
      </c>
      <c r="P349" s="172">
        <v>0</v>
      </c>
      <c r="Q349" s="172">
        <f>ROUND(E349*P349,2)</f>
        <v>0</v>
      </c>
      <c r="R349" s="172"/>
      <c r="S349" s="172" t="s">
        <v>177</v>
      </c>
      <c r="T349" s="173" t="s">
        <v>178</v>
      </c>
      <c r="U349" s="158">
        <v>0.85599999999999998</v>
      </c>
      <c r="V349" s="158">
        <f>ROUND(E349*U349,2)</f>
        <v>306.27999999999997</v>
      </c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196</v>
      </c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outlineLevel="1" x14ac:dyDescent="0.2">
      <c r="A350" s="155"/>
      <c r="B350" s="156"/>
      <c r="C350" s="190" t="s">
        <v>2022</v>
      </c>
      <c r="D350" s="188"/>
      <c r="E350" s="189">
        <v>516.70000000000005</v>
      </c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200</v>
      </c>
      <c r="AH350" s="148">
        <v>0</v>
      </c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0" t="s">
        <v>2050</v>
      </c>
      <c r="D351" s="188"/>
      <c r="E351" s="189">
        <v>-158.9</v>
      </c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>
        <v>0</v>
      </c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ht="22.5" outlineLevel="1" x14ac:dyDescent="0.2">
      <c r="A352" s="167">
        <v>114</v>
      </c>
      <c r="B352" s="168" t="s">
        <v>1807</v>
      </c>
      <c r="C352" s="184" t="s">
        <v>1808</v>
      </c>
      <c r="D352" s="169" t="s">
        <v>227</v>
      </c>
      <c r="E352" s="170">
        <v>2</v>
      </c>
      <c r="F352" s="171"/>
      <c r="G352" s="172">
        <f>ROUND(E352*F352,2)</f>
        <v>0</v>
      </c>
      <c r="H352" s="171"/>
      <c r="I352" s="172">
        <f>ROUND(E352*H352,2)</f>
        <v>0</v>
      </c>
      <c r="J352" s="171"/>
      <c r="K352" s="172">
        <f>ROUND(E352*J352,2)</f>
        <v>0</v>
      </c>
      <c r="L352" s="172">
        <v>21</v>
      </c>
      <c r="M352" s="172">
        <f>G352*(1+L352/100)</f>
        <v>0</v>
      </c>
      <c r="N352" s="172">
        <v>0</v>
      </c>
      <c r="O352" s="172">
        <f>ROUND(E352*N352,2)</f>
        <v>0</v>
      </c>
      <c r="P352" s="172">
        <v>0</v>
      </c>
      <c r="Q352" s="172">
        <f>ROUND(E352*P352,2)</f>
        <v>0</v>
      </c>
      <c r="R352" s="172"/>
      <c r="S352" s="172" t="s">
        <v>177</v>
      </c>
      <c r="T352" s="173" t="s">
        <v>178</v>
      </c>
      <c r="U352" s="158">
        <v>0.08</v>
      </c>
      <c r="V352" s="158">
        <f>ROUND(E352*U352,2)</f>
        <v>0.16</v>
      </c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196</v>
      </c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190" t="s">
        <v>1809</v>
      </c>
      <c r="D353" s="188"/>
      <c r="E353" s="189">
        <v>2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0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ht="45" outlineLevel="1" x14ac:dyDescent="0.2">
      <c r="A354" s="167">
        <v>115</v>
      </c>
      <c r="B354" s="168" t="s">
        <v>1810</v>
      </c>
      <c r="C354" s="184" t="s">
        <v>1811</v>
      </c>
      <c r="D354" s="169" t="s">
        <v>195</v>
      </c>
      <c r="E354" s="170">
        <v>3.1520000000000001</v>
      </c>
      <c r="F354" s="171"/>
      <c r="G354" s="172">
        <f>ROUND(E354*F354,2)</f>
        <v>0</v>
      </c>
      <c r="H354" s="171"/>
      <c r="I354" s="172">
        <f>ROUND(E354*H354,2)</f>
        <v>0</v>
      </c>
      <c r="J354" s="171"/>
      <c r="K354" s="172">
        <f>ROUND(E354*J354,2)</f>
        <v>0</v>
      </c>
      <c r="L354" s="172">
        <v>21</v>
      </c>
      <c r="M354" s="172">
        <f>G354*(1+L354/100)</f>
        <v>0</v>
      </c>
      <c r="N354" s="172">
        <v>0</v>
      </c>
      <c r="O354" s="172">
        <f>ROUND(E354*N354,2)</f>
        <v>0</v>
      </c>
      <c r="P354" s="172">
        <v>0</v>
      </c>
      <c r="Q354" s="172">
        <f>ROUND(E354*P354,2)</f>
        <v>0</v>
      </c>
      <c r="R354" s="172"/>
      <c r="S354" s="172" t="s">
        <v>177</v>
      </c>
      <c r="T354" s="173" t="s">
        <v>178</v>
      </c>
      <c r="U354" s="158">
        <v>0.93899999999999995</v>
      </c>
      <c r="V354" s="158">
        <f>ROUND(E354*U354,2)</f>
        <v>2.96</v>
      </c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196</v>
      </c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outlineLevel="1" x14ac:dyDescent="0.2">
      <c r="A355" s="155"/>
      <c r="B355" s="156"/>
      <c r="C355" s="190" t="s">
        <v>1812</v>
      </c>
      <c r="D355" s="188"/>
      <c r="E355" s="189">
        <v>3.15</v>
      </c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200</v>
      </c>
      <c r="AH355" s="148">
        <v>0</v>
      </c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x14ac:dyDescent="0.2">
      <c r="A356" s="161" t="s">
        <v>172</v>
      </c>
      <c r="B356" s="162" t="s">
        <v>100</v>
      </c>
      <c r="C356" s="182" t="s">
        <v>101</v>
      </c>
      <c r="D356" s="163"/>
      <c r="E356" s="164"/>
      <c r="F356" s="165"/>
      <c r="G356" s="165">
        <f>SUMIF(AG357:AG370,"&lt;&gt;NOR",G357:G370)</f>
        <v>0</v>
      </c>
      <c r="H356" s="165"/>
      <c r="I356" s="165">
        <f>SUM(I357:I370)</f>
        <v>0</v>
      </c>
      <c r="J356" s="165"/>
      <c r="K356" s="165">
        <f>SUM(K357:K370)</f>
        <v>0</v>
      </c>
      <c r="L356" s="165"/>
      <c r="M356" s="165">
        <f>SUM(M357:M370)</f>
        <v>0</v>
      </c>
      <c r="N356" s="165"/>
      <c r="O356" s="165">
        <f>SUM(O357:O370)</f>
        <v>0</v>
      </c>
      <c r="P356" s="165"/>
      <c r="Q356" s="165">
        <f>SUM(Q357:Q370)</f>
        <v>0</v>
      </c>
      <c r="R356" s="165"/>
      <c r="S356" s="165"/>
      <c r="T356" s="166"/>
      <c r="U356" s="160"/>
      <c r="V356" s="160">
        <f>SUM(V357:V370)</f>
        <v>295.55</v>
      </c>
      <c r="W356" s="160"/>
      <c r="AG356" t="s">
        <v>173</v>
      </c>
    </row>
    <row r="357" spans="1:60" ht="22.5" outlineLevel="1" x14ac:dyDescent="0.2">
      <c r="A357" s="167">
        <v>116</v>
      </c>
      <c r="B357" s="168" t="s">
        <v>1813</v>
      </c>
      <c r="C357" s="184" t="s">
        <v>1814</v>
      </c>
      <c r="D357" s="169" t="s">
        <v>256</v>
      </c>
      <c r="E357" s="170">
        <v>14</v>
      </c>
      <c r="F357" s="171"/>
      <c r="G357" s="172">
        <f>ROUND(E357*F357,2)</f>
        <v>0</v>
      </c>
      <c r="H357" s="171"/>
      <c r="I357" s="172">
        <f>ROUND(E357*H357,2)</f>
        <v>0</v>
      </c>
      <c r="J357" s="171"/>
      <c r="K357" s="172">
        <f>ROUND(E357*J357,2)</f>
        <v>0</v>
      </c>
      <c r="L357" s="172">
        <v>21</v>
      </c>
      <c r="M357" s="172">
        <f>G357*(1+L357/100)</f>
        <v>0</v>
      </c>
      <c r="N357" s="172">
        <v>0</v>
      </c>
      <c r="O357" s="172">
        <f>ROUND(E357*N357,2)</f>
        <v>0</v>
      </c>
      <c r="P357" s="172">
        <v>0</v>
      </c>
      <c r="Q357" s="172">
        <f>ROUND(E357*P357,2)</f>
        <v>0</v>
      </c>
      <c r="R357" s="172"/>
      <c r="S357" s="172" t="s">
        <v>177</v>
      </c>
      <c r="T357" s="173" t="s">
        <v>178</v>
      </c>
      <c r="U357" s="158">
        <v>2.4500000000000002</v>
      </c>
      <c r="V357" s="158">
        <f>ROUND(E357*U357,2)</f>
        <v>34.299999999999997</v>
      </c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196</v>
      </c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outlineLevel="1" x14ac:dyDescent="0.2">
      <c r="A358" s="155"/>
      <c r="B358" s="156"/>
      <c r="C358" s="190" t="s">
        <v>1815</v>
      </c>
      <c r="D358" s="188"/>
      <c r="E358" s="189">
        <v>14</v>
      </c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200</v>
      </c>
      <c r="AH358" s="148">
        <v>0</v>
      </c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outlineLevel="1" x14ac:dyDescent="0.2">
      <c r="A359" s="167">
        <v>117</v>
      </c>
      <c r="B359" s="168" t="s">
        <v>1816</v>
      </c>
      <c r="C359" s="184" t="s">
        <v>1817</v>
      </c>
      <c r="D359" s="169" t="s">
        <v>256</v>
      </c>
      <c r="E359" s="170">
        <v>11.2</v>
      </c>
      <c r="F359" s="171"/>
      <c r="G359" s="172">
        <f>ROUND(E359*F359,2)</f>
        <v>0</v>
      </c>
      <c r="H359" s="171"/>
      <c r="I359" s="172">
        <f>ROUND(E359*H359,2)</f>
        <v>0</v>
      </c>
      <c r="J359" s="171"/>
      <c r="K359" s="172">
        <f>ROUND(E359*J359,2)</f>
        <v>0</v>
      </c>
      <c r="L359" s="172">
        <v>21</v>
      </c>
      <c r="M359" s="172">
        <f>G359*(1+L359/100)</f>
        <v>0</v>
      </c>
      <c r="N359" s="172">
        <v>0</v>
      </c>
      <c r="O359" s="172">
        <f>ROUND(E359*N359,2)</f>
        <v>0</v>
      </c>
      <c r="P359" s="172">
        <v>0</v>
      </c>
      <c r="Q359" s="172">
        <f>ROUND(E359*P359,2)</f>
        <v>0</v>
      </c>
      <c r="R359" s="172"/>
      <c r="S359" s="172" t="s">
        <v>177</v>
      </c>
      <c r="T359" s="173" t="s">
        <v>178</v>
      </c>
      <c r="U359" s="158">
        <v>0.81</v>
      </c>
      <c r="V359" s="158">
        <f>ROUND(E359*U359,2)</f>
        <v>9.07</v>
      </c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196</v>
      </c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outlineLevel="1" x14ac:dyDescent="0.2">
      <c r="A360" s="155"/>
      <c r="B360" s="156"/>
      <c r="C360" s="190" t="s">
        <v>1818</v>
      </c>
      <c r="D360" s="188"/>
      <c r="E360" s="189">
        <v>11.2</v>
      </c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200</v>
      </c>
      <c r="AH360" s="148">
        <v>0</v>
      </c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ht="22.5" outlineLevel="1" x14ac:dyDescent="0.2">
      <c r="A361" s="167">
        <v>118</v>
      </c>
      <c r="B361" s="168" t="s">
        <v>1819</v>
      </c>
      <c r="C361" s="184" t="s">
        <v>1820</v>
      </c>
      <c r="D361" s="169" t="s">
        <v>227</v>
      </c>
      <c r="E361" s="170">
        <v>72</v>
      </c>
      <c r="F361" s="171"/>
      <c r="G361" s="172">
        <f>ROUND(E361*F361,2)</f>
        <v>0</v>
      </c>
      <c r="H361" s="171"/>
      <c r="I361" s="172">
        <f>ROUND(E361*H361,2)</f>
        <v>0</v>
      </c>
      <c r="J361" s="171"/>
      <c r="K361" s="172">
        <f>ROUND(E361*J361,2)</f>
        <v>0</v>
      </c>
      <c r="L361" s="172">
        <v>21</v>
      </c>
      <c r="M361" s="172">
        <f>G361*(1+L361/100)</f>
        <v>0</v>
      </c>
      <c r="N361" s="172">
        <v>0</v>
      </c>
      <c r="O361" s="172">
        <f>ROUND(E361*N361,2)</f>
        <v>0</v>
      </c>
      <c r="P361" s="172">
        <v>0</v>
      </c>
      <c r="Q361" s="172">
        <f>ROUND(E361*P361,2)</f>
        <v>0</v>
      </c>
      <c r="R361" s="172"/>
      <c r="S361" s="172" t="s">
        <v>177</v>
      </c>
      <c r="T361" s="173" t="s">
        <v>178</v>
      </c>
      <c r="U361" s="158">
        <v>2.3740000000000001</v>
      </c>
      <c r="V361" s="158">
        <f>ROUND(E361*U361,2)</f>
        <v>170.93</v>
      </c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196</v>
      </c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1" x14ac:dyDescent="0.2">
      <c r="A362" s="155"/>
      <c r="B362" s="156"/>
      <c r="C362" s="190" t="s">
        <v>1821</v>
      </c>
      <c r="D362" s="188"/>
      <c r="E362" s="189">
        <v>72</v>
      </c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200</v>
      </c>
      <c r="AH362" s="148">
        <v>0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ht="33.75" outlineLevel="1" x14ac:dyDescent="0.2">
      <c r="A363" s="167">
        <v>119</v>
      </c>
      <c r="B363" s="168" t="s">
        <v>592</v>
      </c>
      <c r="C363" s="184" t="s">
        <v>593</v>
      </c>
      <c r="D363" s="169" t="s">
        <v>195</v>
      </c>
      <c r="E363" s="170">
        <v>156.66</v>
      </c>
      <c r="F363" s="171"/>
      <c r="G363" s="172">
        <f>ROUND(E363*F363,2)</f>
        <v>0</v>
      </c>
      <c r="H363" s="171"/>
      <c r="I363" s="172">
        <f>ROUND(E363*H363,2)</f>
        <v>0</v>
      </c>
      <c r="J363" s="171"/>
      <c r="K363" s="172">
        <f>ROUND(E363*J363,2)</f>
        <v>0</v>
      </c>
      <c r="L363" s="172">
        <v>21</v>
      </c>
      <c r="M363" s="172">
        <f>G363*(1+L363/100)</f>
        <v>0</v>
      </c>
      <c r="N363" s="172">
        <v>0</v>
      </c>
      <c r="O363" s="172">
        <f>ROUND(E363*N363,2)</f>
        <v>0</v>
      </c>
      <c r="P363" s="172">
        <v>0</v>
      </c>
      <c r="Q363" s="172">
        <f>ROUND(E363*P363,2)</f>
        <v>0</v>
      </c>
      <c r="R363" s="172"/>
      <c r="S363" s="172" t="s">
        <v>177</v>
      </c>
      <c r="T363" s="173" t="s">
        <v>178</v>
      </c>
      <c r="U363" s="158">
        <v>0.26</v>
      </c>
      <c r="V363" s="158">
        <f>ROUND(E363*U363,2)</f>
        <v>40.729999999999997</v>
      </c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196</v>
      </c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outlineLevel="1" x14ac:dyDescent="0.2">
      <c r="A364" s="155"/>
      <c r="B364" s="156"/>
      <c r="C364" s="190" t="s">
        <v>2021</v>
      </c>
      <c r="D364" s="188"/>
      <c r="E364" s="189">
        <v>156.66</v>
      </c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200</v>
      </c>
      <c r="AH364" s="148">
        <v>0</v>
      </c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ht="22.5" outlineLevel="1" x14ac:dyDescent="0.2">
      <c r="A365" s="167">
        <v>120</v>
      </c>
      <c r="B365" s="168" t="s">
        <v>594</v>
      </c>
      <c r="C365" s="184" t="s">
        <v>595</v>
      </c>
      <c r="D365" s="169" t="s">
        <v>195</v>
      </c>
      <c r="E365" s="170">
        <v>28.28</v>
      </c>
      <c r="F365" s="171"/>
      <c r="G365" s="172">
        <f>ROUND(E365*F365,2)</f>
        <v>0</v>
      </c>
      <c r="H365" s="171"/>
      <c r="I365" s="172">
        <f>ROUND(E365*H365,2)</f>
        <v>0</v>
      </c>
      <c r="J365" s="171"/>
      <c r="K365" s="172">
        <f>ROUND(E365*J365,2)</f>
        <v>0</v>
      </c>
      <c r="L365" s="172">
        <v>21</v>
      </c>
      <c r="M365" s="172">
        <f>G365*(1+L365/100)</f>
        <v>0</v>
      </c>
      <c r="N365" s="172">
        <v>0</v>
      </c>
      <c r="O365" s="172">
        <f>ROUND(E365*N365,2)</f>
        <v>0</v>
      </c>
      <c r="P365" s="172">
        <v>0</v>
      </c>
      <c r="Q365" s="172">
        <f>ROUND(E365*P365,2)</f>
        <v>0</v>
      </c>
      <c r="R365" s="172"/>
      <c r="S365" s="172" t="s">
        <v>177</v>
      </c>
      <c r="T365" s="173" t="s">
        <v>178</v>
      </c>
      <c r="U365" s="158">
        <v>0.39</v>
      </c>
      <c r="V365" s="158">
        <f>ROUND(E365*U365,2)</f>
        <v>11.03</v>
      </c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196</v>
      </c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outlineLevel="1" x14ac:dyDescent="0.2">
      <c r="A366" s="155"/>
      <c r="B366" s="156"/>
      <c r="C366" s="190" t="s">
        <v>423</v>
      </c>
      <c r="D366" s="188"/>
      <c r="E366" s="189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200</v>
      </c>
      <c r="AH366" s="148">
        <v>0</v>
      </c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1" x14ac:dyDescent="0.2">
      <c r="A367" s="155"/>
      <c r="B367" s="156"/>
      <c r="C367" s="190" t="s">
        <v>2023</v>
      </c>
      <c r="D367" s="188"/>
      <c r="E367" s="189">
        <v>12.12</v>
      </c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200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outlineLevel="1" x14ac:dyDescent="0.2">
      <c r="A368" s="155"/>
      <c r="B368" s="156"/>
      <c r="C368" s="190" t="s">
        <v>2024</v>
      </c>
      <c r="D368" s="188"/>
      <c r="E368" s="189">
        <v>16.16</v>
      </c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200</v>
      </c>
      <c r="AH368" s="148">
        <v>0</v>
      </c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ht="22.5" outlineLevel="1" x14ac:dyDescent="0.2">
      <c r="A369" s="167">
        <v>121</v>
      </c>
      <c r="B369" s="168" t="s">
        <v>1824</v>
      </c>
      <c r="C369" s="184" t="s">
        <v>1825</v>
      </c>
      <c r="D369" s="169" t="s">
        <v>256</v>
      </c>
      <c r="E369" s="170">
        <v>6</v>
      </c>
      <c r="F369" s="171"/>
      <c r="G369" s="172">
        <f>ROUND(E369*F369,2)</f>
        <v>0</v>
      </c>
      <c r="H369" s="171"/>
      <c r="I369" s="172">
        <f>ROUND(E369*H369,2)</f>
        <v>0</v>
      </c>
      <c r="J369" s="171"/>
      <c r="K369" s="172">
        <f>ROUND(E369*J369,2)</f>
        <v>0</v>
      </c>
      <c r="L369" s="172">
        <v>21</v>
      </c>
      <c r="M369" s="172">
        <f>G369*(1+L369/100)</f>
        <v>0</v>
      </c>
      <c r="N369" s="172">
        <v>0</v>
      </c>
      <c r="O369" s="172">
        <f>ROUND(E369*N369,2)</f>
        <v>0</v>
      </c>
      <c r="P369" s="172">
        <v>0</v>
      </c>
      <c r="Q369" s="172">
        <f>ROUND(E369*P369,2)</f>
        <v>0</v>
      </c>
      <c r="R369" s="172"/>
      <c r="S369" s="172" t="s">
        <v>177</v>
      </c>
      <c r="T369" s="173" t="s">
        <v>178</v>
      </c>
      <c r="U369" s="158">
        <v>4.91465</v>
      </c>
      <c r="V369" s="158">
        <f>ROUND(E369*U369,2)</f>
        <v>29.49</v>
      </c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220</v>
      </c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1" x14ac:dyDescent="0.2">
      <c r="A370" s="155"/>
      <c r="B370" s="156"/>
      <c r="C370" s="190" t="s">
        <v>2051</v>
      </c>
      <c r="D370" s="188"/>
      <c r="E370" s="189">
        <v>6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200</v>
      </c>
      <c r="AH370" s="148">
        <v>0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x14ac:dyDescent="0.2">
      <c r="A371" s="161" t="s">
        <v>172</v>
      </c>
      <c r="B371" s="162" t="s">
        <v>104</v>
      </c>
      <c r="C371" s="182" t="s">
        <v>105</v>
      </c>
      <c r="D371" s="163"/>
      <c r="E371" s="164"/>
      <c r="F371" s="165"/>
      <c r="G371" s="165">
        <f>SUMIF(AG372:AG372,"&lt;&gt;NOR",G372:G372)</f>
        <v>0</v>
      </c>
      <c r="H371" s="165"/>
      <c r="I371" s="165">
        <f>SUM(I372:I372)</f>
        <v>0</v>
      </c>
      <c r="J371" s="165"/>
      <c r="K371" s="165">
        <f>SUM(K372:K372)</f>
        <v>0</v>
      </c>
      <c r="L371" s="165"/>
      <c r="M371" s="165">
        <f>SUM(M372:M372)</f>
        <v>0</v>
      </c>
      <c r="N371" s="165"/>
      <c r="O371" s="165">
        <f>SUM(O372:O372)</f>
        <v>0</v>
      </c>
      <c r="P371" s="165"/>
      <c r="Q371" s="165">
        <f>SUM(Q372:Q372)</f>
        <v>0</v>
      </c>
      <c r="R371" s="165"/>
      <c r="S371" s="165"/>
      <c r="T371" s="166"/>
      <c r="U371" s="160"/>
      <c r="V371" s="160">
        <f>SUM(V372:V372)</f>
        <v>1562.33</v>
      </c>
      <c r="W371" s="160"/>
      <c r="AG371" t="s">
        <v>173</v>
      </c>
    </row>
    <row r="372" spans="1:60" ht="33.75" outlineLevel="1" x14ac:dyDescent="0.2">
      <c r="A372" s="174">
        <v>122</v>
      </c>
      <c r="B372" s="175" t="s">
        <v>607</v>
      </c>
      <c r="C372" s="183" t="s">
        <v>608</v>
      </c>
      <c r="D372" s="176" t="s">
        <v>234</v>
      </c>
      <c r="E372" s="177">
        <v>803.25527</v>
      </c>
      <c r="F372" s="178"/>
      <c r="G372" s="179">
        <f>ROUND(E372*F372,2)</f>
        <v>0</v>
      </c>
      <c r="H372" s="178"/>
      <c r="I372" s="179">
        <f>ROUND(E372*H372,2)</f>
        <v>0</v>
      </c>
      <c r="J372" s="178"/>
      <c r="K372" s="179">
        <f>ROUND(E372*J372,2)</f>
        <v>0</v>
      </c>
      <c r="L372" s="179">
        <v>21</v>
      </c>
      <c r="M372" s="179">
        <f>G372*(1+L372/100)</f>
        <v>0</v>
      </c>
      <c r="N372" s="179">
        <v>0</v>
      </c>
      <c r="O372" s="179">
        <f>ROUND(E372*N372,2)</f>
        <v>0</v>
      </c>
      <c r="P372" s="179">
        <v>0</v>
      </c>
      <c r="Q372" s="179">
        <f>ROUND(E372*P372,2)</f>
        <v>0</v>
      </c>
      <c r="R372" s="179"/>
      <c r="S372" s="179" t="s">
        <v>177</v>
      </c>
      <c r="T372" s="180" t="s">
        <v>178</v>
      </c>
      <c r="U372" s="158">
        <v>1.9450000000000001</v>
      </c>
      <c r="V372" s="158">
        <f>ROUND(E372*U372,2)</f>
        <v>1562.33</v>
      </c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196</v>
      </c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x14ac:dyDescent="0.2">
      <c r="A373" s="161" t="s">
        <v>172</v>
      </c>
      <c r="B373" s="162" t="s">
        <v>106</v>
      </c>
      <c r="C373" s="182" t="s">
        <v>107</v>
      </c>
      <c r="D373" s="163"/>
      <c r="E373" s="164"/>
      <c r="F373" s="165"/>
      <c r="G373" s="165">
        <f>SUMIF(AG374:AG400,"&lt;&gt;NOR",G374:G400)</f>
        <v>0</v>
      </c>
      <c r="H373" s="165"/>
      <c r="I373" s="165">
        <f>SUM(I374:I400)</f>
        <v>0</v>
      </c>
      <c r="J373" s="165"/>
      <c r="K373" s="165">
        <f>SUM(K374:K400)</f>
        <v>0</v>
      </c>
      <c r="L373" s="165"/>
      <c r="M373" s="165">
        <f>SUM(M374:M400)</f>
        <v>0</v>
      </c>
      <c r="N373" s="165"/>
      <c r="O373" s="165">
        <f>SUM(O374:O400)</f>
        <v>0</v>
      </c>
      <c r="P373" s="165"/>
      <c r="Q373" s="165">
        <f>SUM(Q374:Q400)</f>
        <v>0</v>
      </c>
      <c r="R373" s="165"/>
      <c r="S373" s="165"/>
      <c r="T373" s="166"/>
      <c r="U373" s="160"/>
      <c r="V373" s="160">
        <f>SUM(V374:V400)</f>
        <v>103.67</v>
      </c>
      <c r="W373" s="160"/>
      <c r="AG373" t="s">
        <v>173</v>
      </c>
    </row>
    <row r="374" spans="1:60" ht="33.75" outlineLevel="1" x14ac:dyDescent="0.2">
      <c r="A374" s="167">
        <v>123</v>
      </c>
      <c r="B374" s="168" t="s">
        <v>614</v>
      </c>
      <c r="C374" s="184" t="s">
        <v>615</v>
      </c>
      <c r="D374" s="169" t="s">
        <v>195</v>
      </c>
      <c r="E374" s="170">
        <v>120.252</v>
      </c>
      <c r="F374" s="171"/>
      <c r="G374" s="172">
        <f>ROUND(E374*F374,2)</f>
        <v>0</v>
      </c>
      <c r="H374" s="171"/>
      <c r="I374" s="172">
        <f>ROUND(E374*H374,2)</f>
        <v>0</v>
      </c>
      <c r="J374" s="171"/>
      <c r="K374" s="172">
        <f>ROUND(E374*J374,2)</f>
        <v>0</v>
      </c>
      <c r="L374" s="172">
        <v>21</v>
      </c>
      <c r="M374" s="172">
        <f>G374*(1+L374/100)</f>
        <v>0</v>
      </c>
      <c r="N374" s="172">
        <v>0</v>
      </c>
      <c r="O374" s="172">
        <f>ROUND(E374*N374,2)</f>
        <v>0</v>
      </c>
      <c r="P374" s="172">
        <v>0</v>
      </c>
      <c r="Q374" s="172">
        <f>ROUND(E374*P374,2)</f>
        <v>0</v>
      </c>
      <c r="R374" s="172"/>
      <c r="S374" s="172" t="s">
        <v>177</v>
      </c>
      <c r="T374" s="173" t="s">
        <v>178</v>
      </c>
      <c r="U374" s="158">
        <v>2.75E-2</v>
      </c>
      <c r="V374" s="158">
        <f>ROUND(E374*U374,2)</f>
        <v>3.31</v>
      </c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611</v>
      </c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190" t="s">
        <v>616</v>
      </c>
      <c r="D375" s="188"/>
      <c r="E375" s="189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55"/>
      <c r="B376" s="156"/>
      <c r="C376" s="190" t="s">
        <v>2052</v>
      </c>
      <c r="D376" s="188"/>
      <c r="E376" s="189">
        <v>7.78</v>
      </c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200</v>
      </c>
      <c r="AH376" s="148">
        <v>0</v>
      </c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/>
      <c r="B377" s="156"/>
      <c r="C377" s="190" t="s">
        <v>2053</v>
      </c>
      <c r="D377" s="188"/>
      <c r="E377" s="189">
        <v>7.84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200</v>
      </c>
      <c r="AH377" s="148">
        <v>0</v>
      </c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1" x14ac:dyDescent="0.2">
      <c r="A378" s="155"/>
      <c r="B378" s="156"/>
      <c r="C378" s="190" t="s">
        <v>1828</v>
      </c>
      <c r="D378" s="188"/>
      <c r="E378" s="189">
        <v>49.92</v>
      </c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200</v>
      </c>
      <c r="AH378" s="148">
        <v>0</v>
      </c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outlineLevel="1" x14ac:dyDescent="0.2">
      <c r="A379" s="155"/>
      <c r="B379" s="156"/>
      <c r="C379" s="190" t="s">
        <v>2054</v>
      </c>
      <c r="D379" s="188"/>
      <c r="E379" s="189">
        <v>54.72</v>
      </c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200</v>
      </c>
      <c r="AH379" s="148">
        <v>0</v>
      </c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ht="22.5" outlineLevel="1" x14ac:dyDescent="0.2">
      <c r="A380" s="167">
        <v>124</v>
      </c>
      <c r="B380" s="168" t="s">
        <v>618</v>
      </c>
      <c r="C380" s="184" t="s">
        <v>619</v>
      </c>
      <c r="D380" s="169" t="s">
        <v>195</v>
      </c>
      <c r="E380" s="170">
        <v>120.252</v>
      </c>
      <c r="F380" s="171"/>
      <c r="G380" s="172">
        <f>ROUND(E380*F380,2)</f>
        <v>0</v>
      </c>
      <c r="H380" s="171"/>
      <c r="I380" s="172">
        <f>ROUND(E380*H380,2)</f>
        <v>0</v>
      </c>
      <c r="J380" s="171"/>
      <c r="K380" s="172">
        <f>ROUND(E380*J380,2)</f>
        <v>0</v>
      </c>
      <c r="L380" s="172">
        <v>21</v>
      </c>
      <c r="M380" s="172">
        <f>G380*(1+L380/100)</f>
        <v>0</v>
      </c>
      <c r="N380" s="172">
        <v>0</v>
      </c>
      <c r="O380" s="172">
        <f>ROUND(E380*N380,2)</f>
        <v>0</v>
      </c>
      <c r="P380" s="172">
        <v>0</v>
      </c>
      <c r="Q380" s="172">
        <f>ROUND(E380*P380,2)</f>
        <v>0</v>
      </c>
      <c r="R380" s="172"/>
      <c r="S380" s="172" t="s">
        <v>177</v>
      </c>
      <c r="T380" s="173" t="s">
        <v>178</v>
      </c>
      <c r="U380" s="158">
        <v>0.34</v>
      </c>
      <c r="V380" s="158">
        <f>ROUND(E380*U380,2)</f>
        <v>40.89</v>
      </c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611</v>
      </c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1" x14ac:dyDescent="0.2">
      <c r="A381" s="155"/>
      <c r="B381" s="156"/>
      <c r="C381" s="190" t="s">
        <v>616</v>
      </c>
      <c r="D381" s="188"/>
      <c r="E381" s="189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200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outlineLevel="1" x14ac:dyDescent="0.2">
      <c r="A382" s="155"/>
      <c r="B382" s="156"/>
      <c r="C382" s="190" t="s">
        <v>2052</v>
      </c>
      <c r="D382" s="188"/>
      <c r="E382" s="189">
        <v>7.78</v>
      </c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200</v>
      </c>
      <c r="AH382" s="148">
        <v>0</v>
      </c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outlineLevel="1" x14ac:dyDescent="0.2">
      <c r="A383" s="155"/>
      <c r="B383" s="156"/>
      <c r="C383" s="190" t="s">
        <v>2053</v>
      </c>
      <c r="D383" s="188"/>
      <c r="E383" s="189">
        <v>7.84</v>
      </c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 t="s">
        <v>200</v>
      </c>
      <c r="AH383" s="148">
        <v>0</v>
      </c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outlineLevel="1" x14ac:dyDescent="0.2">
      <c r="A384" s="155"/>
      <c r="B384" s="156"/>
      <c r="C384" s="190" t="s">
        <v>1828</v>
      </c>
      <c r="D384" s="188"/>
      <c r="E384" s="189">
        <v>49.92</v>
      </c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200</v>
      </c>
      <c r="AH384" s="148">
        <v>0</v>
      </c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1" x14ac:dyDescent="0.2">
      <c r="A385" s="155"/>
      <c r="B385" s="156"/>
      <c r="C385" s="190" t="s">
        <v>2054</v>
      </c>
      <c r="D385" s="188"/>
      <c r="E385" s="189">
        <v>54.72</v>
      </c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 t="s">
        <v>200</v>
      </c>
      <c r="AH385" s="148">
        <v>0</v>
      </c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ht="45" outlineLevel="1" x14ac:dyDescent="0.2">
      <c r="A386" s="167">
        <v>125</v>
      </c>
      <c r="B386" s="168" t="s">
        <v>622</v>
      </c>
      <c r="C386" s="184" t="s">
        <v>623</v>
      </c>
      <c r="D386" s="169" t="s">
        <v>195</v>
      </c>
      <c r="E386" s="170">
        <v>120.252</v>
      </c>
      <c r="F386" s="171"/>
      <c r="G386" s="172">
        <f>ROUND(E386*F386,2)</f>
        <v>0</v>
      </c>
      <c r="H386" s="171"/>
      <c r="I386" s="172">
        <f>ROUND(E386*H386,2)</f>
        <v>0</v>
      </c>
      <c r="J386" s="171"/>
      <c r="K386" s="172">
        <f>ROUND(E386*J386,2)</f>
        <v>0</v>
      </c>
      <c r="L386" s="172">
        <v>21</v>
      </c>
      <c r="M386" s="172">
        <f>G386*(1+L386/100)</f>
        <v>0</v>
      </c>
      <c r="N386" s="172">
        <v>0</v>
      </c>
      <c r="O386" s="172">
        <f>ROUND(E386*N386,2)</f>
        <v>0</v>
      </c>
      <c r="P386" s="172">
        <v>0</v>
      </c>
      <c r="Q386" s="172">
        <f>ROUND(E386*P386,2)</f>
        <v>0</v>
      </c>
      <c r="R386" s="172"/>
      <c r="S386" s="172" t="s">
        <v>177</v>
      </c>
      <c r="T386" s="173" t="s">
        <v>178</v>
      </c>
      <c r="U386" s="158">
        <v>0.26600000000000001</v>
      </c>
      <c r="V386" s="158">
        <f>ROUND(E386*U386,2)</f>
        <v>31.99</v>
      </c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611</v>
      </c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55"/>
      <c r="B387" s="156"/>
      <c r="C387" s="190" t="s">
        <v>616</v>
      </c>
      <c r="D387" s="188"/>
      <c r="E387" s="189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200</v>
      </c>
      <c r="AH387" s="148">
        <v>0</v>
      </c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190" t="s">
        <v>2052</v>
      </c>
      <c r="D388" s="188"/>
      <c r="E388" s="189">
        <v>7.78</v>
      </c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190" t="s">
        <v>2053</v>
      </c>
      <c r="D389" s="188"/>
      <c r="E389" s="189">
        <v>7.84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0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outlineLevel="1" x14ac:dyDescent="0.2">
      <c r="A390" s="155"/>
      <c r="B390" s="156"/>
      <c r="C390" s="190" t="s">
        <v>1828</v>
      </c>
      <c r="D390" s="188"/>
      <c r="E390" s="189">
        <v>49.92</v>
      </c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200</v>
      </c>
      <c r="AH390" s="148">
        <v>0</v>
      </c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2054</v>
      </c>
      <c r="D391" s="188"/>
      <c r="E391" s="189">
        <v>54.72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ht="22.5" outlineLevel="1" x14ac:dyDescent="0.2">
      <c r="A392" s="167">
        <v>126</v>
      </c>
      <c r="B392" s="168" t="s">
        <v>626</v>
      </c>
      <c r="C392" s="184" t="s">
        <v>627</v>
      </c>
      <c r="D392" s="169" t="s">
        <v>195</v>
      </c>
      <c r="E392" s="170">
        <v>6.4749999999999996</v>
      </c>
      <c r="F392" s="171"/>
      <c r="G392" s="172">
        <f>ROUND(E392*F392,2)</f>
        <v>0</v>
      </c>
      <c r="H392" s="171"/>
      <c r="I392" s="172">
        <f>ROUND(E392*H392,2)</f>
        <v>0</v>
      </c>
      <c r="J392" s="171"/>
      <c r="K392" s="172">
        <f>ROUND(E392*J392,2)</f>
        <v>0</v>
      </c>
      <c r="L392" s="172">
        <v>21</v>
      </c>
      <c r="M392" s="172">
        <f>G392*(1+L392/100)</f>
        <v>0</v>
      </c>
      <c r="N392" s="172">
        <v>0</v>
      </c>
      <c r="O392" s="172">
        <f>ROUND(E392*N392,2)</f>
        <v>0</v>
      </c>
      <c r="P392" s="172">
        <v>0</v>
      </c>
      <c r="Q392" s="172">
        <f>ROUND(E392*P392,2)</f>
        <v>0</v>
      </c>
      <c r="R392" s="172"/>
      <c r="S392" s="172" t="s">
        <v>177</v>
      </c>
      <c r="T392" s="173" t="s">
        <v>178</v>
      </c>
      <c r="U392" s="158">
        <v>0.38500000000000001</v>
      </c>
      <c r="V392" s="158">
        <f>ROUND(E392*U392,2)</f>
        <v>2.4900000000000002</v>
      </c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611</v>
      </c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1" x14ac:dyDescent="0.2">
      <c r="A393" s="155"/>
      <c r="B393" s="156"/>
      <c r="C393" s="190" t="s">
        <v>2055</v>
      </c>
      <c r="D393" s="188"/>
      <c r="E393" s="189">
        <v>6.47</v>
      </c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200</v>
      </c>
      <c r="AH393" s="148">
        <v>0</v>
      </c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ht="22.5" outlineLevel="1" x14ac:dyDescent="0.2">
      <c r="A394" s="167">
        <v>127</v>
      </c>
      <c r="B394" s="168" t="s">
        <v>632</v>
      </c>
      <c r="C394" s="184" t="s">
        <v>633</v>
      </c>
      <c r="D394" s="169" t="s">
        <v>195</v>
      </c>
      <c r="E394" s="170">
        <v>120.252</v>
      </c>
      <c r="F394" s="171"/>
      <c r="G394" s="172">
        <f>ROUND(E394*F394,2)</f>
        <v>0</v>
      </c>
      <c r="H394" s="171"/>
      <c r="I394" s="172">
        <f>ROUND(E394*H394,2)</f>
        <v>0</v>
      </c>
      <c r="J394" s="171"/>
      <c r="K394" s="172">
        <f>ROUND(E394*J394,2)</f>
        <v>0</v>
      </c>
      <c r="L394" s="172">
        <v>21</v>
      </c>
      <c r="M394" s="172">
        <f>G394*(1+L394/100)</f>
        <v>0</v>
      </c>
      <c r="N394" s="172">
        <v>0</v>
      </c>
      <c r="O394" s="172">
        <f>ROUND(E394*N394,2)</f>
        <v>0</v>
      </c>
      <c r="P394" s="172">
        <v>0</v>
      </c>
      <c r="Q394" s="172">
        <f>ROUND(E394*P394,2)</f>
        <v>0</v>
      </c>
      <c r="R394" s="172"/>
      <c r="S394" s="172" t="s">
        <v>177</v>
      </c>
      <c r="T394" s="173" t="s">
        <v>178</v>
      </c>
      <c r="U394" s="158">
        <v>0.19600000000000001</v>
      </c>
      <c r="V394" s="158">
        <f>ROUND(E394*U394,2)</f>
        <v>23.57</v>
      </c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611</v>
      </c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outlineLevel="1" x14ac:dyDescent="0.2">
      <c r="A395" s="155"/>
      <c r="B395" s="156"/>
      <c r="C395" s="190" t="s">
        <v>616</v>
      </c>
      <c r="D395" s="188"/>
      <c r="E395" s="189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outlineLevel="1" x14ac:dyDescent="0.2">
      <c r="A396" s="155"/>
      <c r="B396" s="156"/>
      <c r="C396" s="190" t="s">
        <v>2052</v>
      </c>
      <c r="D396" s="188"/>
      <c r="E396" s="189">
        <v>7.78</v>
      </c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200</v>
      </c>
      <c r="AH396" s="148">
        <v>0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190" t="s">
        <v>2053</v>
      </c>
      <c r="D397" s="188"/>
      <c r="E397" s="189">
        <v>7.84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0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55"/>
      <c r="B398" s="156"/>
      <c r="C398" s="190" t="s">
        <v>1828</v>
      </c>
      <c r="D398" s="188"/>
      <c r="E398" s="189">
        <v>49.92</v>
      </c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200</v>
      </c>
      <c r="AH398" s="148">
        <v>0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190" t="s">
        <v>2054</v>
      </c>
      <c r="D399" s="188"/>
      <c r="E399" s="189">
        <v>54.72</v>
      </c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0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outlineLevel="1" x14ac:dyDescent="0.2">
      <c r="A400" s="174">
        <v>128</v>
      </c>
      <c r="B400" s="175" t="s">
        <v>646</v>
      </c>
      <c r="C400" s="183" t="s">
        <v>647</v>
      </c>
      <c r="D400" s="176" t="s">
        <v>234</v>
      </c>
      <c r="E400" s="177">
        <v>0.86919999999999997</v>
      </c>
      <c r="F400" s="178"/>
      <c r="G400" s="179">
        <f>ROUND(E400*F400,2)</f>
        <v>0</v>
      </c>
      <c r="H400" s="178"/>
      <c r="I400" s="179">
        <f>ROUND(E400*H400,2)</f>
        <v>0</v>
      </c>
      <c r="J400" s="178"/>
      <c r="K400" s="179">
        <f>ROUND(E400*J400,2)</f>
        <v>0</v>
      </c>
      <c r="L400" s="179">
        <v>21</v>
      </c>
      <c r="M400" s="179">
        <f>G400*(1+L400/100)</f>
        <v>0</v>
      </c>
      <c r="N400" s="179">
        <v>0</v>
      </c>
      <c r="O400" s="179">
        <f>ROUND(E400*N400,2)</f>
        <v>0</v>
      </c>
      <c r="P400" s="179">
        <v>0</v>
      </c>
      <c r="Q400" s="179">
        <f>ROUND(E400*P400,2)</f>
        <v>0</v>
      </c>
      <c r="R400" s="179"/>
      <c r="S400" s="179" t="s">
        <v>177</v>
      </c>
      <c r="T400" s="180" t="s">
        <v>178</v>
      </c>
      <c r="U400" s="158">
        <v>1.637</v>
      </c>
      <c r="V400" s="158">
        <f>ROUND(E400*U400,2)</f>
        <v>1.42</v>
      </c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611</v>
      </c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x14ac:dyDescent="0.2">
      <c r="A401" s="161" t="s">
        <v>172</v>
      </c>
      <c r="B401" s="162" t="s">
        <v>108</v>
      </c>
      <c r="C401" s="182" t="s">
        <v>109</v>
      </c>
      <c r="D401" s="163"/>
      <c r="E401" s="164"/>
      <c r="F401" s="165"/>
      <c r="G401" s="165">
        <f>SUMIF(AG402:AG428,"&lt;&gt;NOR",G402:G428)</f>
        <v>0</v>
      </c>
      <c r="H401" s="165"/>
      <c r="I401" s="165">
        <f>SUM(I402:I428)</f>
        <v>0</v>
      </c>
      <c r="J401" s="165"/>
      <c r="K401" s="165">
        <f>SUM(K402:K428)</f>
        <v>0</v>
      </c>
      <c r="L401" s="165"/>
      <c r="M401" s="165">
        <f>SUM(M402:M428)</f>
        <v>0</v>
      </c>
      <c r="N401" s="165"/>
      <c r="O401" s="165">
        <f>SUM(O402:O428)</f>
        <v>0</v>
      </c>
      <c r="P401" s="165"/>
      <c r="Q401" s="165">
        <f>SUM(Q402:Q428)</f>
        <v>0</v>
      </c>
      <c r="R401" s="165"/>
      <c r="S401" s="165"/>
      <c r="T401" s="166"/>
      <c r="U401" s="160"/>
      <c r="V401" s="160">
        <f>SUM(V402:V428)</f>
        <v>114.19</v>
      </c>
      <c r="W401" s="160"/>
      <c r="AG401" t="s">
        <v>173</v>
      </c>
    </row>
    <row r="402" spans="1:60" ht="22.5" outlineLevel="1" x14ac:dyDescent="0.2">
      <c r="A402" s="167">
        <v>129</v>
      </c>
      <c r="B402" s="168" t="s">
        <v>648</v>
      </c>
      <c r="C402" s="184" t="s">
        <v>649</v>
      </c>
      <c r="D402" s="169" t="s">
        <v>195</v>
      </c>
      <c r="E402" s="170">
        <v>81.965999999999994</v>
      </c>
      <c r="F402" s="171"/>
      <c r="G402" s="172">
        <f>ROUND(E402*F402,2)</f>
        <v>0</v>
      </c>
      <c r="H402" s="171"/>
      <c r="I402" s="172">
        <f>ROUND(E402*H402,2)</f>
        <v>0</v>
      </c>
      <c r="J402" s="171"/>
      <c r="K402" s="172">
        <f>ROUND(E402*J402,2)</f>
        <v>0</v>
      </c>
      <c r="L402" s="172">
        <v>21</v>
      </c>
      <c r="M402" s="172">
        <f>G402*(1+L402/100)</f>
        <v>0</v>
      </c>
      <c r="N402" s="172">
        <v>0</v>
      </c>
      <c r="O402" s="172">
        <f>ROUND(E402*N402,2)</f>
        <v>0</v>
      </c>
      <c r="P402" s="172">
        <v>0</v>
      </c>
      <c r="Q402" s="172">
        <f>ROUND(E402*P402,2)</f>
        <v>0</v>
      </c>
      <c r="R402" s="172"/>
      <c r="S402" s="172" t="s">
        <v>177</v>
      </c>
      <c r="T402" s="173" t="s">
        <v>178</v>
      </c>
      <c r="U402" s="158">
        <v>0.20699999999999999</v>
      </c>
      <c r="V402" s="158">
        <f>ROUND(E402*U402,2)</f>
        <v>16.97</v>
      </c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611</v>
      </c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55"/>
      <c r="B403" s="156"/>
      <c r="C403" s="190" t="s">
        <v>1832</v>
      </c>
      <c r="D403" s="188"/>
      <c r="E403" s="189">
        <v>81.97</v>
      </c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200</v>
      </c>
      <c r="AH403" s="148">
        <v>0</v>
      </c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ht="22.5" outlineLevel="1" x14ac:dyDescent="0.2">
      <c r="A404" s="167">
        <v>130</v>
      </c>
      <c r="B404" s="168" t="s">
        <v>656</v>
      </c>
      <c r="C404" s="184" t="s">
        <v>657</v>
      </c>
      <c r="D404" s="169" t="s">
        <v>195</v>
      </c>
      <c r="E404" s="170">
        <v>56.76</v>
      </c>
      <c r="F404" s="171"/>
      <c r="G404" s="172">
        <f>ROUND(E404*F404,2)</f>
        <v>0</v>
      </c>
      <c r="H404" s="171"/>
      <c r="I404" s="172">
        <f>ROUND(E404*H404,2)</f>
        <v>0</v>
      </c>
      <c r="J404" s="171"/>
      <c r="K404" s="172">
        <f>ROUND(E404*J404,2)</f>
        <v>0</v>
      </c>
      <c r="L404" s="172">
        <v>21</v>
      </c>
      <c r="M404" s="172">
        <f>G404*(1+L404/100)</f>
        <v>0</v>
      </c>
      <c r="N404" s="172">
        <v>0</v>
      </c>
      <c r="O404" s="172">
        <f>ROUND(E404*N404,2)</f>
        <v>0</v>
      </c>
      <c r="P404" s="172">
        <v>0</v>
      </c>
      <c r="Q404" s="172">
        <f>ROUND(E404*P404,2)</f>
        <v>0</v>
      </c>
      <c r="R404" s="172"/>
      <c r="S404" s="172" t="s">
        <v>177</v>
      </c>
      <c r="T404" s="173" t="s">
        <v>178</v>
      </c>
      <c r="U404" s="158">
        <v>6.5000000000000002E-2</v>
      </c>
      <c r="V404" s="158">
        <f>ROUND(E404*U404,2)</f>
        <v>3.69</v>
      </c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611</v>
      </c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outlineLevel="1" x14ac:dyDescent="0.2">
      <c r="A405" s="155"/>
      <c r="B405" s="156"/>
      <c r="C405" s="190" t="s">
        <v>2056</v>
      </c>
      <c r="D405" s="188"/>
      <c r="E405" s="189">
        <v>56.76</v>
      </c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 t="s">
        <v>200</v>
      </c>
      <c r="AH405" s="148">
        <v>0</v>
      </c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ht="33.75" outlineLevel="1" x14ac:dyDescent="0.2">
      <c r="A406" s="167">
        <v>131</v>
      </c>
      <c r="B406" s="168" t="s">
        <v>658</v>
      </c>
      <c r="C406" s="184" t="s">
        <v>659</v>
      </c>
      <c r="D406" s="169" t="s">
        <v>195</v>
      </c>
      <c r="E406" s="170">
        <v>143.952</v>
      </c>
      <c r="F406" s="171"/>
      <c r="G406" s="172">
        <f>ROUND(E406*F406,2)</f>
        <v>0</v>
      </c>
      <c r="H406" s="171"/>
      <c r="I406" s="172">
        <f>ROUND(E406*H406,2)</f>
        <v>0</v>
      </c>
      <c r="J406" s="171"/>
      <c r="K406" s="172">
        <f>ROUND(E406*J406,2)</f>
        <v>0</v>
      </c>
      <c r="L406" s="172">
        <v>21</v>
      </c>
      <c r="M406" s="172">
        <f>G406*(1+L406/100)</f>
        <v>0</v>
      </c>
      <c r="N406" s="172">
        <v>0</v>
      </c>
      <c r="O406" s="172">
        <f>ROUND(E406*N406,2)</f>
        <v>0</v>
      </c>
      <c r="P406" s="172">
        <v>0</v>
      </c>
      <c r="Q406" s="172">
        <f>ROUND(E406*P406,2)</f>
        <v>0</v>
      </c>
      <c r="R406" s="172"/>
      <c r="S406" s="172" t="s">
        <v>177</v>
      </c>
      <c r="T406" s="173" t="s">
        <v>178</v>
      </c>
      <c r="U406" s="158">
        <v>2.75E-2</v>
      </c>
      <c r="V406" s="158">
        <f>ROUND(E406*U406,2)</f>
        <v>3.96</v>
      </c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611</v>
      </c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2057</v>
      </c>
      <c r="D407" s="188"/>
      <c r="E407" s="189">
        <v>143.94999999999999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ht="22.5" outlineLevel="1" x14ac:dyDescent="0.2">
      <c r="A408" s="167">
        <v>132</v>
      </c>
      <c r="B408" s="168" t="s">
        <v>661</v>
      </c>
      <c r="C408" s="184" t="s">
        <v>662</v>
      </c>
      <c r="D408" s="169" t="s">
        <v>195</v>
      </c>
      <c r="E408" s="170">
        <v>71.975999999999999</v>
      </c>
      <c r="F408" s="171"/>
      <c r="G408" s="172">
        <f>ROUND(E408*F408,2)</f>
        <v>0</v>
      </c>
      <c r="H408" s="171"/>
      <c r="I408" s="172">
        <f>ROUND(E408*H408,2)</f>
        <v>0</v>
      </c>
      <c r="J408" s="171"/>
      <c r="K408" s="172">
        <f>ROUND(E408*J408,2)</f>
        <v>0</v>
      </c>
      <c r="L408" s="172">
        <v>21</v>
      </c>
      <c r="M408" s="172">
        <f>G408*(1+L408/100)</f>
        <v>0</v>
      </c>
      <c r="N408" s="172">
        <v>0</v>
      </c>
      <c r="O408" s="172">
        <f>ROUND(E408*N408,2)</f>
        <v>0</v>
      </c>
      <c r="P408" s="172">
        <v>0</v>
      </c>
      <c r="Q408" s="172">
        <f>ROUND(E408*P408,2)</f>
        <v>0</v>
      </c>
      <c r="R408" s="172"/>
      <c r="S408" s="172" t="s">
        <v>177</v>
      </c>
      <c r="T408" s="173" t="s">
        <v>178</v>
      </c>
      <c r="U408" s="158">
        <v>0.2</v>
      </c>
      <c r="V408" s="158">
        <f>ROUND(E408*U408,2)</f>
        <v>14.4</v>
      </c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611</v>
      </c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55"/>
      <c r="B409" s="156"/>
      <c r="C409" s="190" t="s">
        <v>2058</v>
      </c>
      <c r="D409" s="188"/>
      <c r="E409" s="189">
        <v>71.98</v>
      </c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ht="22.5" outlineLevel="1" x14ac:dyDescent="0.2">
      <c r="A410" s="167">
        <v>133</v>
      </c>
      <c r="B410" s="168" t="s">
        <v>663</v>
      </c>
      <c r="C410" s="184" t="s">
        <v>664</v>
      </c>
      <c r="D410" s="169" t="s">
        <v>195</v>
      </c>
      <c r="E410" s="170">
        <v>71.975999999999999</v>
      </c>
      <c r="F410" s="171"/>
      <c r="G410" s="172">
        <f>ROUND(E410*F410,2)</f>
        <v>0</v>
      </c>
      <c r="H410" s="171"/>
      <c r="I410" s="172">
        <f>ROUND(E410*H410,2)</f>
        <v>0</v>
      </c>
      <c r="J410" s="171"/>
      <c r="K410" s="172">
        <f>ROUND(E410*J410,2)</f>
        <v>0</v>
      </c>
      <c r="L410" s="172">
        <v>21</v>
      </c>
      <c r="M410" s="172">
        <f>G410*(1+L410/100)</f>
        <v>0</v>
      </c>
      <c r="N410" s="172">
        <v>0</v>
      </c>
      <c r="O410" s="172">
        <f>ROUND(E410*N410,2)</f>
        <v>0</v>
      </c>
      <c r="P410" s="172">
        <v>0</v>
      </c>
      <c r="Q410" s="172">
        <f>ROUND(E410*P410,2)</f>
        <v>0</v>
      </c>
      <c r="R410" s="172"/>
      <c r="S410" s="172" t="s">
        <v>177</v>
      </c>
      <c r="T410" s="173" t="s">
        <v>178</v>
      </c>
      <c r="U410" s="158">
        <v>0.17777999999999999</v>
      </c>
      <c r="V410" s="158">
        <f>ROUND(E410*U410,2)</f>
        <v>12.8</v>
      </c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611</v>
      </c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2058</v>
      </c>
      <c r="D411" s="188"/>
      <c r="E411" s="189">
        <v>71.98</v>
      </c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ht="22.5" outlineLevel="1" x14ac:dyDescent="0.2">
      <c r="A412" s="167">
        <v>134</v>
      </c>
      <c r="B412" s="168" t="s">
        <v>673</v>
      </c>
      <c r="C412" s="184" t="s">
        <v>674</v>
      </c>
      <c r="D412" s="169" t="s">
        <v>227</v>
      </c>
      <c r="E412" s="170">
        <v>431.85599999999999</v>
      </c>
      <c r="F412" s="171"/>
      <c r="G412" s="172">
        <f>ROUND(E412*F412,2)</f>
        <v>0</v>
      </c>
      <c r="H412" s="171"/>
      <c r="I412" s="172">
        <f>ROUND(E412*H412,2)</f>
        <v>0</v>
      </c>
      <c r="J412" s="171"/>
      <c r="K412" s="172">
        <f>ROUND(E412*J412,2)</f>
        <v>0</v>
      </c>
      <c r="L412" s="172">
        <v>21</v>
      </c>
      <c r="M412" s="172">
        <f>G412*(1+L412/100)</f>
        <v>0</v>
      </c>
      <c r="N412" s="172">
        <v>0</v>
      </c>
      <c r="O412" s="172">
        <f>ROUND(E412*N412,2)</f>
        <v>0</v>
      </c>
      <c r="P412" s="172">
        <v>0</v>
      </c>
      <c r="Q412" s="172">
        <f>ROUND(E412*P412,2)</f>
        <v>0</v>
      </c>
      <c r="R412" s="172"/>
      <c r="S412" s="172" t="s">
        <v>177</v>
      </c>
      <c r="T412" s="173" t="s">
        <v>178</v>
      </c>
      <c r="U412" s="158">
        <v>0.14000000000000001</v>
      </c>
      <c r="V412" s="158">
        <f>ROUND(E412*U412,2)</f>
        <v>60.46</v>
      </c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611</v>
      </c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outlineLevel="1" x14ac:dyDescent="0.2">
      <c r="A413" s="155"/>
      <c r="B413" s="156"/>
      <c r="C413" s="190" t="s">
        <v>2059</v>
      </c>
      <c r="D413" s="188"/>
      <c r="E413" s="189">
        <v>431.86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67">
        <v>135</v>
      </c>
      <c r="B414" s="168" t="s">
        <v>677</v>
      </c>
      <c r="C414" s="184" t="s">
        <v>678</v>
      </c>
      <c r="D414" s="169" t="s">
        <v>256</v>
      </c>
      <c r="E414" s="170">
        <v>23.83</v>
      </c>
      <c r="F414" s="171"/>
      <c r="G414" s="172">
        <f>ROUND(E414*F414,2)</f>
        <v>0</v>
      </c>
      <c r="H414" s="171"/>
      <c r="I414" s="172">
        <f>ROUND(E414*H414,2)</f>
        <v>0</v>
      </c>
      <c r="J414" s="171"/>
      <c r="K414" s="172">
        <f>ROUND(E414*J414,2)</f>
        <v>0</v>
      </c>
      <c r="L414" s="172">
        <v>21</v>
      </c>
      <c r="M414" s="172">
        <f>G414*(1+L414/100)</f>
        <v>0</v>
      </c>
      <c r="N414" s="172">
        <v>0</v>
      </c>
      <c r="O414" s="172">
        <f>ROUND(E414*N414,2)</f>
        <v>0</v>
      </c>
      <c r="P414" s="172">
        <v>0</v>
      </c>
      <c r="Q414" s="172">
        <f>ROUND(E414*P414,2)</f>
        <v>0</v>
      </c>
      <c r="R414" s="172"/>
      <c r="S414" s="172" t="s">
        <v>177</v>
      </c>
      <c r="T414" s="173" t="s">
        <v>178</v>
      </c>
      <c r="U414" s="158">
        <v>0.08</v>
      </c>
      <c r="V414" s="158">
        <f>ROUND(E414*U414,2)</f>
        <v>1.91</v>
      </c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611</v>
      </c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outlineLevel="1" x14ac:dyDescent="0.2">
      <c r="A415" s="155"/>
      <c r="B415" s="156"/>
      <c r="C415" s="190" t="s">
        <v>1836</v>
      </c>
      <c r="D415" s="188"/>
      <c r="E415" s="189">
        <v>23.83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 t="s">
        <v>200</v>
      </c>
      <c r="AH415" s="148">
        <v>0</v>
      </c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ht="45" outlineLevel="1" x14ac:dyDescent="0.2">
      <c r="A416" s="167">
        <v>136</v>
      </c>
      <c r="B416" s="168" t="s">
        <v>634</v>
      </c>
      <c r="C416" s="184" t="s">
        <v>635</v>
      </c>
      <c r="D416" s="169" t="s">
        <v>636</v>
      </c>
      <c r="E416" s="170">
        <v>50.383200000000002</v>
      </c>
      <c r="F416" s="171"/>
      <c r="G416" s="172">
        <f>ROUND(E416*F416,2)</f>
        <v>0</v>
      </c>
      <c r="H416" s="171"/>
      <c r="I416" s="172">
        <f>ROUND(E416*H416,2)</f>
        <v>0</v>
      </c>
      <c r="J416" s="171"/>
      <c r="K416" s="172">
        <f>ROUND(E416*J416,2)</f>
        <v>0</v>
      </c>
      <c r="L416" s="172">
        <v>21</v>
      </c>
      <c r="M416" s="172">
        <f>G416*(1+L416/100)</f>
        <v>0</v>
      </c>
      <c r="N416" s="172">
        <v>0</v>
      </c>
      <c r="O416" s="172">
        <f>ROUND(E416*N416,2)</f>
        <v>0</v>
      </c>
      <c r="P416" s="172">
        <v>0</v>
      </c>
      <c r="Q416" s="172">
        <f>ROUND(E416*P416,2)</f>
        <v>0</v>
      </c>
      <c r="R416" s="172" t="s">
        <v>228</v>
      </c>
      <c r="S416" s="172" t="s">
        <v>177</v>
      </c>
      <c r="T416" s="173" t="s">
        <v>178</v>
      </c>
      <c r="U416" s="158">
        <v>0</v>
      </c>
      <c r="V416" s="158">
        <f>ROUND(E416*U416,2)</f>
        <v>0</v>
      </c>
      <c r="W416" s="15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 t="s">
        <v>185</v>
      </c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outlineLevel="1" x14ac:dyDescent="0.2">
      <c r="A417" s="155"/>
      <c r="B417" s="156"/>
      <c r="C417" s="190" t="s">
        <v>2060</v>
      </c>
      <c r="D417" s="188"/>
      <c r="E417" s="189">
        <v>50.38</v>
      </c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200</v>
      </c>
      <c r="AH417" s="148">
        <v>0</v>
      </c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1" x14ac:dyDescent="0.2">
      <c r="A418" s="167">
        <v>137</v>
      </c>
      <c r="B418" s="168" t="s">
        <v>2061</v>
      </c>
      <c r="C418" s="184" t="s">
        <v>1838</v>
      </c>
      <c r="D418" s="169" t="s">
        <v>227</v>
      </c>
      <c r="E418" s="170">
        <v>431.85599999999999</v>
      </c>
      <c r="F418" s="171"/>
      <c r="G418" s="172">
        <f>ROUND(E418*F418,2)</f>
        <v>0</v>
      </c>
      <c r="H418" s="171"/>
      <c r="I418" s="172">
        <f>ROUND(E418*H418,2)</f>
        <v>0</v>
      </c>
      <c r="J418" s="171"/>
      <c r="K418" s="172">
        <f>ROUND(E418*J418,2)</f>
        <v>0</v>
      </c>
      <c r="L418" s="172">
        <v>21</v>
      </c>
      <c r="M418" s="172">
        <f>G418*(1+L418/100)</f>
        <v>0</v>
      </c>
      <c r="N418" s="172">
        <v>0</v>
      </c>
      <c r="O418" s="172">
        <f>ROUND(E418*N418,2)</f>
        <v>0</v>
      </c>
      <c r="P418" s="172">
        <v>0</v>
      </c>
      <c r="Q418" s="172">
        <f>ROUND(E418*P418,2)</f>
        <v>0</v>
      </c>
      <c r="R418" s="172"/>
      <c r="S418" s="172" t="s">
        <v>184</v>
      </c>
      <c r="T418" s="173" t="s">
        <v>178</v>
      </c>
      <c r="U418" s="158">
        <v>0</v>
      </c>
      <c r="V418" s="158">
        <f>ROUND(E418*U418,2)</f>
        <v>0</v>
      </c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185</v>
      </c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outlineLevel="1" x14ac:dyDescent="0.2">
      <c r="A419" s="155"/>
      <c r="B419" s="156"/>
      <c r="C419" s="190" t="s">
        <v>2059</v>
      </c>
      <c r="D419" s="188"/>
      <c r="E419" s="189">
        <v>431.86</v>
      </c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200</v>
      </c>
      <c r="AH419" s="148">
        <v>0</v>
      </c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ht="45" outlineLevel="1" x14ac:dyDescent="0.2">
      <c r="A420" s="167">
        <v>138</v>
      </c>
      <c r="B420" s="168" t="s">
        <v>690</v>
      </c>
      <c r="C420" s="184" t="s">
        <v>691</v>
      </c>
      <c r="D420" s="169" t="s">
        <v>195</v>
      </c>
      <c r="E420" s="170">
        <v>86.371200000000002</v>
      </c>
      <c r="F420" s="171"/>
      <c r="G420" s="172">
        <f>ROUND(E420*F420,2)</f>
        <v>0</v>
      </c>
      <c r="H420" s="171"/>
      <c r="I420" s="172">
        <f>ROUND(E420*H420,2)</f>
        <v>0</v>
      </c>
      <c r="J420" s="171"/>
      <c r="K420" s="172">
        <f>ROUND(E420*J420,2)</f>
        <v>0</v>
      </c>
      <c r="L420" s="172">
        <v>21</v>
      </c>
      <c r="M420" s="172">
        <f>G420*(1+L420/100)</f>
        <v>0</v>
      </c>
      <c r="N420" s="172">
        <v>0</v>
      </c>
      <c r="O420" s="172">
        <f>ROUND(E420*N420,2)</f>
        <v>0</v>
      </c>
      <c r="P420" s="172">
        <v>0</v>
      </c>
      <c r="Q420" s="172">
        <f>ROUND(E420*P420,2)</f>
        <v>0</v>
      </c>
      <c r="R420" s="172" t="s">
        <v>228</v>
      </c>
      <c r="S420" s="172" t="s">
        <v>177</v>
      </c>
      <c r="T420" s="173" t="s">
        <v>178</v>
      </c>
      <c r="U420" s="158">
        <v>0</v>
      </c>
      <c r="V420" s="158">
        <f>ROUND(E420*U420,2)</f>
        <v>0</v>
      </c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185</v>
      </c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outlineLevel="1" x14ac:dyDescent="0.2">
      <c r="A421" s="155"/>
      <c r="B421" s="156"/>
      <c r="C421" s="190" t="s">
        <v>2062</v>
      </c>
      <c r="D421" s="188"/>
      <c r="E421" s="189">
        <v>86.37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200</v>
      </c>
      <c r="AH421" s="148">
        <v>0</v>
      </c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ht="45" outlineLevel="1" x14ac:dyDescent="0.2">
      <c r="A422" s="167">
        <v>139</v>
      </c>
      <c r="B422" s="168" t="s">
        <v>693</v>
      </c>
      <c r="C422" s="184" t="s">
        <v>694</v>
      </c>
      <c r="D422" s="169" t="s">
        <v>195</v>
      </c>
      <c r="E422" s="170">
        <v>86.371200000000002</v>
      </c>
      <c r="F422" s="171"/>
      <c r="G422" s="172">
        <f>ROUND(E422*F422,2)</f>
        <v>0</v>
      </c>
      <c r="H422" s="171"/>
      <c r="I422" s="172">
        <f>ROUND(E422*H422,2)</f>
        <v>0</v>
      </c>
      <c r="J422" s="171"/>
      <c r="K422" s="172">
        <f>ROUND(E422*J422,2)</f>
        <v>0</v>
      </c>
      <c r="L422" s="172">
        <v>21</v>
      </c>
      <c r="M422" s="172">
        <f>G422*(1+L422/100)</f>
        <v>0</v>
      </c>
      <c r="N422" s="172">
        <v>0</v>
      </c>
      <c r="O422" s="172">
        <f>ROUND(E422*N422,2)</f>
        <v>0</v>
      </c>
      <c r="P422" s="172">
        <v>0</v>
      </c>
      <c r="Q422" s="172">
        <f>ROUND(E422*P422,2)</f>
        <v>0</v>
      </c>
      <c r="R422" s="172" t="s">
        <v>228</v>
      </c>
      <c r="S422" s="172" t="s">
        <v>695</v>
      </c>
      <c r="T422" s="173" t="s">
        <v>178</v>
      </c>
      <c r="U422" s="158">
        <v>0</v>
      </c>
      <c r="V422" s="158">
        <f>ROUND(E422*U422,2)</f>
        <v>0</v>
      </c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185</v>
      </c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190" t="s">
        <v>2062</v>
      </c>
      <c r="D423" s="188"/>
      <c r="E423" s="189">
        <v>86.37</v>
      </c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0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ht="33.75" outlineLevel="1" x14ac:dyDescent="0.2">
      <c r="A424" s="167">
        <v>140</v>
      </c>
      <c r="B424" s="168" t="s">
        <v>1840</v>
      </c>
      <c r="C424" s="184" t="s">
        <v>1841</v>
      </c>
      <c r="D424" s="169" t="s">
        <v>195</v>
      </c>
      <c r="E424" s="170">
        <v>86.371200000000002</v>
      </c>
      <c r="F424" s="171"/>
      <c r="G424" s="172">
        <f>ROUND(E424*F424,2)</f>
        <v>0</v>
      </c>
      <c r="H424" s="171"/>
      <c r="I424" s="172">
        <f>ROUND(E424*H424,2)</f>
        <v>0</v>
      </c>
      <c r="J424" s="171"/>
      <c r="K424" s="172">
        <f>ROUND(E424*J424,2)</f>
        <v>0</v>
      </c>
      <c r="L424" s="172">
        <v>21</v>
      </c>
      <c r="M424" s="172">
        <f>G424*(1+L424/100)</f>
        <v>0</v>
      </c>
      <c r="N424" s="172">
        <v>0</v>
      </c>
      <c r="O424" s="172">
        <f>ROUND(E424*N424,2)</f>
        <v>0</v>
      </c>
      <c r="P424" s="172">
        <v>0</v>
      </c>
      <c r="Q424" s="172">
        <f>ROUND(E424*P424,2)</f>
        <v>0</v>
      </c>
      <c r="R424" s="172" t="s">
        <v>228</v>
      </c>
      <c r="S424" s="172" t="s">
        <v>177</v>
      </c>
      <c r="T424" s="173" t="s">
        <v>178</v>
      </c>
      <c r="U424" s="158">
        <v>0</v>
      </c>
      <c r="V424" s="158">
        <f>ROUND(E424*U424,2)</f>
        <v>0</v>
      </c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185</v>
      </c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outlineLevel="1" x14ac:dyDescent="0.2">
      <c r="A425" s="155"/>
      <c r="B425" s="156"/>
      <c r="C425" s="190" t="s">
        <v>2062</v>
      </c>
      <c r="D425" s="188"/>
      <c r="E425" s="189">
        <v>86.37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200</v>
      </c>
      <c r="AH425" s="148">
        <v>0</v>
      </c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ht="45" outlineLevel="1" x14ac:dyDescent="0.2">
      <c r="A426" s="167">
        <v>141</v>
      </c>
      <c r="B426" s="168" t="s">
        <v>696</v>
      </c>
      <c r="C426" s="184" t="s">
        <v>697</v>
      </c>
      <c r="D426" s="169" t="s">
        <v>256</v>
      </c>
      <c r="E426" s="170">
        <v>23.83</v>
      </c>
      <c r="F426" s="171"/>
      <c r="G426" s="172">
        <f>ROUND(E426*F426,2)</f>
        <v>0</v>
      </c>
      <c r="H426" s="171"/>
      <c r="I426" s="172">
        <f>ROUND(E426*H426,2)</f>
        <v>0</v>
      </c>
      <c r="J426" s="171"/>
      <c r="K426" s="172">
        <f>ROUND(E426*J426,2)</f>
        <v>0</v>
      </c>
      <c r="L426" s="172">
        <v>21</v>
      </c>
      <c r="M426" s="172">
        <f>G426*(1+L426/100)</f>
        <v>0</v>
      </c>
      <c r="N426" s="172">
        <v>0</v>
      </c>
      <c r="O426" s="172">
        <f>ROUND(E426*N426,2)</f>
        <v>0</v>
      </c>
      <c r="P426" s="172">
        <v>0</v>
      </c>
      <c r="Q426" s="172">
        <f>ROUND(E426*P426,2)</f>
        <v>0</v>
      </c>
      <c r="R426" s="172" t="s">
        <v>228</v>
      </c>
      <c r="S426" s="172" t="s">
        <v>177</v>
      </c>
      <c r="T426" s="173" t="s">
        <v>178</v>
      </c>
      <c r="U426" s="158">
        <v>0</v>
      </c>
      <c r="V426" s="158">
        <f>ROUND(E426*U426,2)</f>
        <v>0</v>
      </c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185</v>
      </c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outlineLevel="1" x14ac:dyDescent="0.2">
      <c r="A427" s="155"/>
      <c r="B427" s="156"/>
      <c r="C427" s="190" t="s">
        <v>1836</v>
      </c>
      <c r="D427" s="188"/>
      <c r="E427" s="189">
        <v>23.83</v>
      </c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200</v>
      </c>
      <c r="AH427" s="148">
        <v>0</v>
      </c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1" x14ac:dyDescent="0.2">
      <c r="A428" s="155">
        <v>142</v>
      </c>
      <c r="B428" s="156" t="s">
        <v>700</v>
      </c>
      <c r="C428" s="203" t="s">
        <v>701</v>
      </c>
      <c r="D428" s="157" t="s">
        <v>0</v>
      </c>
      <c r="E428" s="198"/>
      <c r="F428" s="159"/>
      <c r="G428" s="158">
        <f>ROUND(E428*F428,2)</f>
        <v>0</v>
      </c>
      <c r="H428" s="159"/>
      <c r="I428" s="158">
        <f>ROUND(E428*H428,2)</f>
        <v>0</v>
      </c>
      <c r="J428" s="159"/>
      <c r="K428" s="158">
        <f>ROUND(E428*J428,2)</f>
        <v>0</v>
      </c>
      <c r="L428" s="158">
        <v>21</v>
      </c>
      <c r="M428" s="158">
        <f>G428*(1+L428/100)</f>
        <v>0</v>
      </c>
      <c r="N428" s="158">
        <v>0</v>
      </c>
      <c r="O428" s="158">
        <f>ROUND(E428*N428,2)</f>
        <v>0</v>
      </c>
      <c r="P428" s="158">
        <v>0</v>
      </c>
      <c r="Q428" s="158">
        <f>ROUND(E428*P428,2)</f>
        <v>0</v>
      </c>
      <c r="R428" s="158"/>
      <c r="S428" s="158" t="s">
        <v>177</v>
      </c>
      <c r="T428" s="158" t="s">
        <v>178</v>
      </c>
      <c r="U428" s="158">
        <v>0</v>
      </c>
      <c r="V428" s="158">
        <f>ROUND(E428*U428,2)</f>
        <v>0</v>
      </c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702</v>
      </c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x14ac:dyDescent="0.2">
      <c r="A429" s="161" t="s">
        <v>172</v>
      </c>
      <c r="B429" s="162" t="s">
        <v>110</v>
      </c>
      <c r="C429" s="182" t="s">
        <v>111</v>
      </c>
      <c r="D429" s="163"/>
      <c r="E429" s="164"/>
      <c r="F429" s="165"/>
      <c r="G429" s="165">
        <f>SUMIF(AG430:AG436,"&lt;&gt;NOR",G430:G436)</f>
        <v>0</v>
      </c>
      <c r="H429" s="165"/>
      <c r="I429" s="165">
        <f>SUM(I430:I436)</f>
        <v>0</v>
      </c>
      <c r="J429" s="165"/>
      <c r="K429" s="165">
        <f>SUM(K430:K436)</f>
        <v>0</v>
      </c>
      <c r="L429" s="165"/>
      <c r="M429" s="165">
        <f>SUM(M430:M436)</f>
        <v>0</v>
      </c>
      <c r="N429" s="165"/>
      <c r="O429" s="165">
        <f>SUM(O430:O436)</f>
        <v>0</v>
      </c>
      <c r="P429" s="165"/>
      <c r="Q429" s="165">
        <f>SUM(Q430:Q436)</f>
        <v>0</v>
      </c>
      <c r="R429" s="165"/>
      <c r="S429" s="165"/>
      <c r="T429" s="166"/>
      <c r="U429" s="160"/>
      <c r="V429" s="160">
        <f>SUM(V430:V436)</f>
        <v>10.53</v>
      </c>
      <c r="W429" s="160"/>
      <c r="AG429" t="s">
        <v>173</v>
      </c>
    </row>
    <row r="430" spans="1:60" ht="22.5" outlineLevel="1" x14ac:dyDescent="0.2">
      <c r="A430" s="167">
        <v>143</v>
      </c>
      <c r="B430" s="168" t="s">
        <v>2063</v>
      </c>
      <c r="C430" s="184" t="s">
        <v>2064</v>
      </c>
      <c r="D430" s="169" t="s">
        <v>195</v>
      </c>
      <c r="E430" s="170">
        <v>116.96</v>
      </c>
      <c r="F430" s="171"/>
      <c r="G430" s="172">
        <f>ROUND(E430*F430,2)</f>
        <v>0</v>
      </c>
      <c r="H430" s="171"/>
      <c r="I430" s="172">
        <f>ROUND(E430*H430,2)</f>
        <v>0</v>
      </c>
      <c r="J430" s="171"/>
      <c r="K430" s="172">
        <f>ROUND(E430*J430,2)</f>
        <v>0</v>
      </c>
      <c r="L430" s="172">
        <v>21</v>
      </c>
      <c r="M430" s="172">
        <f>G430*(1+L430/100)</f>
        <v>0</v>
      </c>
      <c r="N430" s="172">
        <v>0</v>
      </c>
      <c r="O430" s="172">
        <f>ROUND(E430*N430,2)</f>
        <v>0</v>
      </c>
      <c r="P430" s="172">
        <v>0</v>
      </c>
      <c r="Q430" s="172">
        <f>ROUND(E430*P430,2)</f>
        <v>0</v>
      </c>
      <c r="R430" s="172"/>
      <c r="S430" s="172" t="s">
        <v>177</v>
      </c>
      <c r="T430" s="173" t="s">
        <v>178</v>
      </c>
      <c r="U430" s="158">
        <v>0.09</v>
      </c>
      <c r="V430" s="158">
        <f>ROUND(E430*U430,2)</f>
        <v>10.53</v>
      </c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611</v>
      </c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1" x14ac:dyDescent="0.2">
      <c r="A431" s="155"/>
      <c r="B431" s="156"/>
      <c r="C431" s="190" t="s">
        <v>2065</v>
      </c>
      <c r="D431" s="188"/>
      <c r="E431" s="189">
        <v>116.96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ht="33.75" outlineLevel="1" x14ac:dyDescent="0.2">
      <c r="A432" s="167">
        <v>144</v>
      </c>
      <c r="B432" s="168" t="s">
        <v>1099</v>
      </c>
      <c r="C432" s="184" t="s">
        <v>1100</v>
      </c>
      <c r="D432" s="169" t="s">
        <v>195</v>
      </c>
      <c r="E432" s="170">
        <v>61.404000000000003</v>
      </c>
      <c r="F432" s="171"/>
      <c r="G432" s="172">
        <f>ROUND(E432*F432,2)</f>
        <v>0</v>
      </c>
      <c r="H432" s="171"/>
      <c r="I432" s="172">
        <f>ROUND(E432*H432,2)</f>
        <v>0</v>
      </c>
      <c r="J432" s="171"/>
      <c r="K432" s="172">
        <f>ROUND(E432*J432,2)</f>
        <v>0</v>
      </c>
      <c r="L432" s="172">
        <v>21</v>
      </c>
      <c r="M432" s="172">
        <f>G432*(1+L432/100)</f>
        <v>0</v>
      </c>
      <c r="N432" s="172">
        <v>0</v>
      </c>
      <c r="O432" s="172">
        <f>ROUND(E432*N432,2)</f>
        <v>0</v>
      </c>
      <c r="P432" s="172">
        <v>0</v>
      </c>
      <c r="Q432" s="172">
        <f>ROUND(E432*P432,2)</f>
        <v>0</v>
      </c>
      <c r="R432" s="172" t="s">
        <v>228</v>
      </c>
      <c r="S432" s="172" t="s">
        <v>177</v>
      </c>
      <c r="T432" s="173" t="s">
        <v>178</v>
      </c>
      <c r="U432" s="158">
        <v>0</v>
      </c>
      <c r="V432" s="158">
        <f>ROUND(E432*U432,2)</f>
        <v>0</v>
      </c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185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0" t="s">
        <v>2066</v>
      </c>
      <c r="D433" s="188"/>
      <c r="E433" s="189">
        <v>61.4</v>
      </c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ht="45" outlineLevel="1" x14ac:dyDescent="0.2">
      <c r="A434" s="167">
        <v>145</v>
      </c>
      <c r="B434" s="168" t="s">
        <v>724</v>
      </c>
      <c r="C434" s="184" t="s">
        <v>725</v>
      </c>
      <c r="D434" s="169" t="s">
        <v>195</v>
      </c>
      <c r="E434" s="170">
        <v>61.404000000000003</v>
      </c>
      <c r="F434" s="171"/>
      <c r="G434" s="172">
        <f>ROUND(E434*F434,2)</f>
        <v>0</v>
      </c>
      <c r="H434" s="171"/>
      <c r="I434" s="172">
        <f>ROUND(E434*H434,2)</f>
        <v>0</v>
      </c>
      <c r="J434" s="171"/>
      <c r="K434" s="172">
        <f>ROUND(E434*J434,2)</f>
        <v>0</v>
      </c>
      <c r="L434" s="172">
        <v>21</v>
      </c>
      <c r="M434" s="172">
        <f>G434*(1+L434/100)</f>
        <v>0</v>
      </c>
      <c r="N434" s="172">
        <v>0</v>
      </c>
      <c r="O434" s="172">
        <f>ROUND(E434*N434,2)</f>
        <v>0</v>
      </c>
      <c r="P434" s="172">
        <v>0</v>
      </c>
      <c r="Q434" s="172">
        <f>ROUND(E434*P434,2)</f>
        <v>0</v>
      </c>
      <c r="R434" s="172" t="s">
        <v>228</v>
      </c>
      <c r="S434" s="172" t="s">
        <v>177</v>
      </c>
      <c r="T434" s="173" t="s">
        <v>178</v>
      </c>
      <c r="U434" s="158">
        <v>0</v>
      </c>
      <c r="V434" s="158">
        <f>ROUND(E434*U434,2)</f>
        <v>0</v>
      </c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185</v>
      </c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190" t="s">
        <v>2066</v>
      </c>
      <c r="D435" s="188"/>
      <c r="E435" s="189">
        <v>61.4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outlineLevel="1" x14ac:dyDescent="0.2">
      <c r="A436" s="155">
        <v>146</v>
      </c>
      <c r="B436" s="156" t="s">
        <v>730</v>
      </c>
      <c r="C436" s="203" t="s">
        <v>731</v>
      </c>
      <c r="D436" s="157" t="s">
        <v>0</v>
      </c>
      <c r="E436" s="198"/>
      <c r="F436" s="159"/>
      <c r="G436" s="158">
        <f>ROUND(E436*F436,2)</f>
        <v>0</v>
      </c>
      <c r="H436" s="159"/>
      <c r="I436" s="158">
        <f>ROUND(E436*H436,2)</f>
        <v>0</v>
      </c>
      <c r="J436" s="159"/>
      <c r="K436" s="158">
        <f>ROUND(E436*J436,2)</f>
        <v>0</v>
      </c>
      <c r="L436" s="158">
        <v>21</v>
      </c>
      <c r="M436" s="158">
        <f>G436*(1+L436/100)</f>
        <v>0</v>
      </c>
      <c r="N436" s="158">
        <v>0</v>
      </c>
      <c r="O436" s="158">
        <f>ROUND(E436*N436,2)</f>
        <v>0</v>
      </c>
      <c r="P436" s="158">
        <v>0</v>
      </c>
      <c r="Q436" s="158">
        <f>ROUND(E436*P436,2)</f>
        <v>0</v>
      </c>
      <c r="R436" s="158"/>
      <c r="S436" s="158" t="s">
        <v>177</v>
      </c>
      <c r="T436" s="158" t="s">
        <v>178</v>
      </c>
      <c r="U436" s="158">
        <v>0</v>
      </c>
      <c r="V436" s="158">
        <f>ROUND(E436*U436,2)</f>
        <v>0</v>
      </c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702</v>
      </c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x14ac:dyDescent="0.2">
      <c r="A437" s="161" t="s">
        <v>172</v>
      </c>
      <c r="B437" s="162" t="s">
        <v>120</v>
      </c>
      <c r="C437" s="182" t="s">
        <v>121</v>
      </c>
      <c r="D437" s="163"/>
      <c r="E437" s="164"/>
      <c r="F437" s="165"/>
      <c r="G437" s="165">
        <f>SUMIF(AG438:AG478,"&lt;&gt;NOR",G438:G478)</f>
        <v>0</v>
      </c>
      <c r="H437" s="165"/>
      <c r="I437" s="165">
        <f>SUM(I438:I478)</f>
        <v>0</v>
      </c>
      <c r="J437" s="165"/>
      <c r="K437" s="165">
        <f>SUM(K438:K478)</f>
        <v>0</v>
      </c>
      <c r="L437" s="165"/>
      <c r="M437" s="165">
        <f>SUM(M438:M478)</f>
        <v>0</v>
      </c>
      <c r="N437" s="165"/>
      <c r="O437" s="165">
        <f>SUM(O438:O478)</f>
        <v>0</v>
      </c>
      <c r="P437" s="165"/>
      <c r="Q437" s="165">
        <f>SUM(Q438:Q478)</f>
        <v>0</v>
      </c>
      <c r="R437" s="165"/>
      <c r="S437" s="165"/>
      <c r="T437" s="166"/>
      <c r="U437" s="160"/>
      <c r="V437" s="160">
        <f>SUM(V438:V478)</f>
        <v>16.09</v>
      </c>
      <c r="W437" s="160"/>
      <c r="AG437" t="s">
        <v>173</v>
      </c>
    </row>
    <row r="438" spans="1:60" ht="22.5" outlineLevel="1" x14ac:dyDescent="0.2">
      <c r="A438" s="167">
        <v>147</v>
      </c>
      <c r="B438" s="168" t="s">
        <v>1851</v>
      </c>
      <c r="C438" s="184" t="s">
        <v>1852</v>
      </c>
      <c r="D438" s="169" t="s">
        <v>256</v>
      </c>
      <c r="E438" s="170">
        <v>38.6</v>
      </c>
      <c r="F438" s="171"/>
      <c r="G438" s="172">
        <f>ROUND(E438*F438,2)</f>
        <v>0</v>
      </c>
      <c r="H438" s="171"/>
      <c r="I438" s="172">
        <f>ROUND(E438*H438,2)</f>
        <v>0</v>
      </c>
      <c r="J438" s="171"/>
      <c r="K438" s="172">
        <f>ROUND(E438*J438,2)</f>
        <v>0</v>
      </c>
      <c r="L438" s="172">
        <v>21</v>
      </c>
      <c r="M438" s="172">
        <f>G438*(1+L438/100)</f>
        <v>0</v>
      </c>
      <c r="N438" s="172">
        <v>0</v>
      </c>
      <c r="O438" s="172">
        <f>ROUND(E438*N438,2)</f>
        <v>0</v>
      </c>
      <c r="P438" s="172">
        <v>0</v>
      </c>
      <c r="Q438" s="172">
        <f>ROUND(E438*P438,2)</f>
        <v>0</v>
      </c>
      <c r="R438" s="172"/>
      <c r="S438" s="172" t="s">
        <v>177</v>
      </c>
      <c r="T438" s="173" t="s">
        <v>178</v>
      </c>
      <c r="U438" s="158">
        <v>8.0500000000000002E-2</v>
      </c>
      <c r="V438" s="158">
        <f>ROUND(E438*U438,2)</f>
        <v>3.11</v>
      </c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611</v>
      </c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190" t="s">
        <v>797</v>
      </c>
      <c r="D439" s="188"/>
      <c r="E439" s="189">
        <v>32.5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0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outlineLevel="1" x14ac:dyDescent="0.2">
      <c r="A440" s="155"/>
      <c r="B440" s="156"/>
      <c r="C440" s="190" t="s">
        <v>2067</v>
      </c>
      <c r="D440" s="188"/>
      <c r="E440" s="189">
        <v>6.1</v>
      </c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200</v>
      </c>
      <c r="AH440" s="148">
        <v>0</v>
      </c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ht="45" outlineLevel="1" x14ac:dyDescent="0.2">
      <c r="A441" s="167">
        <v>148</v>
      </c>
      <c r="B441" s="168" t="s">
        <v>1854</v>
      </c>
      <c r="C441" s="184" t="s">
        <v>1855</v>
      </c>
      <c r="D441" s="169" t="s">
        <v>227</v>
      </c>
      <c r="E441" s="170">
        <v>4</v>
      </c>
      <c r="F441" s="171"/>
      <c r="G441" s="172">
        <f>ROUND(E441*F441,2)</f>
        <v>0</v>
      </c>
      <c r="H441" s="171"/>
      <c r="I441" s="172">
        <f>ROUND(E441*H441,2)</f>
        <v>0</v>
      </c>
      <c r="J441" s="171"/>
      <c r="K441" s="172">
        <f>ROUND(E441*J441,2)</f>
        <v>0</v>
      </c>
      <c r="L441" s="172">
        <v>21</v>
      </c>
      <c r="M441" s="172">
        <f>G441*(1+L441/100)</f>
        <v>0</v>
      </c>
      <c r="N441" s="172">
        <v>0</v>
      </c>
      <c r="O441" s="172">
        <f>ROUND(E441*N441,2)</f>
        <v>0</v>
      </c>
      <c r="P441" s="172">
        <v>0</v>
      </c>
      <c r="Q441" s="172">
        <f>ROUND(E441*P441,2)</f>
        <v>0</v>
      </c>
      <c r="R441" s="172"/>
      <c r="S441" s="172" t="s">
        <v>177</v>
      </c>
      <c r="T441" s="173" t="s">
        <v>178</v>
      </c>
      <c r="U441" s="158">
        <v>9.3149999999999997E-2</v>
      </c>
      <c r="V441" s="158">
        <f>ROUND(E441*U441,2)</f>
        <v>0.37</v>
      </c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611</v>
      </c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outlineLevel="1" x14ac:dyDescent="0.2">
      <c r="A442" s="155"/>
      <c r="B442" s="156"/>
      <c r="C442" s="190" t="s">
        <v>77</v>
      </c>
      <c r="D442" s="188"/>
      <c r="E442" s="189">
        <v>4</v>
      </c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 t="s">
        <v>200</v>
      </c>
      <c r="AH442" s="148">
        <v>0</v>
      </c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ht="22.5" outlineLevel="1" x14ac:dyDescent="0.2">
      <c r="A443" s="167">
        <v>149</v>
      </c>
      <c r="B443" s="168" t="s">
        <v>1857</v>
      </c>
      <c r="C443" s="184" t="s">
        <v>1858</v>
      </c>
      <c r="D443" s="169" t="s">
        <v>256</v>
      </c>
      <c r="E443" s="170">
        <v>6.6</v>
      </c>
      <c r="F443" s="171"/>
      <c r="G443" s="172">
        <f>ROUND(E443*F443,2)</f>
        <v>0</v>
      </c>
      <c r="H443" s="171"/>
      <c r="I443" s="172">
        <f>ROUND(E443*H443,2)</f>
        <v>0</v>
      </c>
      <c r="J443" s="171"/>
      <c r="K443" s="172">
        <f>ROUND(E443*J443,2)</f>
        <v>0</v>
      </c>
      <c r="L443" s="172">
        <v>21</v>
      </c>
      <c r="M443" s="172">
        <f>G443*(1+L443/100)</f>
        <v>0</v>
      </c>
      <c r="N443" s="172">
        <v>0</v>
      </c>
      <c r="O443" s="172">
        <f>ROUND(E443*N443,2)</f>
        <v>0</v>
      </c>
      <c r="P443" s="172">
        <v>0</v>
      </c>
      <c r="Q443" s="172">
        <f>ROUND(E443*P443,2)</f>
        <v>0</v>
      </c>
      <c r="R443" s="172"/>
      <c r="S443" s="172" t="s">
        <v>177</v>
      </c>
      <c r="T443" s="173" t="s">
        <v>178</v>
      </c>
      <c r="U443" s="158">
        <v>7.9350000000000004E-2</v>
      </c>
      <c r="V443" s="158">
        <f>ROUND(E443*U443,2)</f>
        <v>0.52</v>
      </c>
      <c r="W443" s="15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 t="s">
        <v>611</v>
      </c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1" x14ac:dyDescent="0.2">
      <c r="A444" s="155"/>
      <c r="B444" s="156"/>
      <c r="C444" s="190" t="s">
        <v>2068</v>
      </c>
      <c r="D444" s="188"/>
      <c r="E444" s="189">
        <v>6.6</v>
      </c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200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ht="22.5" outlineLevel="1" x14ac:dyDescent="0.2">
      <c r="A445" s="167">
        <v>150</v>
      </c>
      <c r="B445" s="168" t="s">
        <v>810</v>
      </c>
      <c r="C445" s="184" t="s">
        <v>811</v>
      </c>
      <c r="D445" s="169" t="s">
        <v>256</v>
      </c>
      <c r="E445" s="170">
        <v>55.55</v>
      </c>
      <c r="F445" s="171"/>
      <c r="G445" s="172">
        <f>ROUND(E445*F445,2)</f>
        <v>0</v>
      </c>
      <c r="H445" s="171"/>
      <c r="I445" s="172">
        <f>ROUND(E445*H445,2)</f>
        <v>0</v>
      </c>
      <c r="J445" s="171"/>
      <c r="K445" s="172">
        <f>ROUND(E445*J445,2)</f>
        <v>0</v>
      </c>
      <c r="L445" s="172">
        <v>21</v>
      </c>
      <c r="M445" s="172">
        <f>G445*(1+L445/100)</f>
        <v>0</v>
      </c>
      <c r="N445" s="172">
        <v>0</v>
      </c>
      <c r="O445" s="172">
        <f>ROUND(E445*N445,2)</f>
        <v>0</v>
      </c>
      <c r="P445" s="172">
        <v>0</v>
      </c>
      <c r="Q445" s="172">
        <f>ROUND(E445*P445,2)</f>
        <v>0</v>
      </c>
      <c r="R445" s="172"/>
      <c r="S445" s="172" t="s">
        <v>177</v>
      </c>
      <c r="T445" s="173" t="s">
        <v>178</v>
      </c>
      <c r="U445" s="158">
        <v>9.1999999999999998E-2</v>
      </c>
      <c r="V445" s="158">
        <f>ROUND(E445*U445,2)</f>
        <v>5.1100000000000003</v>
      </c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611</v>
      </c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1" x14ac:dyDescent="0.2">
      <c r="A446" s="155"/>
      <c r="B446" s="156"/>
      <c r="C446" s="190" t="s">
        <v>2069</v>
      </c>
      <c r="D446" s="188"/>
      <c r="E446" s="189">
        <v>54</v>
      </c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200</v>
      </c>
      <c r="AH446" s="148">
        <v>0</v>
      </c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outlineLevel="1" x14ac:dyDescent="0.2">
      <c r="A447" s="155"/>
      <c r="B447" s="156"/>
      <c r="C447" s="190" t="s">
        <v>2070</v>
      </c>
      <c r="D447" s="188"/>
      <c r="E447" s="189">
        <v>1.55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200</v>
      </c>
      <c r="AH447" s="148">
        <v>0</v>
      </c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ht="22.5" outlineLevel="1" x14ac:dyDescent="0.2">
      <c r="A448" s="167">
        <v>151</v>
      </c>
      <c r="B448" s="168" t="s">
        <v>816</v>
      </c>
      <c r="C448" s="184" t="s">
        <v>817</v>
      </c>
      <c r="D448" s="169" t="s">
        <v>256</v>
      </c>
      <c r="E448" s="170">
        <v>23.8</v>
      </c>
      <c r="F448" s="171"/>
      <c r="G448" s="172">
        <f>ROUND(E448*F448,2)</f>
        <v>0</v>
      </c>
      <c r="H448" s="171"/>
      <c r="I448" s="172">
        <f>ROUND(E448*H448,2)</f>
        <v>0</v>
      </c>
      <c r="J448" s="171"/>
      <c r="K448" s="172">
        <f>ROUND(E448*J448,2)</f>
        <v>0</v>
      </c>
      <c r="L448" s="172">
        <v>21</v>
      </c>
      <c r="M448" s="172">
        <f>G448*(1+L448/100)</f>
        <v>0</v>
      </c>
      <c r="N448" s="172">
        <v>0</v>
      </c>
      <c r="O448" s="172">
        <f>ROUND(E448*N448,2)</f>
        <v>0</v>
      </c>
      <c r="P448" s="172">
        <v>0</v>
      </c>
      <c r="Q448" s="172">
        <f>ROUND(E448*P448,2)</f>
        <v>0</v>
      </c>
      <c r="R448" s="172"/>
      <c r="S448" s="172" t="s">
        <v>177</v>
      </c>
      <c r="T448" s="173" t="s">
        <v>178</v>
      </c>
      <c r="U448" s="158">
        <v>0.10349999999999999</v>
      </c>
      <c r="V448" s="158">
        <f>ROUND(E448*U448,2)</f>
        <v>2.46</v>
      </c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611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0" t="s">
        <v>2071</v>
      </c>
      <c r="D449" s="188"/>
      <c r="E449" s="189">
        <v>10.199999999999999</v>
      </c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0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/>
      <c r="B450" s="156"/>
      <c r="C450" s="190" t="s">
        <v>806</v>
      </c>
      <c r="D450" s="188"/>
      <c r="E450" s="189">
        <v>6.8</v>
      </c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200</v>
      </c>
      <c r="AH450" s="148">
        <v>0</v>
      </c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1" x14ac:dyDescent="0.2">
      <c r="A451" s="155"/>
      <c r="B451" s="156"/>
      <c r="C451" s="190" t="s">
        <v>806</v>
      </c>
      <c r="D451" s="188"/>
      <c r="E451" s="189">
        <v>6.8</v>
      </c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 t="s">
        <v>200</v>
      </c>
      <c r="AH451" s="148">
        <v>0</v>
      </c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ht="22.5" outlineLevel="1" x14ac:dyDescent="0.2">
      <c r="A452" s="167">
        <v>152</v>
      </c>
      <c r="B452" s="168" t="s">
        <v>1865</v>
      </c>
      <c r="C452" s="184" t="s">
        <v>1866</v>
      </c>
      <c r="D452" s="169" t="s">
        <v>256</v>
      </c>
      <c r="E452" s="170">
        <v>2.8</v>
      </c>
      <c r="F452" s="171"/>
      <c r="G452" s="172">
        <f>ROUND(E452*F452,2)</f>
        <v>0</v>
      </c>
      <c r="H452" s="171"/>
      <c r="I452" s="172">
        <f>ROUND(E452*H452,2)</f>
        <v>0</v>
      </c>
      <c r="J452" s="171"/>
      <c r="K452" s="172">
        <f>ROUND(E452*J452,2)</f>
        <v>0</v>
      </c>
      <c r="L452" s="172">
        <v>21</v>
      </c>
      <c r="M452" s="172">
        <f>G452*(1+L452/100)</f>
        <v>0</v>
      </c>
      <c r="N452" s="172">
        <v>0</v>
      </c>
      <c r="O452" s="172">
        <f>ROUND(E452*N452,2)</f>
        <v>0</v>
      </c>
      <c r="P452" s="172">
        <v>0</v>
      </c>
      <c r="Q452" s="172">
        <f>ROUND(E452*P452,2)</f>
        <v>0</v>
      </c>
      <c r="R452" s="172"/>
      <c r="S452" s="172" t="s">
        <v>177</v>
      </c>
      <c r="T452" s="173" t="s">
        <v>178</v>
      </c>
      <c r="U452" s="158">
        <v>5.7500000000000002E-2</v>
      </c>
      <c r="V452" s="158">
        <f>ROUND(E452*U452,2)</f>
        <v>0.16</v>
      </c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611</v>
      </c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55"/>
      <c r="B453" s="156"/>
      <c r="C453" s="190" t="s">
        <v>2072</v>
      </c>
      <c r="D453" s="188"/>
      <c r="E453" s="189">
        <v>2.8</v>
      </c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 t="s">
        <v>200</v>
      </c>
      <c r="AH453" s="148">
        <v>0</v>
      </c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1" x14ac:dyDescent="0.2">
      <c r="A454" s="167">
        <v>153</v>
      </c>
      <c r="B454" s="168" t="s">
        <v>834</v>
      </c>
      <c r="C454" s="184" t="s">
        <v>835</v>
      </c>
      <c r="D454" s="169" t="s">
        <v>256</v>
      </c>
      <c r="E454" s="170">
        <v>24.8</v>
      </c>
      <c r="F454" s="171"/>
      <c r="G454" s="172">
        <f>ROUND(E454*F454,2)</f>
        <v>0</v>
      </c>
      <c r="H454" s="171"/>
      <c r="I454" s="172">
        <f>ROUND(E454*H454,2)</f>
        <v>0</v>
      </c>
      <c r="J454" s="171"/>
      <c r="K454" s="172">
        <f>ROUND(E454*J454,2)</f>
        <v>0</v>
      </c>
      <c r="L454" s="172">
        <v>21</v>
      </c>
      <c r="M454" s="172">
        <f>G454*(1+L454/100)</f>
        <v>0</v>
      </c>
      <c r="N454" s="172">
        <v>0</v>
      </c>
      <c r="O454" s="172">
        <f>ROUND(E454*N454,2)</f>
        <v>0</v>
      </c>
      <c r="P454" s="172">
        <v>0</v>
      </c>
      <c r="Q454" s="172">
        <f>ROUND(E454*P454,2)</f>
        <v>0</v>
      </c>
      <c r="R454" s="172"/>
      <c r="S454" s="172" t="s">
        <v>184</v>
      </c>
      <c r="T454" s="173" t="s">
        <v>178</v>
      </c>
      <c r="U454" s="158">
        <v>0</v>
      </c>
      <c r="V454" s="158">
        <f>ROUND(E454*U454,2)</f>
        <v>0</v>
      </c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611</v>
      </c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outlineLevel="1" x14ac:dyDescent="0.2">
      <c r="A455" s="155"/>
      <c r="B455" s="156"/>
      <c r="C455" s="190" t="s">
        <v>2073</v>
      </c>
      <c r="D455" s="188"/>
      <c r="E455" s="189">
        <v>24.8</v>
      </c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 t="s">
        <v>200</v>
      </c>
      <c r="AH455" s="148">
        <v>0</v>
      </c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outlineLevel="1" x14ac:dyDescent="0.2">
      <c r="A456" s="167">
        <v>154</v>
      </c>
      <c r="B456" s="168" t="s">
        <v>1869</v>
      </c>
      <c r="C456" s="184" t="s">
        <v>1870</v>
      </c>
      <c r="D456" s="169" t="s">
        <v>227</v>
      </c>
      <c r="E456" s="170">
        <v>4</v>
      </c>
      <c r="F456" s="171"/>
      <c r="G456" s="172">
        <f>ROUND(E456*F456,2)</f>
        <v>0</v>
      </c>
      <c r="H456" s="171"/>
      <c r="I456" s="172">
        <f>ROUND(E456*H456,2)</f>
        <v>0</v>
      </c>
      <c r="J456" s="171"/>
      <c r="K456" s="172">
        <f>ROUND(E456*J456,2)</f>
        <v>0</v>
      </c>
      <c r="L456" s="172">
        <v>21</v>
      </c>
      <c r="M456" s="172">
        <f>G456*(1+L456/100)</f>
        <v>0</v>
      </c>
      <c r="N456" s="172">
        <v>0</v>
      </c>
      <c r="O456" s="172">
        <f>ROUND(E456*N456,2)</f>
        <v>0</v>
      </c>
      <c r="P456" s="172">
        <v>0</v>
      </c>
      <c r="Q456" s="172">
        <f>ROUND(E456*P456,2)</f>
        <v>0</v>
      </c>
      <c r="R456" s="172"/>
      <c r="S456" s="172" t="s">
        <v>184</v>
      </c>
      <c r="T456" s="173" t="s">
        <v>178</v>
      </c>
      <c r="U456" s="158">
        <v>0</v>
      </c>
      <c r="V456" s="158">
        <f>ROUND(E456*U456,2)</f>
        <v>0</v>
      </c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611</v>
      </c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1" x14ac:dyDescent="0.2">
      <c r="A457" s="155"/>
      <c r="B457" s="156"/>
      <c r="C457" s="190" t="s">
        <v>1871</v>
      </c>
      <c r="D457" s="188"/>
      <c r="E457" s="189">
        <v>4</v>
      </c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200</v>
      </c>
      <c r="AH457" s="148">
        <v>0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outlineLevel="1" x14ac:dyDescent="0.2">
      <c r="A458" s="167">
        <v>155</v>
      </c>
      <c r="B458" s="168" t="s">
        <v>1872</v>
      </c>
      <c r="C458" s="184" t="s">
        <v>1873</v>
      </c>
      <c r="D458" s="169" t="s">
        <v>256</v>
      </c>
      <c r="E458" s="170">
        <v>10.199999999999999</v>
      </c>
      <c r="F458" s="171"/>
      <c r="G458" s="172">
        <f>ROUND(E458*F458,2)</f>
        <v>0</v>
      </c>
      <c r="H458" s="171"/>
      <c r="I458" s="172">
        <f>ROUND(E458*H458,2)</f>
        <v>0</v>
      </c>
      <c r="J458" s="171"/>
      <c r="K458" s="172">
        <f>ROUND(E458*J458,2)</f>
        <v>0</v>
      </c>
      <c r="L458" s="172">
        <v>21</v>
      </c>
      <c r="M458" s="172">
        <f>G458*(1+L458/100)</f>
        <v>0</v>
      </c>
      <c r="N458" s="172">
        <v>0</v>
      </c>
      <c r="O458" s="172">
        <f>ROUND(E458*N458,2)</f>
        <v>0</v>
      </c>
      <c r="P458" s="172">
        <v>0</v>
      </c>
      <c r="Q458" s="172">
        <f>ROUND(E458*P458,2)</f>
        <v>0</v>
      </c>
      <c r="R458" s="172"/>
      <c r="S458" s="172" t="s">
        <v>184</v>
      </c>
      <c r="T458" s="173" t="s">
        <v>178</v>
      </c>
      <c r="U458" s="158">
        <v>0</v>
      </c>
      <c r="V458" s="158">
        <f>ROUND(E458*U458,2)</f>
        <v>0</v>
      </c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611</v>
      </c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1" x14ac:dyDescent="0.2">
      <c r="A459" s="155"/>
      <c r="B459" s="156"/>
      <c r="C459" s="190" t="s">
        <v>2074</v>
      </c>
      <c r="D459" s="188"/>
      <c r="E459" s="189">
        <v>10.199999999999999</v>
      </c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200</v>
      </c>
      <c r="AH459" s="148">
        <v>0</v>
      </c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outlineLevel="1" x14ac:dyDescent="0.2">
      <c r="A460" s="167">
        <v>156</v>
      </c>
      <c r="B460" s="168" t="s">
        <v>1875</v>
      </c>
      <c r="C460" s="184" t="s">
        <v>1876</v>
      </c>
      <c r="D460" s="169" t="s">
        <v>256</v>
      </c>
      <c r="E460" s="170">
        <v>6.8</v>
      </c>
      <c r="F460" s="171"/>
      <c r="G460" s="172">
        <f>ROUND(E460*F460,2)</f>
        <v>0</v>
      </c>
      <c r="H460" s="171"/>
      <c r="I460" s="172">
        <f>ROUND(E460*H460,2)</f>
        <v>0</v>
      </c>
      <c r="J460" s="171"/>
      <c r="K460" s="172">
        <f>ROUND(E460*J460,2)</f>
        <v>0</v>
      </c>
      <c r="L460" s="172">
        <v>21</v>
      </c>
      <c r="M460" s="172">
        <f>G460*(1+L460/100)</f>
        <v>0</v>
      </c>
      <c r="N460" s="172">
        <v>0</v>
      </c>
      <c r="O460" s="172">
        <f>ROUND(E460*N460,2)</f>
        <v>0</v>
      </c>
      <c r="P460" s="172">
        <v>0</v>
      </c>
      <c r="Q460" s="172">
        <f>ROUND(E460*P460,2)</f>
        <v>0</v>
      </c>
      <c r="R460" s="172"/>
      <c r="S460" s="172" t="s">
        <v>184</v>
      </c>
      <c r="T460" s="173" t="s">
        <v>178</v>
      </c>
      <c r="U460" s="158">
        <v>0</v>
      </c>
      <c r="V460" s="158">
        <f>ROUND(E460*U460,2)</f>
        <v>0</v>
      </c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611</v>
      </c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1" x14ac:dyDescent="0.2">
      <c r="A461" s="155"/>
      <c r="B461" s="156"/>
      <c r="C461" s="190" t="s">
        <v>2075</v>
      </c>
      <c r="D461" s="188"/>
      <c r="E461" s="189">
        <v>6.8</v>
      </c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200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1" x14ac:dyDescent="0.2">
      <c r="A462" s="167">
        <v>157</v>
      </c>
      <c r="B462" s="168" t="s">
        <v>1878</v>
      </c>
      <c r="C462" s="184" t="s">
        <v>1879</v>
      </c>
      <c r="D462" s="169" t="s">
        <v>256</v>
      </c>
      <c r="E462" s="170">
        <v>6.8</v>
      </c>
      <c r="F462" s="171"/>
      <c r="G462" s="172">
        <f>ROUND(E462*F462,2)</f>
        <v>0</v>
      </c>
      <c r="H462" s="171"/>
      <c r="I462" s="172">
        <f>ROUND(E462*H462,2)</f>
        <v>0</v>
      </c>
      <c r="J462" s="171"/>
      <c r="K462" s="172">
        <f>ROUND(E462*J462,2)</f>
        <v>0</v>
      </c>
      <c r="L462" s="172">
        <v>21</v>
      </c>
      <c r="M462" s="172">
        <f>G462*(1+L462/100)</f>
        <v>0</v>
      </c>
      <c r="N462" s="172">
        <v>0</v>
      </c>
      <c r="O462" s="172">
        <f>ROUND(E462*N462,2)</f>
        <v>0</v>
      </c>
      <c r="P462" s="172">
        <v>0</v>
      </c>
      <c r="Q462" s="172">
        <f>ROUND(E462*P462,2)</f>
        <v>0</v>
      </c>
      <c r="R462" s="172"/>
      <c r="S462" s="172" t="s">
        <v>184</v>
      </c>
      <c r="T462" s="173" t="s">
        <v>178</v>
      </c>
      <c r="U462" s="158">
        <v>0</v>
      </c>
      <c r="V462" s="158">
        <f>ROUND(E462*U462,2)</f>
        <v>0</v>
      </c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611</v>
      </c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190" t="s">
        <v>2076</v>
      </c>
      <c r="D463" s="188"/>
      <c r="E463" s="189">
        <v>6.8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0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67">
        <v>158</v>
      </c>
      <c r="B464" s="168" t="s">
        <v>1881</v>
      </c>
      <c r="C464" s="184" t="s">
        <v>1882</v>
      </c>
      <c r="D464" s="169" t="s">
        <v>256</v>
      </c>
      <c r="E464" s="170">
        <v>6.6</v>
      </c>
      <c r="F464" s="171"/>
      <c r="G464" s="172">
        <f>ROUND(E464*F464,2)</f>
        <v>0</v>
      </c>
      <c r="H464" s="171"/>
      <c r="I464" s="172">
        <f>ROUND(E464*H464,2)</f>
        <v>0</v>
      </c>
      <c r="J464" s="171"/>
      <c r="K464" s="172">
        <f>ROUND(E464*J464,2)</f>
        <v>0</v>
      </c>
      <c r="L464" s="172">
        <v>21</v>
      </c>
      <c r="M464" s="172">
        <f>G464*(1+L464/100)</f>
        <v>0</v>
      </c>
      <c r="N464" s="172">
        <v>0</v>
      </c>
      <c r="O464" s="172">
        <f>ROUND(E464*N464,2)</f>
        <v>0</v>
      </c>
      <c r="P464" s="172">
        <v>0</v>
      </c>
      <c r="Q464" s="172">
        <f>ROUND(E464*P464,2)</f>
        <v>0</v>
      </c>
      <c r="R464" s="172"/>
      <c r="S464" s="172" t="s">
        <v>177</v>
      </c>
      <c r="T464" s="173" t="s">
        <v>178</v>
      </c>
      <c r="U464" s="158">
        <v>0.43722</v>
      </c>
      <c r="V464" s="158">
        <f>ROUND(E464*U464,2)</f>
        <v>2.89</v>
      </c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611</v>
      </c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1" x14ac:dyDescent="0.2">
      <c r="A465" s="155"/>
      <c r="B465" s="156"/>
      <c r="C465" s="190" t="s">
        <v>2077</v>
      </c>
      <c r="D465" s="188"/>
      <c r="E465" s="189">
        <v>6.6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200</v>
      </c>
      <c r="AH465" s="148">
        <v>0</v>
      </c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outlineLevel="1" x14ac:dyDescent="0.2">
      <c r="A466" s="167">
        <v>159</v>
      </c>
      <c r="B466" s="168" t="s">
        <v>1884</v>
      </c>
      <c r="C466" s="184" t="s">
        <v>1885</v>
      </c>
      <c r="D466" s="169" t="s">
        <v>256</v>
      </c>
      <c r="E466" s="170">
        <v>2.8</v>
      </c>
      <c r="F466" s="171"/>
      <c r="G466" s="172">
        <f>ROUND(E466*F466,2)</f>
        <v>0</v>
      </c>
      <c r="H466" s="171"/>
      <c r="I466" s="172">
        <f>ROUND(E466*H466,2)</f>
        <v>0</v>
      </c>
      <c r="J466" s="171"/>
      <c r="K466" s="172">
        <f>ROUND(E466*J466,2)</f>
        <v>0</v>
      </c>
      <c r="L466" s="172">
        <v>21</v>
      </c>
      <c r="M466" s="172">
        <f>G466*(1+L466/100)</f>
        <v>0</v>
      </c>
      <c r="N466" s="172">
        <v>0</v>
      </c>
      <c r="O466" s="172">
        <f>ROUND(E466*N466,2)</f>
        <v>0</v>
      </c>
      <c r="P466" s="172">
        <v>0</v>
      </c>
      <c r="Q466" s="172">
        <f>ROUND(E466*P466,2)</f>
        <v>0</v>
      </c>
      <c r="R466" s="172"/>
      <c r="S466" s="172" t="s">
        <v>177</v>
      </c>
      <c r="T466" s="173" t="s">
        <v>178</v>
      </c>
      <c r="U466" s="158">
        <v>0.52600000000000002</v>
      </c>
      <c r="V466" s="158">
        <f>ROUND(E466*U466,2)</f>
        <v>1.47</v>
      </c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611</v>
      </c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1" x14ac:dyDescent="0.2">
      <c r="A467" s="155"/>
      <c r="B467" s="156"/>
      <c r="C467" s="190" t="s">
        <v>2078</v>
      </c>
      <c r="D467" s="188"/>
      <c r="E467" s="189">
        <v>2.8</v>
      </c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200</v>
      </c>
      <c r="AH467" s="148">
        <v>0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67">
        <v>160</v>
      </c>
      <c r="B468" s="168" t="s">
        <v>1887</v>
      </c>
      <c r="C468" s="184" t="s">
        <v>1888</v>
      </c>
      <c r="D468" s="169" t="s">
        <v>256</v>
      </c>
      <c r="E468" s="170">
        <v>6.1</v>
      </c>
      <c r="F468" s="171"/>
      <c r="G468" s="172">
        <f>ROUND(E468*F468,2)</f>
        <v>0</v>
      </c>
      <c r="H468" s="171"/>
      <c r="I468" s="172">
        <f>ROUND(E468*H468,2)</f>
        <v>0</v>
      </c>
      <c r="J468" s="171"/>
      <c r="K468" s="172">
        <f>ROUND(E468*J468,2)</f>
        <v>0</v>
      </c>
      <c r="L468" s="172">
        <v>21</v>
      </c>
      <c r="M468" s="172">
        <f>G468*(1+L468/100)</f>
        <v>0</v>
      </c>
      <c r="N468" s="172">
        <v>0</v>
      </c>
      <c r="O468" s="172">
        <f>ROUND(E468*N468,2)</f>
        <v>0</v>
      </c>
      <c r="P468" s="172">
        <v>0</v>
      </c>
      <c r="Q468" s="172">
        <f>ROUND(E468*P468,2)</f>
        <v>0</v>
      </c>
      <c r="R468" s="172"/>
      <c r="S468" s="172" t="s">
        <v>184</v>
      </c>
      <c r="T468" s="173" t="s">
        <v>178</v>
      </c>
      <c r="U468" s="158">
        <v>0</v>
      </c>
      <c r="V468" s="158">
        <f>ROUND(E468*U468,2)</f>
        <v>0</v>
      </c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611</v>
      </c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55"/>
      <c r="B469" s="156"/>
      <c r="C469" s="190" t="s">
        <v>2079</v>
      </c>
      <c r="D469" s="188"/>
      <c r="E469" s="189">
        <v>6.1</v>
      </c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200</v>
      </c>
      <c r="AH469" s="148">
        <v>0</v>
      </c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1" x14ac:dyDescent="0.2">
      <c r="A470" s="167">
        <v>161</v>
      </c>
      <c r="B470" s="168" t="s">
        <v>1890</v>
      </c>
      <c r="C470" s="184" t="s">
        <v>1891</v>
      </c>
      <c r="D470" s="169" t="s">
        <v>227</v>
      </c>
      <c r="E470" s="170">
        <v>2</v>
      </c>
      <c r="F470" s="171"/>
      <c r="G470" s="172">
        <f>ROUND(E470*F470,2)</f>
        <v>0</v>
      </c>
      <c r="H470" s="171"/>
      <c r="I470" s="172">
        <f>ROUND(E470*H470,2)</f>
        <v>0</v>
      </c>
      <c r="J470" s="171"/>
      <c r="K470" s="172">
        <f>ROUND(E470*J470,2)</f>
        <v>0</v>
      </c>
      <c r="L470" s="172">
        <v>21</v>
      </c>
      <c r="M470" s="172">
        <f>G470*(1+L470/100)</f>
        <v>0</v>
      </c>
      <c r="N470" s="172">
        <v>0</v>
      </c>
      <c r="O470" s="172">
        <f>ROUND(E470*N470,2)</f>
        <v>0</v>
      </c>
      <c r="P470" s="172">
        <v>0</v>
      </c>
      <c r="Q470" s="172">
        <f>ROUND(E470*P470,2)</f>
        <v>0</v>
      </c>
      <c r="R470" s="172"/>
      <c r="S470" s="172" t="s">
        <v>184</v>
      </c>
      <c r="T470" s="173" t="s">
        <v>178</v>
      </c>
      <c r="U470" s="158">
        <v>0</v>
      </c>
      <c r="V470" s="158">
        <f>ROUND(E470*U470,2)</f>
        <v>0</v>
      </c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185</v>
      </c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190" t="s">
        <v>1892</v>
      </c>
      <c r="D471" s="188"/>
      <c r="E471" s="189">
        <v>2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>
        <v>0</v>
      </c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1" x14ac:dyDescent="0.2">
      <c r="A472" s="167">
        <v>162</v>
      </c>
      <c r="B472" s="168" t="s">
        <v>1893</v>
      </c>
      <c r="C472" s="184" t="s">
        <v>1894</v>
      </c>
      <c r="D472" s="169" t="s">
        <v>227</v>
      </c>
      <c r="E472" s="170">
        <v>2</v>
      </c>
      <c r="F472" s="171"/>
      <c r="G472" s="172">
        <f>ROUND(E472*F472,2)</f>
        <v>0</v>
      </c>
      <c r="H472" s="171"/>
      <c r="I472" s="172">
        <f>ROUND(E472*H472,2)</f>
        <v>0</v>
      </c>
      <c r="J472" s="171"/>
      <c r="K472" s="172">
        <f>ROUND(E472*J472,2)</f>
        <v>0</v>
      </c>
      <c r="L472" s="172">
        <v>21</v>
      </c>
      <c r="M472" s="172">
        <f>G472*(1+L472/100)</f>
        <v>0</v>
      </c>
      <c r="N472" s="172">
        <v>0</v>
      </c>
      <c r="O472" s="172">
        <f>ROUND(E472*N472,2)</f>
        <v>0</v>
      </c>
      <c r="P472" s="172">
        <v>0</v>
      </c>
      <c r="Q472" s="172">
        <f>ROUND(E472*P472,2)</f>
        <v>0</v>
      </c>
      <c r="R472" s="172"/>
      <c r="S472" s="172" t="s">
        <v>184</v>
      </c>
      <c r="T472" s="173" t="s">
        <v>178</v>
      </c>
      <c r="U472" s="158">
        <v>0</v>
      </c>
      <c r="V472" s="158">
        <f>ROUND(E472*U472,2)</f>
        <v>0</v>
      </c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611</v>
      </c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190" t="s">
        <v>1895</v>
      </c>
      <c r="D473" s="188"/>
      <c r="E473" s="189">
        <v>2</v>
      </c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>
        <v>0</v>
      </c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67">
        <v>163</v>
      </c>
      <c r="B474" s="168" t="s">
        <v>844</v>
      </c>
      <c r="C474" s="184" t="s">
        <v>1896</v>
      </c>
      <c r="D474" s="169" t="s">
        <v>256</v>
      </c>
      <c r="E474" s="170">
        <v>54</v>
      </c>
      <c r="F474" s="171"/>
      <c r="G474" s="172">
        <f>ROUND(E474*F474,2)</f>
        <v>0</v>
      </c>
      <c r="H474" s="171"/>
      <c r="I474" s="172">
        <f>ROUND(E474*H474,2)</f>
        <v>0</v>
      </c>
      <c r="J474" s="171"/>
      <c r="K474" s="172">
        <f>ROUND(E474*J474,2)</f>
        <v>0</v>
      </c>
      <c r="L474" s="172">
        <v>21</v>
      </c>
      <c r="M474" s="172">
        <f>G474*(1+L474/100)</f>
        <v>0</v>
      </c>
      <c r="N474" s="172">
        <v>0</v>
      </c>
      <c r="O474" s="172">
        <f>ROUND(E474*N474,2)</f>
        <v>0</v>
      </c>
      <c r="P474" s="172">
        <v>0</v>
      </c>
      <c r="Q474" s="172">
        <f>ROUND(E474*P474,2)</f>
        <v>0</v>
      </c>
      <c r="R474" s="172"/>
      <c r="S474" s="172" t="s">
        <v>184</v>
      </c>
      <c r="T474" s="173" t="s">
        <v>178</v>
      </c>
      <c r="U474" s="158">
        <v>0</v>
      </c>
      <c r="V474" s="158">
        <f>ROUND(E474*U474,2)</f>
        <v>0</v>
      </c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611</v>
      </c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55"/>
      <c r="B475" s="156"/>
      <c r="C475" s="190" t="s">
        <v>2080</v>
      </c>
      <c r="D475" s="188"/>
      <c r="E475" s="189">
        <v>54</v>
      </c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200</v>
      </c>
      <c r="AH475" s="148">
        <v>0</v>
      </c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1" x14ac:dyDescent="0.2">
      <c r="A476" s="167">
        <v>164</v>
      </c>
      <c r="B476" s="168" t="s">
        <v>1118</v>
      </c>
      <c r="C476" s="184" t="s">
        <v>1119</v>
      </c>
      <c r="D476" s="169" t="s">
        <v>256</v>
      </c>
      <c r="E476" s="170">
        <v>1.55</v>
      </c>
      <c r="F476" s="171"/>
      <c r="G476" s="172">
        <f>ROUND(E476*F476,2)</f>
        <v>0</v>
      </c>
      <c r="H476" s="171"/>
      <c r="I476" s="172">
        <f>ROUND(E476*H476,2)</f>
        <v>0</v>
      </c>
      <c r="J476" s="171"/>
      <c r="K476" s="172">
        <f>ROUND(E476*J476,2)</f>
        <v>0</v>
      </c>
      <c r="L476" s="172">
        <v>21</v>
      </c>
      <c r="M476" s="172">
        <f>G476*(1+L476/100)</f>
        <v>0</v>
      </c>
      <c r="N476" s="172">
        <v>0</v>
      </c>
      <c r="O476" s="172">
        <f>ROUND(E476*N476,2)</f>
        <v>0</v>
      </c>
      <c r="P476" s="172">
        <v>0</v>
      </c>
      <c r="Q476" s="172">
        <f>ROUND(E476*P476,2)</f>
        <v>0</v>
      </c>
      <c r="R476" s="172"/>
      <c r="S476" s="172" t="s">
        <v>184</v>
      </c>
      <c r="T476" s="173" t="s">
        <v>178</v>
      </c>
      <c r="U476" s="158">
        <v>0</v>
      </c>
      <c r="V476" s="158">
        <f>ROUND(E476*U476,2)</f>
        <v>0</v>
      </c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611</v>
      </c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190" t="s">
        <v>2081</v>
      </c>
      <c r="D477" s="188"/>
      <c r="E477" s="189">
        <v>1.55</v>
      </c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>
        <v>0</v>
      </c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55">
        <v>165</v>
      </c>
      <c r="B478" s="156" t="s">
        <v>869</v>
      </c>
      <c r="C478" s="203" t="s">
        <v>870</v>
      </c>
      <c r="D478" s="157" t="s">
        <v>0</v>
      </c>
      <c r="E478" s="198"/>
      <c r="F478" s="159"/>
      <c r="G478" s="158">
        <f>ROUND(E478*F478,2)</f>
        <v>0</v>
      </c>
      <c r="H478" s="159"/>
      <c r="I478" s="158">
        <f>ROUND(E478*H478,2)</f>
        <v>0</v>
      </c>
      <c r="J478" s="159"/>
      <c r="K478" s="158">
        <f>ROUND(E478*J478,2)</f>
        <v>0</v>
      </c>
      <c r="L478" s="158">
        <v>21</v>
      </c>
      <c r="M478" s="158">
        <f>G478*(1+L478/100)</f>
        <v>0</v>
      </c>
      <c r="N478" s="158">
        <v>0</v>
      </c>
      <c r="O478" s="158">
        <f>ROUND(E478*N478,2)</f>
        <v>0</v>
      </c>
      <c r="P478" s="158">
        <v>0</v>
      </c>
      <c r="Q478" s="158">
        <f>ROUND(E478*P478,2)</f>
        <v>0</v>
      </c>
      <c r="R478" s="158"/>
      <c r="S478" s="158" t="s">
        <v>177</v>
      </c>
      <c r="T478" s="158" t="s">
        <v>178</v>
      </c>
      <c r="U478" s="158">
        <v>0</v>
      </c>
      <c r="V478" s="158">
        <f>ROUND(E478*U478,2)</f>
        <v>0</v>
      </c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702</v>
      </c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x14ac:dyDescent="0.2">
      <c r="A479" s="161" t="s">
        <v>172</v>
      </c>
      <c r="B479" s="162" t="s">
        <v>122</v>
      </c>
      <c r="C479" s="182" t="s">
        <v>123</v>
      </c>
      <c r="D479" s="163"/>
      <c r="E479" s="164"/>
      <c r="F479" s="165"/>
      <c r="G479" s="165">
        <f>SUMIF(AG480:AG514,"&lt;&gt;NOR",G480:G514)</f>
        <v>0</v>
      </c>
      <c r="H479" s="165"/>
      <c r="I479" s="165">
        <f>SUM(I480:I514)</f>
        <v>0</v>
      </c>
      <c r="J479" s="165"/>
      <c r="K479" s="165">
        <f>SUM(K480:K514)</f>
        <v>0</v>
      </c>
      <c r="L479" s="165"/>
      <c r="M479" s="165">
        <f>SUM(M480:M514)</f>
        <v>0</v>
      </c>
      <c r="N479" s="165"/>
      <c r="O479" s="165">
        <f>SUM(O480:O514)</f>
        <v>0</v>
      </c>
      <c r="P479" s="165"/>
      <c r="Q479" s="165">
        <f>SUM(Q480:Q514)</f>
        <v>0</v>
      </c>
      <c r="R479" s="165"/>
      <c r="S479" s="165"/>
      <c r="T479" s="166"/>
      <c r="U479" s="160"/>
      <c r="V479" s="160">
        <f>SUM(V480:V514)</f>
        <v>1018.45</v>
      </c>
      <c r="W479" s="160"/>
      <c r="AG479" t="s">
        <v>173</v>
      </c>
    </row>
    <row r="480" spans="1:60" ht="22.5" outlineLevel="1" x14ac:dyDescent="0.2">
      <c r="A480" s="167">
        <v>166</v>
      </c>
      <c r="B480" s="168" t="s">
        <v>1898</v>
      </c>
      <c r="C480" s="184" t="s">
        <v>1899</v>
      </c>
      <c r="D480" s="169" t="s">
        <v>195</v>
      </c>
      <c r="E480" s="170">
        <v>60.5</v>
      </c>
      <c r="F480" s="171"/>
      <c r="G480" s="172">
        <f>ROUND(E480*F480,2)</f>
        <v>0</v>
      </c>
      <c r="H480" s="171"/>
      <c r="I480" s="172">
        <f>ROUND(E480*H480,2)</f>
        <v>0</v>
      </c>
      <c r="J480" s="171"/>
      <c r="K480" s="172">
        <f>ROUND(E480*J480,2)</f>
        <v>0</v>
      </c>
      <c r="L480" s="172">
        <v>21</v>
      </c>
      <c r="M480" s="172">
        <f>G480*(1+L480/100)</f>
        <v>0</v>
      </c>
      <c r="N480" s="172">
        <v>0</v>
      </c>
      <c r="O480" s="172">
        <f>ROUND(E480*N480,2)</f>
        <v>0</v>
      </c>
      <c r="P480" s="172">
        <v>0</v>
      </c>
      <c r="Q480" s="172">
        <f>ROUND(E480*P480,2)</f>
        <v>0</v>
      </c>
      <c r="R480" s="172"/>
      <c r="S480" s="172" t="s">
        <v>177</v>
      </c>
      <c r="T480" s="173" t="s">
        <v>178</v>
      </c>
      <c r="U480" s="158">
        <v>0.34</v>
      </c>
      <c r="V480" s="158">
        <f>ROUND(E480*U480,2)</f>
        <v>20.57</v>
      </c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611</v>
      </c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outlineLevel="1" x14ac:dyDescent="0.2">
      <c r="A481" s="155"/>
      <c r="B481" s="156"/>
      <c r="C481" s="190" t="s">
        <v>1900</v>
      </c>
      <c r="D481" s="188"/>
      <c r="E481" s="189">
        <v>60.5</v>
      </c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200</v>
      </c>
      <c r="AH481" s="148">
        <v>0</v>
      </c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ht="22.5" outlineLevel="1" x14ac:dyDescent="0.2">
      <c r="A482" s="167">
        <v>167</v>
      </c>
      <c r="B482" s="168" t="s">
        <v>1901</v>
      </c>
      <c r="C482" s="184" t="s">
        <v>1902</v>
      </c>
      <c r="D482" s="169" t="s">
        <v>636</v>
      </c>
      <c r="E482" s="170">
        <v>3209</v>
      </c>
      <c r="F482" s="171"/>
      <c r="G482" s="172">
        <f>ROUND(E482*F482,2)</f>
        <v>0</v>
      </c>
      <c r="H482" s="171"/>
      <c r="I482" s="172">
        <f>ROUND(E482*H482,2)</f>
        <v>0</v>
      </c>
      <c r="J482" s="171"/>
      <c r="K482" s="172">
        <f>ROUND(E482*J482,2)</f>
        <v>0</v>
      </c>
      <c r="L482" s="172">
        <v>21</v>
      </c>
      <c r="M482" s="172">
        <f>G482*(1+L482/100)</f>
        <v>0</v>
      </c>
      <c r="N482" s="172">
        <v>0</v>
      </c>
      <c r="O482" s="172">
        <f>ROUND(E482*N482,2)</f>
        <v>0</v>
      </c>
      <c r="P482" s="172">
        <v>0</v>
      </c>
      <c r="Q482" s="172">
        <f>ROUND(E482*P482,2)</f>
        <v>0</v>
      </c>
      <c r="R482" s="172"/>
      <c r="S482" s="172" t="s">
        <v>177</v>
      </c>
      <c r="T482" s="173" t="s">
        <v>178</v>
      </c>
      <c r="U482" s="158">
        <v>0.30399999999999999</v>
      </c>
      <c r="V482" s="158">
        <f>ROUND(E482*U482,2)</f>
        <v>975.54</v>
      </c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611</v>
      </c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190" t="s">
        <v>2082</v>
      </c>
      <c r="D483" s="188"/>
      <c r="E483" s="189">
        <v>3209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ht="22.5" outlineLevel="1" x14ac:dyDescent="0.2">
      <c r="A484" s="167">
        <v>168</v>
      </c>
      <c r="B484" s="168" t="s">
        <v>1909</v>
      </c>
      <c r="C484" s="184" t="s">
        <v>1910</v>
      </c>
      <c r="D484" s="169" t="s">
        <v>636</v>
      </c>
      <c r="E484" s="170">
        <v>243.67</v>
      </c>
      <c r="F484" s="171"/>
      <c r="G484" s="172">
        <f>ROUND(E484*F484,2)</f>
        <v>0</v>
      </c>
      <c r="H484" s="171"/>
      <c r="I484" s="172">
        <f>ROUND(E484*H484,2)</f>
        <v>0</v>
      </c>
      <c r="J484" s="171"/>
      <c r="K484" s="172">
        <f>ROUND(E484*J484,2)</f>
        <v>0</v>
      </c>
      <c r="L484" s="172">
        <v>21</v>
      </c>
      <c r="M484" s="172">
        <f>G484*(1+L484/100)</f>
        <v>0</v>
      </c>
      <c r="N484" s="172">
        <v>0</v>
      </c>
      <c r="O484" s="172">
        <f>ROUND(E484*N484,2)</f>
        <v>0</v>
      </c>
      <c r="P484" s="172">
        <v>0</v>
      </c>
      <c r="Q484" s="172">
        <f>ROUND(E484*P484,2)</f>
        <v>0</v>
      </c>
      <c r="R484" s="172"/>
      <c r="S484" s="172" t="s">
        <v>177</v>
      </c>
      <c r="T484" s="173" t="s">
        <v>178</v>
      </c>
      <c r="U484" s="158">
        <v>3.6999999999999998E-2</v>
      </c>
      <c r="V484" s="158">
        <f>ROUND(E484*U484,2)</f>
        <v>9.02</v>
      </c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611</v>
      </c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190" t="s">
        <v>2083</v>
      </c>
      <c r="D485" s="188"/>
      <c r="E485" s="189">
        <v>243.67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>
        <v>0</v>
      </c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ht="22.5" outlineLevel="1" x14ac:dyDescent="0.2">
      <c r="A486" s="167">
        <v>169</v>
      </c>
      <c r="B486" s="168" t="s">
        <v>2084</v>
      </c>
      <c r="C486" s="184" t="s">
        <v>2085</v>
      </c>
      <c r="D486" s="169" t="s">
        <v>636</v>
      </c>
      <c r="E486" s="170">
        <v>512.24</v>
      </c>
      <c r="F486" s="171"/>
      <c r="G486" s="172">
        <f>ROUND(E486*F486,2)</f>
        <v>0</v>
      </c>
      <c r="H486" s="171"/>
      <c r="I486" s="172">
        <f>ROUND(E486*H486,2)</f>
        <v>0</v>
      </c>
      <c r="J486" s="171"/>
      <c r="K486" s="172">
        <f>ROUND(E486*J486,2)</f>
        <v>0</v>
      </c>
      <c r="L486" s="172">
        <v>21</v>
      </c>
      <c r="M486" s="172">
        <f>G486*(1+L486/100)</f>
        <v>0</v>
      </c>
      <c r="N486" s="172">
        <v>0</v>
      </c>
      <c r="O486" s="172">
        <f>ROUND(E486*N486,2)</f>
        <v>0</v>
      </c>
      <c r="P486" s="172">
        <v>0</v>
      </c>
      <c r="Q486" s="172">
        <f>ROUND(E486*P486,2)</f>
        <v>0</v>
      </c>
      <c r="R486" s="172"/>
      <c r="S486" s="172" t="s">
        <v>177</v>
      </c>
      <c r="T486" s="173" t="s">
        <v>178</v>
      </c>
      <c r="U486" s="158">
        <v>2.5999999999999999E-2</v>
      </c>
      <c r="V486" s="158">
        <f>ROUND(E486*U486,2)</f>
        <v>13.32</v>
      </c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611</v>
      </c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/>
      <c r="B487" s="156"/>
      <c r="C487" s="190" t="s">
        <v>2086</v>
      </c>
      <c r="D487" s="188"/>
      <c r="E487" s="189">
        <v>512.24</v>
      </c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200</v>
      </c>
      <c r="AH487" s="148">
        <v>0</v>
      </c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1" x14ac:dyDescent="0.2">
      <c r="A488" s="167">
        <v>170</v>
      </c>
      <c r="B488" s="168" t="s">
        <v>887</v>
      </c>
      <c r="C488" s="184" t="s">
        <v>1913</v>
      </c>
      <c r="D488" s="169" t="s">
        <v>227</v>
      </c>
      <c r="E488" s="170">
        <v>84</v>
      </c>
      <c r="F488" s="171"/>
      <c r="G488" s="172">
        <f>ROUND(E488*F488,2)</f>
        <v>0</v>
      </c>
      <c r="H488" s="171"/>
      <c r="I488" s="172">
        <f>ROUND(E488*H488,2)</f>
        <v>0</v>
      </c>
      <c r="J488" s="171"/>
      <c r="K488" s="172">
        <f>ROUND(E488*J488,2)</f>
        <v>0</v>
      </c>
      <c r="L488" s="172">
        <v>21</v>
      </c>
      <c r="M488" s="172">
        <f>G488*(1+L488/100)</f>
        <v>0</v>
      </c>
      <c r="N488" s="172">
        <v>0</v>
      </c>
      <c r="O488" s="172">
        <f>ROUND(E488*N488,2)</f>
        <v>0</v>
      </c>
      <c r="P488" s="172">
        <v>0</v>
      </c>
      <c r="Q488" s="172">
        <f>ROUND(E488*P488,2)</f>
        <v>0</v>
      </c>
      <c r="R488" s="172"/>
      <c r="S488" s="172" t="s">
        <v>184</v>
      </c>
      <c r="T488" s="173" t="s">
        <v>178</v>
      </c>
      <c r="U488" s="158">
        <v>0</v>
      </c>
      <c r="V488" s="158">
        <f>ROUND(E488*U488,2)</f>
        <v>0</v>
      </c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611</v>
      </c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190" t="s">
        <v>2087</v>
      </c>
      <c r="D489" s="188"/>
      <c r="E489" s="189">
        <v>84</v>
      </c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>
        <v>0</v>
      </c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67">
        <v>171</v>
      </c>
      <c r="B490" s="168" t="s">
        <v>2088</v>
      </c>
      <c r="C490" s="184" t="s">
        <v>2089</v>
      </c>
      <c r="D490" s="169" t="s">
        <v>636</v>
      </c>
      <c r="E490" s="170">
        <v>512.24</v>
      </c>
      <c r="F490" s="171"/>
      <c r="G490" s="172">
        <f>ROUND(E490*F490,2)</f>
        <v>0</v>
      </c>
      <c r="H490" s="171"/>
      <c r="I490" s="172">
        <f>ROUND(E490*H490,2)</f>
        <v>0</v>
      </c>
      <c r="J490" s="171"/>
      <c r="K490" s="172">
        <f>ROUND(E490*J490,2)</f>
        <v>0</v>
      </c>
      <c r="L490" s="172">
        <v>21</v>
      </c>
      <c r="M490" s="172">
        <f>G490*(1+L490/100)</f>
        <v>0</v>
      </c>
      <c r="N490" s="172">
        <v>0</v>
      </c>
      <c r="O490" s="172">
        <f>ROUND(E490*N490,2)</f>
        <v>0</v>
      </c>
      <c r="P490" s="172">
        <v>0</v>
      </c>
      <c r="Q490" s="172">
        <f>ROUND(E490*P490,2)</f>
        <v>0</v>
      </c>
      <c r="R490" s="172"/>
      <c r="S490" s="172" t="s">
        <v>184</v>
      </c>
      <c r="T490" s="173" t="s">
        <v>178</v>
      </c>
      <c r="U490" s="158">
        <v>0</v>
      </c>
      <c r="V490" s="158">
        <f>ROUND(E490*U490,2)</f>
        <v>0</v>
      </c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611</v>
      </c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55"/>
      <c r="B491" s="156"/>
      <c r="C491" s="190" t="s">
        <v>2090</v>
      </c>
      <c r="D491" s="188"/>
      <c r="E491" s="189">
        <v>512.24</v>
      </c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200</v>
      </c>
      <c r="AH491" s="148">
        <v>0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67">
        <v>172</v>
      </c>
      <c r="B492" s="168" t="s">
        <v>2091</v>
      </c>
      <c r="C492" s="184" t="s">
        <v>2089</v>
      </c>
      <c r="D492" s="169" t="s">
        <v>636</v>
      </c>
      <c r="E492" s="170">
        <v>243.67</v>
      </c>
      <c r="F492" s="171"/>
      <c r="G492" s="172">
        <f>ROUND(E492*F492,2)</f>
        <v>0</v>
      </c>
      <c r="H492" s="171"/>
      <c r="I492" s="172">
        <f>ROUND(E492*H492,2)</f>
        <v>0</v>
      </c>
      <c r="J492" s="171"/>
      <c r="K492" s="172">
        <f>ROUND(E492*J492,2)</f>
        <v>0</v>
      </c>
      <c r="L492" s="172">
        <v>21</v>
      </c>
      <c r="M492" s="172">
        <f>G492*(1+L492/100)</f>
        <v>0</v>
      </c>
      <c r="N492" s="172">
        <v>0</v>
      </c>
      <c r="O492" s="172">
        <f>ROUND(E492*N492,2)</f>
        <v>0</v>
      </c>
      <c r="P492" s="172">
        <v>0</v>
      </c>
      <c r="Q492" s="172">
        <f>ROUND(E492*P492,2)</f>
        <v>0</v>
      </c>
      <c r="R492" s="172"/>
      <c r="S492" s="172" t="s">
        <v>184</v>
      </c>
      <c r="T492" s="173" t="s">
        <v>178</v>
      </c>
      <c r="U492" s="158">
        <v>0</v>
      </c>
      <c r="V492" s="158">
        <f>ROUND(E492*U492,2)</f>
        <v>0</v>
      </c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611</v>
      </c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55"/>
      <c r="B493" s="156"/>
      <c r="C493" s="190" t="s">
        <v>2092</v>
      </c>
      <c r="D493" s="188"/>
      <c r="E493" s="189">
        <v>243.67</v>
      </c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200</v>
      </c>
      <c r="AH493" s="148">
        <v>0</v>
      </c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ht="22.5" outlineLevel="1" x14ac:dyDescent="0.2">
      <c r="A494" s="167">
        <v>173</v>
      </c>
      <c r="B494" s="168" t="s">
        <v>1926</v>
      </c>
      <c r="C494" s="184" t="s">
        <v>1927</v>
      </c>
      <c r="D494" s="169" t="s">
        <v>227</v>
      </c>
      <c r="E494" s="170">
        <v>2</v>
      </c>
      <c r="F494" s="171"/>
      <c r="G494" s="172">
        <f>ROUND(E494*F494,2)</f>
        <v>0</v>
      </c>
      <c r="H494" s="171"/>
      <c r="I494" s="172">
        <f>ROUND(E494*H494,2)</f>
        <v>0</v>
      </c>
      <c r="J494" s="171"/>
      <c r="K494" s="172">
        <f>ROUND(E494*J494,2)</f>
        <v>0</v>
      </c>
      <c r="L494" s="172">
        <v>21</v>
      </c>
      <c r="M494" s="172">
        <f>G494*(1+L494/100)</f>
        <v>0</v>
      </c>
      <c r="N494" s="172">
        <v>0</v>
      </c>
      <c r="O494" s="172">
        <f>ROUND(E494*N494,2)</f>
        <v>0</v>
      </c>
      <c r="P494" s="172">
        <v>0</v>
      </c>
      <c r="Q494" s="172">
        <f>ROUND(E494*P494,2)</f>
        <v>0</v>
      </c>
      <c r="R494" s="172"/>
      <c r="S494" s="172" t="s">
        <v>184</v>
      </c>
      <c r="T494" s="173" t="s">
        <v>178</v>
      </c>
      <c r="U494" s="158">
        <v>0</v>
      </c>
      <c r="V494" s="158">
        <f>ROUND(E494*U494,2)</f>
        <v>0</v>
      </c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611</v>
      </c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1" x14ac:dyDescent="0.2">
      <c r="A495" s="155"/>
      <c r="B495" s="156"/>
      <c r="C495" s="190" t="s">
        <v>1928</v>
      </c>
      <c r="D495" s="188"/>
      <c r="E495" s="189">
        <v>2</v>
      </c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200</v>
      </c>
      <c r="AH495" s="148">
        <v>0</v>
      </c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1" x14ac:dyDescent="0.2">
      <c r="A496" s="167">
        <v>174</v>
      </c>
      <c r="B496" s="168" t="s">
        <v>1929</v>
      </c>
      <c r="C496" s="184" t="s">
        <v>1930</v>
      </c>
      <c r="D496" s="169" t="s">
        <v>256</v>
      </c>
      <c r="E496" s="170">
        <v>117.3</v>
      </c>
      <c r="F496" s="171"/>
      <c r="G496" s="172">
        <f>ROUND(E496*F496,2)</f>
        <v>0</v>
      </c>
      <c r="H496" s="171"/>
      <c r="I496" s="172">
        <f>ROUND(E496*H496,2)</f>
        <v>0</v>
      </c>
      <c r="J496" s="171"/>
      <c r="K496" s="172">
        <f>ROUND(E496*J496,2)</f>
        <v>0</v>
      </c>
      <c r="L496" s="172">
        <v>21</v>
      </c>
      <c r="M496" s="172">
        <f>G496*(1+L496/100)</f>
        <v>0</v>
      </c>
      <c r="N496" s="172">
        <v>0</v>
      </c>
      <c r="O496" s="172">
        <f>ROUND(E496*N496,2)</f>
        <v>0</v>
      </c>
      <c r="P496" s="172">
        <v>0</v>
      </c>
      <c r="Q496" s="172">
        <f>ROUND(E496*P496,2)</f>
        <v>0</v>
      </c>
      <c r="R496" s="172"/>
      <c r="S496" s="172" t="s">
        <v>184</v>
      </c>
      <c r="T496" s="173" t="s">
        <v>178</v>
      </c>
      <c r="U496" s="158">
        <v>0</v>
      </c>
      <c r="V496" s="158">
        <f>ROUND(E496*U496,2)</f>
        <v>0</v>
      </c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611</v>
      </c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55"/>
      <c r="B497" s="156"/>
      <c r="C497" s="190" t="s">
        <v>2093</v>
      </c>
      <c r="D497" s="188"/>
      <c r="E497" s="189">
        <v>117.3</v>
      </c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200</v>
      </c>
      <c r="AH497" s="148">
        <v>0</v>
      </c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outlineLevel="1" x14ac:dyDescent="0.2">
      <c r="A498" s="167">
        <v>175</v>
      </c>
      <c r="B498" s="168" t="s">
        <v>916</v>
      </c>
      <c r="C498" s="184" t="s">
        <v>917</v>
      </c>
      <c r="D498" s="169" t="s">
        <v>256</v>
      </c>
      <c r="E498" s="170">
        <v>262.10000000000002</v>
      </c>
      <c r="F498" s="171"/>
      <c r="G498" s="172">
        <f>ROUND(E498*F498,2)</f>
        <v>0</v>
      </c>
      <c r="H498" s="171"/>
      <c r="I498" s="172">
        <f>ROUND(E498*H498,2)</f>
        <v>0</v>
      </c>
      <c r="J498" s="171"/>
      <c r="K498" s="172">
        <f>ROUND(E498*J498,2)</f>
        <v>0</v>
      </c>
      <c r="L498" s="172">
        <v>21</v>
      </c>
      <c r="M498" s="172">
        <f>G498*(1+L498/100)</f>
        <v>0</v>
      </c>
      <c r="N498" s="172">
        <v>0</v>
      </c>
      <c r="O498" s="172">
        <f>ROUND(E498*N498,2)</f>
        <v>0</v>
      </c>
      <c r="P498" s="172">
        <v>0</v>
      </c>
      <c r="Q498" s="172">
        <f>ROUND(E498*P498,2)</f>
        <v>0</v>
      </c>
      <c r="R498" s="172"/>
      <c r="S498" s="172" t="s">
        <v>184</v>
      </c>
      <c r="T498" s="173" t="s">
        <v>178</v>
      </c>
      <c r="U498" s="158">
        <v>0</v>
      </c>
      <c r="V498" s="158">
        <f>ROUND(E498*U498,2)</f>
        <v>0</v>
      </c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611</v>
      </c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1" x14ac:dyDescent="0.2">
      <c r="A499" s="155"/>
      <c r="B499" s="156"/>
      <c r="C499" s="190" t="s">
        <v>2094</v>
      </c>
      <c r="D499" s="188"/>
      <c r="E499" s="189">
        <v>262.10000000000002</v>
      </c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200</v>
      </c>
      <c r="AH499" s="148">
        <v>0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67">
        <v>176</v>
      </c>
      <c r="B500" s="168" t="s">
        <v>1933</v>
      </c>
      <c r="C500" s="184" t="s">
        <v>1934</v>
      </c>
      <c r="D500" s="169" t="s">
        <v>256</v>
      </c>
      <c r="E500" s="170">
        <v>136</v>
      </c>
      <c r="F500" s="171"/>
      <c r="G500" s="172">
        <f>ROUND(E500*F500,2)</f>
        <v>0</v>
      </c>
      <c r="H500" s="171"/>
      <c r="I500" s="172">
        <f>ROUND(E500*H500,2)</f>
        <v>0</v>
      </c>
      <c r="J500" s="171"/>
      <c r="K500" s="172">
        <f>ROUND(E500*J500,2)</f>
        <v>0</v>
      </c>
      <c r="L500" s="172">
        <v>21</v>
      </c>
      <c r="M500" s="172">
        <f>G500*(1+L500/100)</f>
        <v>0</v>
      </c>
      <c r="N500" s="172">
        <v>0</v>
      </c>
      <c r="O500" s="172">
        <f>ROUND(E500*N500,2)</f>
        <v>0</v>
      </c>
      <c r="P500" s="172">
        <v>0</v>
      </c>
      <c r="Q500" s="172">
        <f>ROUND(E500*P500,2)</f>
        <v>0</v>
      </c>
      <c r="R500" s="172"/>
      <c r="S500" s="172" t="s">
        <v>184</v>
      </c>
      <c r="T500" s="173" t="s">
        <v>178</v>
      </c>
      <c r="U500" s="158">
        <v>0</v>
      </c>
      <c r="V500" s="158">
        <f>ROUND(E500*U500,2)</f>
        <v>0</v>
      </c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611</v>
      </c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1" x14ac:dyDescent="0.2">
      <c r="A501" s="155"/>
      <c r="B501" s="156"/>
      <c r="C501" s="190" t="s">
        <v>2095</v>
      </c>
      <c r="D501" s="188"/>
      <c r="E501" s="189">
        <v>136</v>
      </c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200</v>
      </c>
      <c r="AH501" s="148">
        <v>0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ht="22.5" outlineLevel="1" x14ac:dyDescent="0.2">
      <c r="A502" s="167">
        <v>177</v>
      </c>
      <c r="B502" s="168" t="s">
        <v>1939</v>
      </c>
      <c r="C502" s="184" t="s">
        <v>1940</v>
      </c>
      <c r="D502" s="169" t="s">
        <v>1941</v>
      </c>
      <c r="E502" s="170">
        <v>1.0109699999999999</v>
      </c>
      <c r="F502" s="171"/>
      <c r="G502" s="172">
        <f>ROUND(E502*F502,2)</f>
        <v>0</v>
      </c>
      <c r="H502" s="171"/>
      <c r="I502" s="172">
        <f>ROUND(E502*H502,2)</f>
        <v>0</v>
      </c>
      <c r="J502" s="171"/>
      <c r="K502" s="172">
        <f>ROUND(E502*J502,2)</f>
        <v>0</v>
      </c>
      <c r="L502" s="172">
        <v>21</v>
      </c>
      <c r="M502" s="172">
        <f>G502*(1+L502/100)</f>
        <v>0</v>
      </c>
      <c r="N502" s="172">
        <v>0</v>
      </c>
      <c r="O502" s="172">
        <f>ROUND(E502*N502,2)</f>
        <v>0</v>
      </c>
      <c r="P502" s="172">
        <v>0</v>
      </c>
      <c r="Q502" s="172">
        <f>ROUND(E502*P502,2)</f>
        <v>0</v>
      </c>
      <c r="R502" s="172" t="s">
        <v>228</v>
      </c>
      <c r="S502" s="172" t="s">
        <v>177</v>
      </c>
      <c r="T502" s="173" t="s">
        <v>178</v>
      </c>
      <c r="U502" s="158">
        <v>0</v>
      </c>
      <c r="V502" s="158">
        <f>ROUND(E502*U502,2)</f>
        <v>0</v>
      </c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185</v>
      </c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190" t="s">
        <v>1942</v>
      </c>
      <c r="D503" s="188"/>
      <c r="E503" s="189">
        <v>1.01</v>
      </c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>
        <v>0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ht="22.5" outlineLevel="1" x14ac:dyDescent="0.2">
      <c r="A504" s="167">
        <v>178</v>
      </c>
      <c r="B504" s="168" t="s">
        <v>1943</v>
      </c>
      <c r="C504" s="184" t="s">
        <v>1944</v>
      </c>
      <c r="D504" s="169" t="s">
        <v>1941</v>
      </c>
      <c r="E504" s="170">
        <v>2.19754</v>
      </c>
      <c r="F504" s="171"/>
      <c r="G504" s="172">
        <f>ROUND(E504*F504,2)</f>
        <v>0</v>
      </c>
      <c r="H504" s="171"/>
      <c r="I504" s="172">
        <f>ROUND(E504*H504,2)</f>
        <v>0</v>
      </c>
      <c r="J504" s="171"/>
      <c r="K504" s="172">
        <f>ROUND(E504*J504,2)</f>
        <v>0</v>
      </c>
      <c r="L504" s="172">
        <v>21</v>
      </c>
      <c r="M504" s="172">
        <f>G504*(1+L504/100)</f>
        <v>0</v>
      </c>
      <c r="N504" s="172">
        <v>0</v>
      </c>
      <c r="O504" s="172">
        <f>ROUND(E504*N504,2)</f>
        <v>0</v>
      </c>
      <c r="P504" s="172">
        <v>0</v>
      </c>
      <c r="Q504" s="172">
        <f>ROUND(E504*P504,2)</f>
        <v>0</v>
      </c>
      <c r="R504" s="172" t="s">
        <v>228</v>
      </c>
      <c r="S504" s="172" t="s">
        <v>177</v>
      </c>
      <c r="T504" s="173" t="s">
        <v>178</v>
      </c>
      <c r="U504" s="158">
        <v>0</v>
      </c>
      <c r="V504" s="158">
        <f>ROUND(E504*U504,2)</f>
        <v>0</v>
      </c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185</v>
      </c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ht="33.75" outlineLevel="1" x14ac:dyDescent="0.2">
      <c r="A505" s="155"/>
      <c r="B505" s="156"/>
      <c r="C505" s="190" t="s">
        <v>2096</v>
      </c>
      <c r="D505" s="188"/>
      <c r="E505" s="189">
        <v>2.2000000000000002</v>
      </c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200</v>
      </c>
      <c r="AH505" s="148">
        <v>0</v>
      </c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ht="45" outlineLevel="1" x14ac:dyDescent="0.2">
      <c r="A506" s="167">
        <v>179</v>
      </c>
      <c r="B506" s="168" t="s">
        <v>1946</v>
      </c>
      <c r="C506" s="184" t="s">
        <v>1947</v>
      </c>
      <c r="D506" s="169" t="s">
        <v>195</v>
      </c>
      <c r="E506" s="170">
        <v>69.575000000000003</v>
      </c>
      <c r="F506" s="171"/>
      <c r="G506" s="172">
        <f>ROUND(E506*F506,2)</f>
        <v>0</v>
      </c>
      <c r="H506" s="171"/>
      <c r="I506" s="172">
        <f>ROUND(E506*H506,2)</f>
        <v>0</v>
      </c>
      <c r="J506" s="171"/>
      <c r="K506" s="172">
        <f>ROUND(E506*J506,2)</f>
        <v>0</v>
      </c>
      <c r="L506" s="172">
        <v>21</v>
      </c>
      <c r="M506" s="172">
        <f>G506*(1+L506/100)</f>
        <v>0</v>
      </c>
      <c r="N506" s="172">
        <v>0</v>
      </c>
      <c r="O506" s="172">
        <f>ROUND(E506*N506,2)</f>
        <v>0</v>
      </c>
      <c r="P506" s="172">
        <v>0</v>
      </c>
      <c r="Q506" s="172">
        <f>ROUND(E506*P506,2)</f>
        <v>0</v>
      </c>
      <c r="R506" s="172" t="s">
        <v>228</v>
      </c>
      <c r="S506" s="172" t="s">
        <v>177</v>
      </c>
      <c r="T506" s="173" t="s">
        <v>178</v>
      </c>
      <c r="U506" s="158">
        <v>0</v>
      </c>
      <c r="V506" s="158">
        <f>ROUND(E506*U506,2)</f>
        <v>0</v>
      </c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185</v>
      </c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55"/>
      <c r="B507" s="156"/>
      <c r="C507" s="190" t="s">
        <v>2097</v>
      </c>
      <c r="D507" s="188"/>
      <c r="E507" s="189">
        <v>69.58</v>
      </c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200</v>
      </c>
      <c r="AH507" s="148">
        <v>0</v>
      </c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ht="22.5" outlineLevel="1" x14ac:dyDescent="0.2">
      <c r="A508" s="167">
        <v>180</v>
      </c>
      <c r="B508" s="168" t="s">
        <v>1949</v>
      </c>
      <c r="C508" s="184" t="s">
        <v>1950</v>
      </c>
      <c r="D508" s="169" t="s">
        <v>227</v>
      </c>
      <c r="E508" s="170">
        <v>88.2</v>
      </c>
      <c r="F508" s="171"/>
      <c r="G508" s="172">
        <f>ROUND(E508*F508,2)</f>
        <v>0</v>
      </c>
      <c r="H508" s="171"/>
      <c r="I508" s="172">
        <f>ROUND(E508*H508,2)</f>
        <v>0</v>
      </c>
      <c r="J508" s="171"/>
      <c r="K508" s="172">
        <f>ROUND(E508*J508,2)</f>
        <v>0</v>
      </c>
      <c r="L508" s="172">
        <v>21</v>
      </c>
      <c r="M508" s="172">
        <f>G508*(1+L508/100)</f>
        <v>0</v>
      </c>
      <c r="N508" s="172">
        <v>0</v>
      </c>
      <c r="O508" s="172">
        <f>ROUND(E508*N508,2)</f>
        <v>0</v>
      </c>
      <c r="P508" s="172">
        <v>0</v>
      </c>
      <c r="Q508" s="172">
        <f>ROUND(E508*P508,2)</f>
        <v>0</v>
      </c>
      <c r="R508" s="172" t="s">
        <v>228</v>
      </c>
      <c r="S508" s="172" t="s">
        <v>177</v>
      </c>
      <c r="T508" s="173" t="s">
        <v>178</v>
      </c>
      <c r="U508" s="158">
        <v>0</v>
      </c>
      <c r="V508" s="158">
        <f>ROUND(E508*U508,2)</f>
        <v>0</v>
      </c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185</v>
      </c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55"/>
      <c r="B509" s="156"/>
      <c r="C509" s="190" t="s">
        <v>2098</v>
      </c>
      <c r="D509" s="188"/>
      <c r="E509" s="189">
        <v>88.2</v>
      </c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200</v>
      </c>
      <c r="AH509" s="148">
        <v>0</v>
      </c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ht="22.5" outlineLevel="1" x14ac:dyDescent="0.2">
      <c r="A510" s="167">
        <v>181</v>
      </c>
      <c r="B510" s="168" t="s">
        <v>1952</v>
      </c>
      <c r="C510" s="184" t="s">
        <v>1953</v>
      </c>
      <c r="D510" s="169" t="s">
        <v>1954</v>
      </c>
      <c r="E510" s="170">
        <v>8.8200000000000001E-2</v>
      </c>
      <c r="F510" s="171"/>
      <c r="G510" s="172">
        <f>ROUND(E510*F510,2)</f>
        <v>0</v>
      </c>
      <c r="H510" s="171"/>
      <c r="I510" s="172">
        <f>ROUND(E510*H510,2)</f>
        <v>0</v>
      </c>
      <c r="J510" s="171"/>
      <c r="K510" s="172">
        <f>ROUND(E510*J510,2)</f>
        <v>0</v>
      </c>
      <c r="L510" s="172">
        <v>21</v>
      </c>
      <c r="M510" s="172">
        <f>G510*(1+L510/100)</f>
        <v>0</v>
      </c>
      <c r="N510" s="172">
        <v>0</v>
      </c>
      <c r="O510" s="172">
        <f>ROUND(E510*N510,2)</f>
        <v>0</v>
      </c>
      <c r="P510" s="172">
        <v>0</v>
      </c>
      <c r="Q510" s="172">
        <f>ROUND(E510*P510,2)</f>
        <v>0</v>
      </c>
      <c r="R510" s="172" t="s">
        <v>228</v>
      </c>
      <c r="S510" s="172" t="s">
        <v>177</v>
      </c>
      <c r="T510" s="173" t="s">
        <v>178</v>
      </c>
      <c r="U510" s="158">
        <v>0</v>
      </c>
      <c r="V510" s="158">
        <f>ROUND(E510*U510,2)</f>
        <v>0</v>
      </c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185</v>
      </c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55"/>
      <c r="B511" s="156"/>
      <c r="C511" s="190" t="s">
        <v>2099</v>
      </c>
      <c r="D511" s="188"/>
      <c r="E511" s="189">
        <v>0.09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200</v>
      </c>
      <c r="AH511" s="148">
        <v>0</v>
      </c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ht="22.5" outlineLevel="1" x14ac:dyDescent="0.2">
      <c r="A512" s="167">
        <v>182</v>
      </c>
      <c r="B512" s="168" t="s">
        <v>1956</v>
      </c>
      <c r="C512" s="184" t="s">
        <v>1957</v>
      </c>
      <c r="D512" s="169" t="s">
        <v>256</v>
      </c>
      <c r="E512" s="170">
        <v>100.8</v>
      </c>
      <c r="F512" s="171"/>
      <c r="G512" s="172">
        <f>ROUND(E512*F512,2)</f>
        <v>0</v>
      </c>
      <c r="H512" s="171"/>
      <c r="I512" s="172">
        <f>ROUND(E512*H512,2)</f>
        <v>0</v>
      </c>
      <c r="J512" s="171"/>
      <c r="K512" s="172">
        <f>ROUND(E512*J512,2)</f>
        <v>0</v>
      </c>
      <c r="L512" s="172">
        <v>21</v>
      </c>
      <c r="M512" s="172">
        <f>G512*(1+L512/100)</f>
        <v>0</v>
      </c>
      <c r="N512" s="172">
        <v>0</v>
      </c>
      <c r="O512" s="172">
        <f>ROUND(E512*N512,2)</f>
        <v>0</v>
      </c>
      <c r="P512" s="172">
        <v>0</v>
      </c>
      <c r="Q512" s="172">
        <f>ROUND(E512*P512,2)</f>
        <v>0</v>
      </c>
      <c r="R512" s="172" t="s">
        <v>228</v>
      </c>
      <c r="S512" s="172" t="s">
        <v>177</v>
      </c>
      <c r="T512" s="173" t="s">
        <v>178</v>
      </c>
      <c r="U512" s="158">
        <v>0</v>
      </c>
      <c r="V512" s="158">
        <f>ROUND(E512*U512,2)</f>
        <v>0</v>
      </c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185</v>
      </c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55"/>
      <c r="B513" s="156"/>
      <c r="C513" s="190" t="s">
        <v>2100</v>
      </c>
      <c r="D513" s="188"/>
      <c r="E513" s="189">
        <v>100.8</v>
      </c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200</v>
      </c>
      <c r="AH513" s="148">
        <v>0</v>
      </c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>
        <v>183</v>
      </c>
      <c r="B514" s="156" t="s">
        <v>919</v>
      </c>
      <c r="C514" s="203" t="s">
        <v>920</v>
      </c>
      <c r="D514" s="157" t="s">
        <v>0</v>
      </c>
      <c r="E514" s="198"/>
      <c r="F514" s="159"/>
      <c r="G514" s="158">
        <f>ROUND(E514*F514,2)</f>
        <v>0</v>
      </c>
      <c r="H514" s="159"/>
      <c r="I514" s="158">
        <f>ROUND(E514*H514,2)</f>
        <v>0</v>
      </c>
      <c r="J514" s="159"/>
      <c r="K514" s="158">
        <f>ROUND(E514*J514,2)</f>
        <v>0</v>
      </c>
      <c r="L514" s="158">
        <v>21</v>
      </c>
      <c r="M514" s="158">
        <f>G514*(1+L514/100)</f>
        <v>0</v>
      </c>
      <c r="N514" s="158">
        <v>0</v>
      </c>
      <c r="O514" s="158">
        <f>ROUND(E514*N514,2)</f>
        <v>0</v>
      </c>
      <c r="P514" s="158">
        <v>0</v>
      </c>
      <c r="Q514" s="158">
        <f>ROUND(E514*P514,2)</f>
        <v>0</v>
      </c>
      <c r="R514" s="158"/>
      <c r="S514" s="158" t="s">
        <v>177</v>
      </c>
      <c r="T514" s="158" t="s">
        <v>178</v>
      </c>
      <c r="U514" s="158">
        <v>0</v>
      </c>
      <c r="V514" s="158">
        <f>ROUND(E514*U514,2)</f>
        <v>0</v>
      </c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702</v>
      </c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x14ac:dyDescent="0.2">
      <c r="A515" s="161" t="s">
        <v>172</v>
      </c>
      <c r="B515" s="162" t="s">
        <v>126</v>
      </c>
      <c r="C515" s="182" t="s">
        <v>127</v>
      </c>
      <c r="D515" s="163"/>
      <c r="E515" s="164"/>
      <c r="F515" s="165"/>
      <c r="G515" s="165">
        <f>SUMIF(AG516:AG522,"&lt;&gt;NOR",G516:G522)</f>
        <v>0</v>
      </c>
      <c r="H515" s="165"/>
      <c r="I515" s="165">
        <f>SUM(I516:I522)</f>
        <v>0</v>
      </c>
      <c r="J515" s="165"/>
      <c r="K515" s="165">
        <f>SUM(K516:K522)</f>
        <v>0</v>
      </c>
      <c r="L515" s="165"/>
      <c r="M515" s="165">
        <f>SUM(M516:M522)</f>
        <v>0</v>
      </c>
      <c r="N515" s="165"/>
      <c r="O515" s="165">
        <f>SUM(O516:O522)</f>
        <v>0</v>
      </c>
      <c r="P515" s="165"/>
      <c r="Q515" s="165">
        <f>SUM(Q516:Q522)</f>
        <v>0</v>
      </c>
      <c r="R515" s="165"/>
      <c r="S515" s="165"/>
      <c r="T515" s="166"/>
      <c r="U515" s="160"/>
      <c r="V515" s="160">
        <f>SUM(V516:V522)</f>
        <v>12.49</v>
      </c>
      <c r="W515" s="160"/>
      <c r="AG515" t="s">
        <v>173</v>
      </c>
    </row>
    <row r="516" spans="1:60" ht="33.75" outlineLevel="1" x14ac:dyDescent="0.2">
      <c r="A516" s="167">
        <v>184</v>
      </c>
      <c r="B516" s="168" t="s">
        <v>1959</v>
      </c>
      <c r="C516" s="184" t="s">
        <v>1960</v>
      </c>
      <c r="D516" s="169" t="s">
        <v>256</v>
      </c>
      <c r="E516" s="170">
        <v>4.5999999999999996</v>
      </c>
      <c r="F516" s="171"/>
      <c r="G516" s="172">
        <f>ROUND(E516*F516,2)</f>
        <v>0</v>
      </c>
      <c r="H516" s="171"/>
      <c r="I516" s="172">
        <f>ROUND(E516*H516,2)</f>
        <v>0</v>
      </c>
      <c r="J516" s="171"/>
      <c r="K516" s="172">
        <f>ROUND(E516*J516,2)</f>
        <v>0</v>
      </c>
      <c r="L516" s="172">
        <v>21</v>
      </c>
      <c r="M516" s="172">
        <f>G516*(1+L516/100)</f>
        <v>0</v>
      </c>
      <c r="N516" s="172">
        <v>0</v>
      </c>
      <c r="O516" s="172">
        <f>ROUND(E516*N516,2)</f>
        <v>0</v>
      </c>
      <c r="P516" s="172">
        <v>0</v>
      </c>
      <c r="Q516" s="172">
        <f>ROUND(E516*P516,2)</f>
        <v>0</v>
      </c>
      <c r="R516" s="172"/>
      <c r="S516" s="172" t="s">
        <v>177</v>
      </c>
      <c r="T516" s="173" t="s">
        <v>178</v>
      </c>
      <c r="U516" s="158">
        <v>0.17</v>
      </c>
      <c r="V516" s="158">
        <f>ROUND(E516*U516,2)</f>
        <v>0.78</v>
      </c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611</v>
      </c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1" x14ac:dyDescent="0.2">
      <c r="A517" s="155"/>
      <c r="B517" s="156"/>
      <c r="C517" s="190" t="s">
        <v>2101</v>
      </c>
      <c r="D517" s="188"/>
      <c r="E517" s="189">
        <v>4.5999999999999996</v>
      </c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200</v>
      </c>
      <c r="AH517" s="148">
        <v>0</v>
      </c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ht="22.5" outlineLevel="1" x14ac:dyDescent="0.2">
      <c r="A518" s="167">
        <v>185</v>
      </c>
      <c r="B518" s="168" t="s">
        <v>1962</v>
      </c>
      <c r="C518" s="184" t="s">
        <v>1963</v>
      </c>
      <c r="D518" s="169" t="s">
        <v>256</v>
      </c>
      <c r="E518" s="170">
        <v>4.5999999999999996</v>
      </c>
      <c r="F518" s="171"/>
      <c r="G518" s="172">
        <f>ROUND(E518*F518,2)</f>
        <v>0</v>
      </c>
      <c r="H518" s="171"/>
      <c r="I518" s="172">
        <f>ROUND(E518*H518,2)</f>
        <v>0</v>
      </c>
      <c r="J518" s="171"/>
      <c r="K518" s="172">
        <f>ROUND(E518*J518,2)</f>
        <v>0</v>
      </c>
      <c r="L518" s="172">
        <v>21</v>
      </c>
      <c r="M518" s="172">
        <f>G518*(1+L518/100)</f>
        <v>0</v>
      </c>
      <c r="N518" s="172">
        <v>0</v>
      </c>
      <c r="O518" s="172">
        <f>ROUND(E518*N518,2)</f>
        <v>0</v>
      </c>
      <c r="P518" s="172">
        <v>0</v>
      </c>
      <c r="Q518" s="172">
        <f>ROUND(E518*P518,2)</f>
        <v>0</v>
      </c>
      <c r="R518" s="172"/>
      <c r="S518" s="172" t="s">
        <v>177</v>
      </c>
      <c r="T518" s="173" t="s">
        <v>178</v>
      </c>
      <c r="U518" s="158">
        <v>1.0523400000000001</v>
      </c>
      <c r="V518" s="158">
        <f>ROUND(E518*U518,2)</f>
        <v>4.84</v>
      </c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923</v>
      </c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outlineLevel="1" x14ac:dyDescent="0.2">
      <c r="A519" s="155"/>
      <c r="B519" s="156"/>
      <c r="C519" s="190" t="s">
        <v>2101</v>
      </c>
      <c r="D519" s="188"/>
      <c r="E519" s="189">
        <v>4.5999999999999996</v>
      </c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200</v>
      </c>
      <c r="AH519" s="148">
        <v>0</v>
      </c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ht="33.75" outlineLevel="1" x14ac:dyDescent="0.2">
      <c r="A520" s="167">
        <v>186</v>
      </c>
      <c r="B520" s="168" t="s">
        <v>2102</v>
      </c>
      <c r="C520" s="184" t="s">
        <v>2103</v>
      </c>
      <c r="D520" s="169" t="s">
        <v>195</v>
      </c>
      <c r="E520" s="170">
        <v>6.8449999999999998</v>
      </c>
      <c r="F520" s="171"/>
      <c r="G520" s="172">
        <f>ROUND(E520*F520,2)</f>
        <v>0</v>
      </c>
      <c r="H520" s="171"/>
      <c r="I520" s="172">
        <f>ROUND(E520*H520,2)</f>
        <v>0</v>
      </c>
      <c r="J520" s="171"/>
      <c r="K520" s="172">
        <f>ROUND(E520*J520,2)</f>
        <v>0</v>
      </c>
      <c r="L520" s="172">
        <v>21</v>
      </c>
      <c r="M520" s="172">
        <f>G520*(1+L520/100)</f>
        <v>0</v>
      </c>
      <c r="N520" s="172">
        <v>0</v>
      </c>
      <c r="O520" s="172">
        <f>ROUND(E520*N520,2)</f>
        <v>0</v>
      </c>
      <c r="P520" s="172">
        <v>0</v>
      </c>
      <c r="Q520" s="172">
        <f>ROUND(E520*P520,2)</f>
        <v>0</v>
      </c>
      <c r="R520" s="172"/>
      <c r="S520" s="172" t="s">
        <v>177</v>
      </c>
      <c r="T520" s="173" t="s">
        <v>178</v>
      </c>
      <c r="U520" s="158">
        <v>1.0040800000000001</v>
      </c>
      <c r="V520" s="158">
        <f>ROUND(E520*U520,2)</f>
        <v>6.87</v>
      </c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923</v>
      </c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1" x14ac:dyDescent="0.2">
      <c r="A521" s="155"/>
      <c r="B521" s="156"/>
      <c r="C521" s="190" t="s">
        <v>2104</v>
      </c>
      <c r="D521" s="188"/>
      <c r="E521" s="189">
        <v>6.84</v>
      </c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200</v>
      </c>
      <c r="AH521" s="148">
        <v>0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>
        <v>187</v>
      </c>
      <c r="B522" s="156" t="s">
        <v>1964</v>
      </c>
      <c r="C522" s="203" t="s">
        <v>1965</v>
      </c>
      <c r="D522" s="157" t="s">
        <v>0</v>
      </c>
      <c r="E522" s="198"/>
      <c r="F522" s="159"/>
      <c r="G522" s="158">
        <f>ROUND(E522*F522,2)</f>
        <v>0</v>
      </c>
      <c r="H522" s="159"/>
      <c r="I522" s="158">
        <f>ROUND(E522*H522,2)</f>
        <v>0</v>
      </c>
      <c r="J522" s="159"/>
      <c r="K522" s="158">
        <f>ROUND(E522*J522,2)</f>
        <v>0</v>
      </c>
      <c r="L522" s="158">
        <v>21</v>
      </c>
      <c r="M522" s="158">
        <f>G522*(1+L522/100)</f>
        <v>0</v>
      </c>
      <c r="N522" s="158">
        <v>0</v>
      </c>
      <c r="O522" s="158">
        <f>ROUND(E522*N522,2)</f>
        <v>0</v>
      </c>
      <c r="P522" s="158">
        <v>0</v>
      </c>
      <c r="Q522" s="158">
        <f>ROUND(E522*P522,2)</f>
        <v>0</v>
      </c>
      <c r="R522" s="158"/>
      <c r="S522" s="158" t="s">
        <v>177</v>
      </c>
      <c r="T522" s="158" t="s">
        <v>178</v>
      </c>
      <c r="U522" s="158">
        <v>0</v>
      </c>
      <c r="V522" s="158">
        <f>ROUND(E522*U522,2)</f>
        <v>0</v>
      </c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702</v>
      </c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x14ac:dyDescent="0.2">
      <c r="A523" s="161" t="s">
        <v>172</v>
      </c>
      <c r="B523" s="162" t="s">
        <v>130</v>
      </c>
      <c r="C523" s="182" t="s">
        <v>131</v>
      </c>
      <c r="D523" s="163"/>
      <c r="E523" s="164"/>
      <c r="F523" s="165"/>
      <c r="G523" s="165">
        <f>SUMIF(AG524:AG526,"&lt;&gt;NOR",G524:G526)</f>
        <v>0</v>
      </c>
      <c r="H523" s="165"/>
      <c r="I523" s="165">
        <f>SUM(I524:I526)</f>
        <v>0</v>
      </c>
      <c r="J523" s="165"/>
      <c r="K523" s="165">
        <f>SUM(K524:K526)</f>
        <v>0</v>
      </c>
      <c r="L523" s="165"/>
      <c r="M523" s="165">
        <f>SUM(M524:M526)</f>
        <v>0</v>
      </c>
      <c r="N523" s="165"/>
      <c r="O523" s="165">
        <f>SUM(O524:O526)</f>
        <v>0</v>
      </c>
      <c r="P523" s="165"/>
      <c r="Q523" s="165">
        <f>SUM(Q524:Q526)</f>
        <v>0</v>
      </c>
      <c r="R523" s="165"/>
      <c r="S523" s="165"/>
      <c r="T523" s="166"/>
      <c r="U523" s="160"/>
      <c r="V523" s="160">
        <f>SUM(V524:V526)</f>
        <v>3.55</v>
      </c>
      <c r="W523" s="160"/>
      <c r="AG523" t="s">
        <v>173</v>
      </c>
    </row>
    <row r="524" spans="1:60" ht="22.5" outlineLevel="1" x14ac:dyDescent="0.2">
      <c r="A524" s="167">
        <v>188</v>
      </c>
      <c r="B524" s="168" t="s">
        <v>1966</v>
      </c>
      <c r="C524" s="184" t="s">
        <v>1967</v>
      </c>
      <c r="D524" s="169" t="s">
        <v>256</v>
      </c>
      <c r="E524" s="170">
        <v>7.4</v>
      </c>
      <c r="F524" s="171"/>
      <c r="G524" s="172">
        <f>ROUND(E524*F524,2)</f>
        <v>0</v>
      </c>
      <c r="H524" s="171"/>
      <c r="I524" s="172">
        <f>ROUND(E524*H524,2)</f>
        <v>0</v>
      </c>
      <c r="J524" s="171"/>
      <c r="K524" s="172">
        <f>ROUND(E524*J524,2)</f>
        <v>0</v>
      </c>
      <c r="L524" s="172">
        <v>21</v>
      </c>
      <c r="M524" s="172">
        <f>G524*(1+L524/100)</f>
        <v>0</v>
      </c>
      <c r="N524" s="172">
        <v>0</v>
      </c>
      <c r="O524" s="172">
        <f>ROUND(E524*N524,2)</f>
        <v>0</v>
      </c>
      <c r="P524" s="172">
        <v>0</v>
      </c>
      <c r="Q524" s="172">
        <f>ROUND(E524*P524,2)</f>
        <v>0</v>
      </c>
      <c r="R524" s="172"/>
      <c r="S524" s="172" t="s">
        <v>177</v>
      </c>
      <c r="T524" s="173" t="s">
        <v>178</v>
      </c>
      <c r="U524" s="158">
        <v>0.48</v>
      </c>
      <c r="V524" s="158">
        <f>ROUND(E524*U524,2)</f>
        <v>3.55</v>
      </c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611</v>
      </c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1" x14ac:dyDescent="0.2">
      <c r="A525" s="155"/>
      <c r="B525" s="156"/>
      <c r="C525" s="190" t="s">
        <v>1961</v>
      </c>
      <c r="D525" s="188"/>
      <c r="E525" s="189">
        <v>7.4</v>
      </c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200</v>
      </c>
      <c r="AH525" s="148">
        <v>0</v>
      </c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1" x14ac:dyDescent="0.2">
      <c r="A526" s="155">
        <v>189</v>
      </c>
      <c r="B526" s="156" t="s">
        <v>1968</v>
      </c>
      <c r="C526" s="203" t="s">
        <v>1969</v>
      </c>
      <c r="D526" s="157" t="s">
        <v>0</v>
      </c>
      <c r="E526" s="198"/>
      <c r="F526" s="159"/>
      <c r="G526" s="158">
        <f>ROUND(E526*F526,2)</f>
        <v>0</v>
      </c>
      <c r="H526" s="159"/>
      <c r="I526" s="158">
        <f>ROUND(E526*H526,2)</f>
        <v>0</v>
      </c>
      <c r="J526" s="159"/>
      <c r="K526" s="158">
        <f>ROUND(E526*J526,2)</f>
        <v>0</v>
      </c>
      <c r="L526" s="158">
        <v>21</v>
      </c>
      <c r="M526" s="158">
        <f>G526*(1+L526/100)</f>
        <v>0</v>
      </c>
      <c r="N526" s="158">
        <v>0</v>
      </c>
      <c r="O526" s="158">
        <f>ROUND(E526*N526,2)</f>
        <v>0</v>
      </c>
      <c r="P526" s="158">
        <v>0</v>
      </c>
      <c r="Q526" s="158">
        <f>ROUND(E526*P526,2)</f>
        <v>0</v>
      </c>
      <c r="R526" s="158"/>
      <c r="S526" s="158" t="s">
        <v>177</v>
      </c>
      <c r="T526" s="158" t="s">
        <v>178</v>
      </c>
      <c r="U526" s="158">
        <v>0</v>
      </c>
      <c r="V526" s="158">
        <f>ROUND(E526*U526,2)</f>
        <v>0</v>
      </c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702</v>
      </c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x14ac:dyDescent="0.2">
      <c r="A527" s="161" t="s">
        <v>172</v>
      </c>
      <c r="B527" s="162" t="s">
        <v>132</v>
      </c>
      <c r="C527" s="182" t="s">
        <v>133</v>
      </c>
      <c r="D527" s="163"/>
      <c r="E527" s="164"/>
      <c r="F527" s="165"/>
      <c r="G527" s="165">
        <f>SUMIF(AG528:AG538,"&lt;&gt;NOR",G528:G538)</f>
        <v>0</v>
      </c>
      <c r="H527" s="165"/>
      <c r="I527" s="165">
        <f>SUM(I528:I538)</f>
        <v>0</v>
      </c>
      <c r="J527" s="165"/>
      <c r="K527" s="165">
        <f>SUM(K528:K538)</f>
        <v>0</v>
      </c>
      <c r="L527" s="165"/>
      <c r="M527" s="165">
        <f>SUM(M528:M538)</f>
        <v>0</v>
      </c>
      <c r="N527" s="165"/>
      <c r="O527" s="165">
        <f>SUM(O528:O538)</f>
        <v>0</v>
      </c>
      <c r="P527" s="165"/>
      <c r="Q527" s="165">
        <f>SUM(Q528:Q538)</f>
        <v>0</v>
      </c>
      <c r="R527" s="165"/>
      <c r="S527" s="165"/>
      <c r="T527" s="166"/>
      <c r="U527" s="160"/>
      <c r="V527" s="160">
        <f>SUM(V528:V538)</f>
        <v>127.47</v>
      </c>
      <c r="W527" s="160"/>
      <c r="AG527" t="s">
        <v>173</v>
      </c>
    </row>
    <row r="528" spans="1:60" ht="22.5" outlineLevel="1" x14ac:dyDescent="0.2">
      <c r="A528" s="167">
        <v>190</v>
      </c>
      <c r="B528" s="168" t="s">
        <v>924</v>
      </c>
      <c r="C528" s="184" t="s">
        <v>925</v>
      </c>
      <c r="D528" s="169" t="s">
        <v>195</v>
      </c>
      <c r="E528" s="170">
        <v>30.2364</v>
      </c>
      <c r="F528" s="171"/>
      <c r="G528" s="172">
        <f>ROUND(E528*F528,2)</f>
        <v>0</v>
      </c>
      <c r="H528" s="171"/>
      <c r="I528" s="172">
        <f>ROUND(E528*H528,2)</f>
        <v>0</v>
      </c>
      <c r="J528" s="171"/>
      <c r="K528" s="172">
        <f>ROUND(E528*J528,2)</f>
        <v>0</v>
      </c>
      <c r="L528" s="172">
        <v>21</v>
      </c>
      <c r="M528" s="172">
        <f>G528*(1+L528/100)</f>
        <v>0</v>
      </c>
      <c r="N528" s="172">
        <v>0</v>
      </c>
      <c r="O528" s="172">
        <f>ROUND(E528*N528,2)</f>
        <v>0</v>
      </c>
      <c r="P528" s="172">
        <v>0</v>
      </c>
      <c r="Q528" s="172">
        <f>ROUND(E528*P528,2)</f>
        <v>0</v>
      </c>
      <c r="R528" s="172"/>
      <c r="S528" s="172" t="s">
        <v>177</v>
      </c>
      <c r="T528" s="173" t="s">
        <v>178</v>
      </c>
      <c r="U528" s="158">
        <v>0.28699999999999998</v>
      </c>
      <c r="V528" s="158">
        <f>ROUND(E528*U528,2)</f>
        <v>8.68</v>
      </c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611</v>
      </c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1" x14ac:dyDescent="0.2">
      <c r="A529" s="155"/>
      <c r="B529" s="156"/>
      <c r="C529" s="190" t="s">
        <v>2105</v>
      </c>
      <c r="D529" s="188"/>
      <c r="E529" s="189">
        <v>20.49</v>
      </c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200</v>
      </c>
      <c r="AH529" s="148">
        <v>0</v>
      </c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/>
      <c r="B530" s="156"/>
      <c r="C530" s="190" t="s">
        <v>2106</v>
      </c>
      <c r="D530" s="188"/>
      <c r="E530" s="189">
        <v>9.75</v>
      </c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200</v>
      </c>
      <c r="AH530" s="148">
        <v>0</v>
      </c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ht="22.5" outlineLevel="1" x14ac:dyDescent="0.2">
      <c r="A531" s="167">
        <v>191</v>
      </c>
      <c r="B531" s="168" t="s">
        <v>1971</v>
      </c>
      <c r="C531" s="184" t="s">
        <v>1972</v>
      </c>
      <c r="D531" s="169" t="s">
        <v>195</v>
      </c>
      <c r="E531" s="170">
        <v>6.056</v>
      </c>
      <c r="F531" s="171"/>
      <c r="G531" s="172">
        <f>ROUND(E531*F531,2)</f>
        <v>0</v>
      </c>
      <c r="H531" s="171"/>
      <c r="I531" s="172">
        <f>ROUND(E531*H531,2)</f>
        <v>0</v>
      </c>
      <c r="J531" s="171"/>
      <c r="K531" s="172">
        <f>ROUND(E531*J531,2)</f>
        <v>0</v>
      </c>
      <c r="L531" s="172">
        <v>21</v>
      </c>
      <c r="M531" s="172">
        <f>G531*(1+L531/100)</f>
        <v>0</v>
      </c>
      <c r="N531" s="172">
        <v>0</v>
      </c>
      <c r="O531" s="172">
        <f>ROUND(E531*N531,2)</f>
        <v>0</v>
      </c>
      <c r="P531" s="172">
        <v>0</v>
      </c>
      <c r="Q531" s="172">
        <f>ROUND(E531*P531,2)</f>
        <v>0</v>
      </c>
      <c r="R531" s="172"/>
      <c r="S531" s="172" t="s">
        <v>177</v>
      </c>
      <c r="T531" s="173" t="s">
        <v>178</v>
      </c>
      <c r="U531" s="158">
        <v>0.40300000000000002</v>
      </c>
      <c r="V531" s="158">
        <f>ROUND(E531*U531,2)</f>
        <v>2.44</v>
      </c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611</v>
      </c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outlineLevel="1" x14ac:dyDescent="0.2">
      <c r="A532" s="155"/>
      <c r="B532" s="156"/>
      <c r="C532" s="190" t="s">
        <v>1973</v>
      </c>
      <c r="D532" s="188"/>
      <c r="E532" s="189">
        <v>6.06</v>
      </c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200</v>
      </c>
      <c r="AH532" s="148">
        <v>0</v>
      </c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ht="22.5" outlineLevel="1" x14ac:dyDescent="0.2">
      <c r="A533" s="167">
        <v>192</v>
      </c>
      <c r="B533" s="168" t="s">
        <v>1974</v>
      </c>
      <c r="C533" s="184" t="s">
        <v>1975</v>
      </c>
      <c r="D533" s="169" t="s">
        <v>195</v>
      </c>
      <c r="E533" s="170">
        <v>236.07300000000001</v>
      </c>
      <c r="F533" s="171"/>
      <c r="G533" s="172">
        <f>ROUND(E533*F533,2)</f>
        <v>0</v>
      </c>
      <c r="H533" s="171"/>
      <c r="I533" s="172">
        <f>ROUND(E533*H533,2)</f>
        <v>0</v>
      </c>
      <c r="J533" s="171"/>
      <c r="K533" s="172">
        <f>ROUND(E533*J533,2)</f>
        <v>0</v>
      </c>
      <c r="L533" s="172">
        <v>21</v>
      </c>
      <c r="M533" s="172">
        <f>G533*(1+L533/100)</f>
        <v>0</v>
      </c>
      <c r="N533" s="172">
        <v>0</v>
      </c>
      <c r="O533" s="172">
        <f>ROUND(E533*N533,2)</f>
        <v>0</v>
      </c>
      <c r="P533" s="172">
        <v>0</v>
      </c>
      <c r="Q533" s="172">
        <f>ROUND(E533*P533,2)</f>
        <v>0</v>
      </c>
      <c r="R533" s="172"/>
      <c r="S533" s="172" t="s">
        <v>177</v>
      </c>
      <c r="T533" s="173" t="s">
        <v>178</v>
      </c>
      <c r="U533" s="158">
        <v>0.156</v>
      </c>
      <c r="V533" s="158">
        <f>ROUND(E533*U533,2)</f>
        <v>36.83</v>
      </c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611</v>
      </c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outlineLevel="1" x14ac:dyDescent="0.2">
      <c r="A534" s="155"/>
      <c r="B534" s="156"/>
      <c r="C534" s="190" t="s">
        <v>1976</v>
      </c>
      <c r="D534" s="188"/>
      <c r="E534" s="189">
        <v>34.85</v>
      </c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200</v>
      </c>
      <c r="AH534" s="148">
        <v>0</v>
      </c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outlineLevel="1" x14ac:dyDescent="0.2">
      <c r="A535" s="155"/>
      <c r="B535" s="156"/>
      <c r="C535" s="190" t="s">
        <v>1977</v>
      </c>
      <c r="D535" s="188"/>
      <c r="E535" s="189">
        <v>121</v>
      </c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200</v>
      </c>
      <c r="AH535" s="148">
        <v>0</v>
      </c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190" t="s">
        <v>2107</v>
      </c>
      <c r="D536" s="188"/>
      <c r="E536" s="189">
        <v>80.22</v>
      </c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>
        <v>0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ht="33.75" outlineLevel="1" x14ac:dyDescent="0.2">
      <c r="A537" s="167">
        <v>193</v>
      </c>
      <c r="B537" s="168" t="s">
        <v>1979</v>
      </c>
      <c r="C537" s="184" t="s">
        <v>1980</v>
      </c>
      <c r="D537" s="169" t="s">
        <v>195</v>
      </c>
      <c r="E537" s="170">
        <v>366.452</v>
      </c>
      <c r="F537" s="171"/>
      <c r="G537" s="172">
        <f>ROUND(E537*F537,2)</f>
        <v>0</v>
      </c>
      <c r="H537" s="171"/>
      <c r="I537" s="172">
        <f>ROUND(E537*H537,2)</f>
        <v>0</v>
      </c>
      <c r="J537" s="171"/>
      <c r="K537" s="172">
        <f>ROUND(E537*J537,2)</f>
        <v>0</v>
      </c>
      <c r="L537" s="172">
        <v>21</v>
      </c>
      <c r="M537" s="172">
        <f>G537*(1+L537/100)</f>
        <v>0</v>
      </c>
      <c r="N537" s="172">
        <v>0</v>
      </c>
      <c r="O537" s="172">
        <f>ROUND(E537*N537,2)</f>
        <v>0</v>
      </c>
      <c r="P537" s="172">
        <v>0</v>
      </c>
      <c r="Q537" s="172">
        <f>ROUND(E537*P537,2)</f>
        <v>0</v>
      </c>
      <c r="R537" s="172"/>
      <c r="S537" s="172" t="s">
        <v>177</v>
      </c>
      <c r="T537" s="173" t="s">
        <v>178</v>
      </c>
      <c r="U537" s="158">
        <v>0.217</v>
      </c>
      <c r="V537" s="158">
        <f>ROUND(E537*U537,2)</f>
        <v>79.52</v>
      </c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611</v>
      </c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outlineLevel="1" x14ac:dyDescent="0.2">
      <c r="A538" s="155"/>
      <c r="B538" s="156"/>
      <c r="C538" s="190" t="s">
        <v>1981</v>
      </c>
      <c r="D538" s="188"/>
      <c r="E538" s="189">
        <v>366.45</v>
      </c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200</v>
      </c>
      <c r="AH538" s="148">
        <v>0</v>
      </c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x14ac:dyDescent="0.2">
      <c r="A539" s="161" t="s">
        <v>172</v>
      </c>
      <c r="B539" s="162" t="s">
        <v>134</v>
      </c>
      <c r="C539" s="182" t="s">
        <v>135</v>
      </c>
      <c r="D539" s="163"/>
      <c r="E539" s="164"/>
      <c r="F539" s="165"/>
      <c r="G539" s="165">
        <f>SUMIF(AG540:AG547,"&lt;&gt;NOR",G540:G547)</f>
        <v>0</v>
      </c>
      <c r="H539" s="165"/>
      <c r="I539" s="165">
        <f>SUM(I540:I547)</f>
        <v>0</v>
      </c>
      <c r="J539" s="165"/>
      <c r="K539" s="165">
        <f>SUM(K540:K547)</f>
        <v>0</v>
      </c>
      <c r="L539" s="165"/>
      <c r="M539" s="165">
        <f>SUM(M540:M547)</f>
        <v>0</v>
      </c>
      <c r="N539" s="165"/>
      <c r="O539" s="165">
        <f>SUM(O540:O547)</f>
        <v>0</v>
      </c>
      <c r="P539" s="165"/>
      <c r="Q539" s="165">
        <f>SUM(Q540:Q547)</f>
        <v>0</v>
      </c>
      <c r="R539" s="165"/>
      <c r="S539" s="165"/>
      <c r="T539" s="166"/>
      <c r="U539" s="160"/>
      <c r="V539" s="160">
        <f>SUM(V540:V547)</f>
        <v>25.44</v>
      </c>
      <c r="W539" s="160"/>
      <c r="AG539" t="s">
        <v>173</v>
      </c>
    </row>
    <row r="540" spans="1:60" ht="22.5" outlineLevel="1" x14ac:dyDescent="0.2">
      <c r="A540" s="167">
        <v>194</v>
      </c>
      <c r="B540" s="168" t="s">
        <v>938</v>
      </c>
      <c r="C540" s="184" t="s">
        <v>939</v>
      </c>
      <c r="D540" s="169" t="s">
        <v>195</v>
      </c>
      <c r="E540" s="170">
        <v>179.78</v>
      </c>
      <c r="F540" s="171"/>
      <c r="G540" s="172">
        <f>ROUND(E540*F540,2)</f>
        <v>0</v>
      </c>
      <c r="H540" s="171"/>
      <c r="I540" s="172">
        <f>ROUND(E540*H540,2)</f>
        <v>0</v>
      </c>
      <c r="J540" s="171"/>
      <c r="K540" s="172">
        <f>ROUND(E540*J540,2)</f>
        <v>0</v>
      </c>
      <c r="L540" s="172">
        <v>21</v>
      </c>
      <c r="M540" s="172">
        <f>G540*(1+L540/100)</f>
        <v>0</v>
      </c>
      <c r="N540" s="172">
        <v>0</v>
      </c>
      <c r="O540" s="172">
        <f>ROUND(E540*N540,2)</f>
        <v>0</v>
      </c>
      <c r="P540" s="172">
        <v>0</v>
      </c>
      <c r="Q540" s="172">
        <f>ROUND(E540*P540,2)</f>
        <v>0</v>
      </c>
      <c r="R540" s="172"/>
      <c r="S540" s="172" t="s">
        <v>177</v>
      </c>
      <c r="T540" s="173" t="s">
        <v>178</v>
      </c>
      <c r="U540" s="158">
        <v>3.2480000000000002E-2</v>
      </c>
      <c r="V540" s="158">
        <f>ROUND(E540*U540,2)</f>
        <v>5.84</v>
      </c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611</v>
      </c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1" x14ac:dyDescent="0.2">
      <c r="A541" s="155"/>
      <c r="B541" s="156"/>
      <c r="C541" s="190" t="s">
        <v>2021</v>
      </c>
      <c r="D541" s="188"/>
      <c r="E541" s="189">
        <v>156.66</v>
      </c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200</v>
      </c>
      <c r="AH541" s="148">
        <v>0</v>
      </c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1" x14ac:dyDescent="0.2">
      <c r="A542" s="155"/>
      <c r="B542" s="156"/>
      <c r="C542" s="190" t="s">
        <v>1758</v>
      </c>
      <c r="D542" s="188"/>
      <c r="E542" s="189">
        <v>20</v>
      </c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200</v>
      </c>
      <c r="AH542" s="148">
        <v>0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55"/>
      <c r="B543" s="156"/>
      <c r="C543" s="190" t="s">
        <v>1759</v>
      </c>
      <c r="D543" s="188"/>
      <c r="E543" s="189">
        <v>3.12</v>
      </c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200</v>
      </c>
      <c r="AH543" s="148">
        <v>0</v>
      </c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ht="22.5" outlineLevel="1" x14ac:dyDescent="0.2">
      <c r="A544" s="167">
        <v>195</v>
      </c>
      <c r="B544" s="168" t="s">
        <v>940</v>
      </c>
      <c r="C544" s="184" t="s">
        <v>941</v>
      </c>
      <c r="D544" s="169" t="s">
        <v>195</v>
      </c>
      <c r="E544" s="170">
        <v>179.78</v>
      </c>
      <c r="F544" s="171"/>
      <c r="G544" s="172">
        <f>ROUND(E544*F544,2)</f>
        <v>0</v>
      </c>
      <c r="H544" s="171"/>
      <c r="I544" s="172">
        <f>ROUND(E544*H544,2)</f>
        <v>0</v>
      </c>
      <c r="J544" s="171"/>
      <c r="K544" s="172">
        <f>ROUND(E544*J544,2)</f>
        <v>0</v>
      </c>
      <c r="L544" s="172">
        <v>21</v>
      </c>
      <c r="M544" s="172">
        <f>G544*(1+L544/100)</f>
        <v>0</v>
      </c>
      <c r="N544" s="172">
        <v>0</v>
      </c>
      <c r="O544" s="172">
        <f>ROUND(E544*N544,2)</f>
        <v>0</v>
      </c>
      <c r="P544" s="172">
        <v>0</v>
      </c>
      <c r="Q544" s="172">
        <f>ROUND(E544*P544,2)</f>
        <v>0</v>
      </c>
      <c r="R544" s="172"/>
      <c r="S544" s="172" t="s">
        <v>177</v>
      </c>
      <c r="T544" s="173" t="s">
        <v>178</v>
      </c>
      <c r="U544" s="158">
        <v>0.10902000000000001</v>
      </c>
      <c r="V544" s="158">
        <f>ROUND(E544*U544,2)</f>
        <v>19.600000000000001</v>
      </c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611</v>
      </c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outlineLevel="1" x14ac:dyDescent="0.2">
      <c r="A545" s="155"/>
      <c r="B545" s="156"/>
      <c r="C545" s="190" t="s">
        <v>2021</v>
      </c>
      <c r="D545" s="188"/>
      <c r="E545" s="189">
        <v>156.66</v>
      </c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200</v>
      </c>
      <c r="AH545" s="148">
        <v>0</v>
      </c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190" t="s">
        <v>1758</v>
      </c>
      <c r="D546" s="188"/>
      <c r="E546" s="189">
        <v>20</v>
      </c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outlineLevel="1" x14ac:dyDescent="0.2">
      <c r="A547" s="155"/>
      <c r="B547" s="156"/>
      <c r="C547" s="190" t="s">
        <v>1759</v>
      </c>
      <c r="D547" s="188"/>
      <c r="E547" s="189">
        <v>3.12</v>
      </c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200</v>
      </c>
      <c r="AH547" s="148">
        <v>0</v>
      </c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x14ac:dyDescent="0.2">
      <c r="A548" s="161" t="s">
        <v>172</v>
      </c>
      <c r="B548" s="162" t="s">
        <v>142</v>
      </c>
      <c r="C548" s="182" t="s">
        <v>143</v>
      </c>
      <c r="D548" s="163"/>
      <c r="E548" s="164"/>
      <c r="F548" s="165"/>
      <c r="G548" s="165">
        <f>SUMIF(AG549:AG555,"&lt;&gt;NOR",G549:G555)</f>
        <v>0</v>
      </c>
      <c r="H548" s="165"/>
      <c r="I548" s="165">
        <f>SUM(I549:I555)</f>
        <v>0</v>
      </c>
      <c r="J548" s="165"/>
      <c r="K548" s="165">
        <f>SUM(K549:K555)</f>
        <v>0</v>
      </c>
      <c r="L548" s="165"/>
      <c r="M548" s="165">
        <f>SUM(M549:M555)</f>
        <v>0</v>
      </c>
      <c r="N548" s="165"/>
      <c r="O548" s="165">
        <f>SUM(O549:O555)</f>
        <v>0</v>
      </c>
      <c r="P548" s="165"/>
      <c r="Q548" s="165">
        <f>SUM(Q549:Q555)</f>
        <v>0</v>
      </c>
      <c r="R548" s="165"/>
      <c r="S548" s="165"/>
      <c r="T548" s="166"/>
      <c r="U548" s="160"/>
      <c r="V548" s="160">
        <f>SUM(V549:V555)</f>
        <v>1088.9299999999998</v>
      </c>
      <c r="W548" s="160"/>
      <c r="AG548" t="s">
        <v>173</v>
      </c>
    </row>
    <row r="549" spans="1:60" ht="22.5" outlineLevel="1" x14ac:dyDescent="0.2">
      <c r="A549" s="174">
        <v>196</v>
      </c>
      <c r="B549" s="175" t="s">
        <v>953</v>
      </c>
      <c r="C549" s="183" t="s">
        <v>954</v>
      </c>
      <c r="D549" s="176" t="s">
        <v>234</v>
      </c>
      <c r="E549" s="177">
        <v>157.51919000000001</v>
      </c>
      <c r="F549" s="178"/>
      <c r="G549" s="179">
        <f t="shared" ref="G549:G555" si="0">ROUND(E549*F549,2)</f>
        <v>0</v>
      </c>
      <c r="H549" s="178"/>
      <c r="I549" s="179">
        <f t="shared" ref="I549:I555" si="1">ROUND(E549*H549,2)</f>
        <v>0</v>
      </c>
      <c r="J549" s="178"/>
      <c r="K549" s="179">
        <f t="shared" ref="K549:K555" si="2">ROUND(E549*J549,2)</f>
        <v>0</v>
      </c>
      <c r="L549" s="179">
        <v>21</v>
      </c>
      <c r="M549" s="179">
        <f t="shared" ref="M549:M555" si="3">G549*(1+L549/100)</f>
        <v>0</v>
      </c>
      <c r="N549" s="179">
        <v>0</v>
      </c>
      <c r="O549" s="179">
        <f t="shared" ref="O549:O555" si="4">ROUND(E549*N549,2)</f>
        <v>0</v>
      </c>
      <c r="P549" s="179">
        <v>0</v>
      </c>
      <c r="Q549" s="179">
        <f t="shared" ref="Q549:Q555" si="5">ROUND(E549*P549,2)</f>
        <v>0</v>
      </c>
      <c r="R549" s="179"/>
      <c r="S549" s="179" t="s">
        <v>177</v>
      </c>
      <c r="T549" s="180" t="s">
        <v>178</v>
      </c>
      <c r="U549" s="158">
        <v>0.93300000000000005</v>
      </c>
      <c r="V549" s="158">
        <f t="shared" ref="V549:V555" si="6">ROUND(E549*U549,2)</f>
        <v>146.97</v>
      </c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188</v>
      </c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ht="22.5" outlineLevel="1" x14ac:dyDescent="0.2">
      <c r="A550" s="174">
        <v>197</v>
      </c>
      <c r="B550" s="175" t="s">
        <v>955</v>
      </c>
      <c r="C550" s="183" t="s">
        <v>956</v>
      </c>
      <c r="D550" s="176" t="s">
        <v>234</v>
      </c>
      <c r="E550" s="177">
        <v>945.11514</v>
      </c>
      <c r="F550" s="178"/>
      <c r="G550" s="179">
        <f t="shared" si="0"/>
        <v>0</v>
      </c>
      <c r="H550" s="178"/>
      <c r="I550" s="179">
        <f t="shared" si="1"/>
        <v>0</v>
      </c>
      <c r="J550" s="178"/>
      <c r="K550" s="179">
        <f t="shared" si="2"/>
        <v>0</v>
      </c>
      <c r="L550" s="179">
        <v>21</v>
      </c>
      <c r="M550" s="179">
        <f t="shared" si="3"/>
        <v>0</v>
      </c>
      <c r="N550" s="179">
        <v>0</v>
      </c>
      <c r="O550" s="179">
        <f t="shared" si="4"/>
        <v>0</v>
      </c>
      <c r="P550" s="179">
        <v>0</v>
      </c>
      <c r="Q550" s="179">
        <f t="shared" si="5"/>
        <v>0</v>
      </c>
      <c r="R550" s="179"/>
      <c r="S550" s="179" t="s">
        <v>177</v>
      </c>
      <c r="T550" s="180" t="s">
        <v>178</v>
      </c>
      <c r="U550" s="158">
        <v>0.65300000000000002</v>
      </c>
      <c r="V550" s="158">
        <f t="shared" si="6"/>
        <v>617.16</v>
      </c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188</v>
      </c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outlineLevel="1" x14ac:dyDescent="0.2">
      <c r="A551" s="174">
        <v>198</v>
      </c>
      <c r="B551" s="175" t="s">
        <v>957</v>
      </c>
      <c r="C551" s="183" t="s">
        <v>958</v>
      </c>
      <c r="D551" s="176" t="s">
        <v>234</v>
      </c>
      <c r="E551" s="177">
        <v>157.51919000000001</v>
      </c>
      <c r="F551" s="178"/>
      <c r="G551" s="179">
        <f t="shared" si="0"/>
        <v>0</v>
      </c>
      <c r="H551" s="178"/>
      <c r="I551" s="179">
        <f t="shared" si="1"/>
        <v>0</v>
      </c>
      <c r="J551" s="178"/>
      <c r="K551" s="179">
        <f t="shared" si="2"/>
        <v>0</v>
      </c>
      <c r="L551" s="179">
        <v>21</v>
      </c>
      <c r="M551" s="179">
        <f t="shared" si="3"/>
        <v>0</v>
      </c>
      <c r="N551" s="179">
        <v>0</v>
      </c>
      <c r="O551" s="179">
        <f t="shared" si="4"/>
        <v>0</v>
      </c>
      <c r="P551" s="179">
        <v>0</v>
      </c>
      <c r="Q551" s="179">
        <f t="shared" si="5"/>
        <v>0</v>
      </c>
      <c r="R551" s="179"/>
      <c r="S551" s="179" t="s">
        <v>177</v>
      </c>
      <c r="T551" s="180" t="s">
        <v>178</v>
      </c>
      <c r="U551" s="158">
        <v>0.49</v>
      </c>
      <c r="V551" s="158">
        <f t="shared" si="6"/>
        <v>77.180000000000007</v>
      </c>
      <c r="W551" s="15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 t="s">
        <v>188</v>
      </c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ht="22.5" outlineLevel="1" x14ac:dyDescent="0.2">
      <c r="A552" s="174">
        <v>199</v>
      </c>
      <c r="B552" s="175" t="s">
        <v>959</v>
      </c>
      <c r="C552" s="183" t="s">
        <v>960</v>
      </c>
      <c r="D552" s="176" t="s">
        <v>234</v>
      </c>
      <c r="E552" s="177">
        <v>2992.8646199999998</v>
      </c>
      <c r="F552" s="178"/>
      <c r="G552" s="179">
        <f t="shared" si="0"/>
        <v>0</v>
      </c>
      <c r="H552" s="178"/>
      <c r="I552" s="179">
        <f t="shared" si="1"/>
        <v>0</v>
      </c>
      <c r="J552" s="178"/>
      <c r="K552" s="179">
        <f t="shared" si="2"/>
        <v>0</v>
      </c>
      <c r="L552" s="179">
        <v>21</v>
      </c>
      <c r="M552" s="179">
        <f t="shared" si="3"/>
        <v>0</v>
      </c>
      <c r="N552" s="179">
        <v>0</v>
      </c>
      <c r="O552" s="179">
        <f t="shared" si="4"/>
        <v>0</v>
      </c>
      <c r="P552" s="179">
        <v>0</v>
      </c>
      <c r="Q552" s="179">
        <f t="shared" si="5"/>
        <v>0</v>
      </c>
      <c r="R552" s="179"/>
      <c r="S552" s="179" t="s">
        <v>177</v>
      </c>
      <c r="T552" s="180" t="s">
        <v>178</v>
      </c>
      <c r="U552" s="158">
        <v>0</v>
      </c>
      <c r="V552" s="158">
        <f t="shared" si="6"/>
        <v>0</v>
      </c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188</v>
      </c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ht="22.5" outlineLevel="1" x14ac:dyDescent="0.2">
      <c r="A553" s="174">
        <v>200</v>
      </c>
      <c r="B553" s="175" t="s">
        <v>961</v>
      </c>
      <c r="C553" s="183" t="s">
        <v>962</v>
      </c>
      <c r="D553" s="176" t="s">
        <v>234</v>
      </c>
      <c r="E553" s="177">
        <v>157.51919000000001</v>
      </c>
      <c r="F553" s="178"/>
      <c r="G553" s="179">
        <f t="shared" si="0"/>
        <v>0</v>
      </c>
      <c r="H553" s="178"/>
      <c r="I553" s="179">
        <f t="shared" si="1"/>
        <v>0</v>
      </c>
      <c r="J553" s="178"/>
      <c r="K553" s="179">
        <f t="shared" si="2"/>
        <v>0</v>
      </c>
      <c r="L553" s="179">
        <v>21</v>
      </c>
      <c r="M553" s="179">
        <f t="shared" si="3"/>
        <v>0</v>
      </c>
      <c r="N553" s="179">
        <v>0</v>
      </c>
      <c r="O553" s="179">
        <f t="shared" si="4"/>
        <v>0</v>
      </c>
      <c r="P553" s="179">
        <v>0</v>
      </c>
      <c r="Q553" s="179">
        <f t="shared" si="5"/>
        <v>0</v>
      </c>
      <c r="R553" s="179"/>
      <c r="S553" s="179" t="s">
        <v>177</v>
      </c>
      <c r="T553" s="180" t="s">
        <v>178</v>
      </c>
      <c r="U553" s="158">
        <v>0.94199999999999995</v>
      </c>
      <c r="V553" s="158">
        <f t="shared" si="6"/>
        <v>148.38</v>
      </c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188</v>
      </c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ht="22.5" outlineLevel="1" x14ac:dyDescent="0.2">
      <c r="A554" s="174">
        <v>201</v>
      </c>
      <c r="B554" s="175" t="s">
        <v>963</v>
      </c>
      <c r="C554" s="183" t="s">
        <v>964</v>
      </c>
      <c r="D554" s="176" t="s">
        <v>234</v>
      </c>
      <c r="E554" s="177">
        <v>945.11514</v>
      </c>
      <c r="F554" s="178"/>
      <c r="G554" s="179">
        <f t="shared" si="0"/>
        <v>0</v>
      </c>
      <c r="H554" s="178"/>
      <c r="I554" s="179">
        <f t="shared" si="1"/>
        <v>0</v>
      </c>
      <c r="J554" s="178"/>
      <c r="K554" s="179">
        <f t="shared" si="2"/>
        <v>0</v>
      </c>
      <c r="L554" s="179">
        <v>21</v>
      </c>
      <c r="M554" s="179">
        <f t="shared" si="3"/>
        <v>0</v>
      </c>
      <c r="N554" s="179">
        <v>0</v>
      </c>
      <c r="O554" s="179">
        <f t="shared" si="4"/>
        <v>0</v>
      </c>
      <c r="P554" s="179">
        <v>0</v>
      </c>
      <c r="Q554" s="179">
        <f t="shared" si="5"/>
        <v>0</v>
      </c>
      <c r="R554" s="179"/>
      <c r="S554" s="179" t="s">
        <v>177</v>
      </c>
      <c r="T554" s="180" t="s">
        <v>178</v>
      </c>
      <c r="U554" s="158">
        <v>0.105</v>
      </c>
      <c r="V554" s="158">
        <f t="shared" si="6"/>
        <v>99.24</v>
      </c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188</v>
      </c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67">
        <v>202</v>
      </c>
      <c r="B555" s="168" t="s">
        <v>239</v>
      </c>
      <c r="C555" s="184" t="s">
        <v>240</v>
      </c>
      <c r="D555" s="169" t="s">
        <v>234</v>
      </c>
      <c r="E555" s="170">
        <v>157.51919000000001</v>
      </c>
      <c r="F555" s="171"/>
      <c r="G555" s="172">
        <f t="shared" si="0"/>
        <v>0</v>
      </c>
      <c r="H555" s="171"/>
      <c r="I555" s="172">
        <f t="shared" si="1"/>
        <v>0</v>
      </c>
      <c r="J555" s="171"/>
      <c r="K555" s="172">
        <f t="shared" si="2"/>
        <v>0</v>
      </c>
      <c r="L555" s="172">
        <v>21</v>
      </c>
      <c r="M555" s="172">
        <f t="shared" si="3"/>
        <v>0</v>
      </c>
      <c r="N555" s="172">
        <v>0</v>
      </c>
      <c r="O555" s="172">
        <f t="shared" si="4"/>
        <v>0</v>
      </c>
      <c r="P555" s="172">
        <v>0</v>
      </c>
      <c r="Q555" s="172">
        <f t="shared" si="5"/>
        <v>0</v>
      </c>
      <c r="R555" s="172"/>
      <c r="S555" s="172" t="s">
        <v>177</v>
      </c>
      <c r="T555" s="173" t="s">
        <v>178</v>
      </c>
      <c r="U555" s="158">
        <v>0</v>
      </c>
      <c r="V555" s="158">
        <f t="shared" si="6"/>
        <v>0</v>
      </c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188</v>
      </c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x14ac:dyDescent="0.2">
      <c r="A556" s="5"/>
      <c r="B556" s="6"/>
      <c r="C556" s="185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AE556">
        <v>15</v>
      </c>
      <c r="AF556">
        <v>21</v>
      </c>
    </row>
    <row r="557" spans="1:60" x14ac:dyDescent="0.2">
      <c r="A557" s="151"/>
      <c r="B557" s="152" t="s">
        <v>26</v>
      </c>
      <c r="C557" s="186"/>
      <c r="D557" s="153"/>
      <c r="E557" s="154"/>
      <c r="F557" s="154"/>
      <c r="G557" s="181">
        <f>G8+G81+G127+G148+G198+G216+G235+G242+G277+G282+G285+G326+G338+G356+G371+G373+G401+G429+G437+G479+G515+G523+G527+G539+G548</f>
        <v>0</v>
      </c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AE557">
        <f>SUMIF(L7:L555,AE556,G7:G555)</f>
        <v>0</v>
      </c>
      <c r="AF557">
        <f>SUMIF(L7:L555,AF556,G7:G555)</f>
        <v>0</v>
      </c>
      <c r="AG557" t="s">
        <v>189</v>
      </c>
    </row>
    <row r="558" spans="1:60" x14ac:dyDescent="0.2">
      <c r="A558" s="5"/>
      <c r="B558" s="6"/>
      <c r="C558" s="185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60" x14ac:dyDescent="0.2">
      <c r="A559" s="5"/>
      <c r="B559" s="6"/>
      <c r="C559" s="185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60" x14ac:dyDescent="0.2">
      <c r="A560" s="274" t="s">
        <v>190</v>
      </c>
      <c r="B560" s="274"/>
      <c r="C560" s="275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33" x14ac:dyDescent="0.2">
      <c r="A561" s="255"/>
      <c r="B561" s="256"/>
      <c r="C561" s="257"/>
      <c r="D561" s="256"/>
      <c r="E561" s="256"/>
      <c r="F561" s="256"/>
      <c r="G561" s="25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AG561" t="s">
        <v>191</v>
      </c>
    </row>
    <row r="562" spans="1:33" x14ac:dyDescent="0.2">
      <c r="A562" s="259"/>
      <c r="B562" s="260"/>
      <c r="C562" s="261"/>
      <c r="D562" s="260"/>
      <c r="E562" s="260"/>
      <c r="F562" s="260"/>
      <c r="G562" s="262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33" x14ac:dyDescent="0.2">
      <c r="A563" s="259"/>
      <c r="B563" s="260"/>
      <c r="C563" s="261"/>
      <c r="D563" s="260"/>
      <c r="E563" s="260"/>
      <c r="F563" s="260"/>
      <c r="G563" s="262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33" x14ac:dyDescent="0.2">
      <c r="A564" s="259"/>
      <c r="B564" s="260"/>
      <c r="C564" s="261"/>
      <c r="D564" s="260"/>
      <c r="E564" s="260"/>
      <c r="F564" s="260"/>
      <c r="G564" s="262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33" x14ac:dyDescent="0.2">
      <c r="A565" s="263"/>
      <c r="B565" s="264"/>
      <c r="C565" s="265"/>
      <c r="D565" s="264"/>
      <c r="E565" s="264"/>
      <c r="F565" s="264"/>
      <c r="G565" s="266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33" x14ac:dyDescent="0.2">
      <c r="A566" s="5"/>
      <c r="B566" s="6"/>
      <c r="C566" s="185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33" x14ac:dyDescent="0.2">
      <c r="C567" s="187"/>
      <c r="D567" s="139"/>
      <c r="AG567" t="s">
        <v>192</v>
      </c>
    </row>
    <row r="568" spans="1:33" x14ac:dyDescent="0.2">
      <c r="D568" s="139"/>
    </row>
    <row r="569" spans="1:33" x14ac:dyDescent="0.2">
      <c r="D569" s="139"/>
    </row>
    <row r="570" spans="1:33" x14ac:dyDescent="0.2">
      <c r="D570" s="139"/>
    </row>
    <row r="571" spans="1:33" x14ac:dyDescent="0.2">
      <c r="D571" s="139"/>
    </row>
    <row r="572" spans="1:33" x14ac:dyDescent="0.2">
      <c r="D572" s="139"/>
    </row>
    <row r="573" spans="1:33" x14ac:dyDescent="0.2">
      <c r="D573" s="139"/>
    </row>
    <row r="574" spans="1:33" x14ac:dyDescent="0.2">
      <c r="D574" s="139"/>
    </row>
    <row r="575" spans="1:33" x14ac:dyDescent="0.2">
      <c r="D575" s="139"/>
    </row>
    <row r="576" spans="1:33" x14ac:dyDescent="0.2">
      <c r="D576" s="139"/>
    </row>
    <row r="577" spans="4:4" x14ac:dyDescent="0.2">
      <c r="D577" s="139"/>
    </row>
    <row r="578" spans="4:4" x14ac:dyDescent="0.2">
      <c r="D578" s="139"/>
    </row>
    <row r="579" spans="4:4" x14ac:dyDescent="0.2">
      <c r="D579" s="139"/>
    </row>
    <row r="580" spans="4:4" x14ac:dyDescent="0.2">
      <c r="D580" s="139"/>
    </row>
    <row r="581" spans="4:4" x14ac:dyDescent="0.2">
      <c r="D581" s="139"/>
    </row>
    <row r="582" spans="4:4" x14ac:dyDescent="0.2">
      <c r="D582" s="139"/>
    </row>
    <row r="583" spans="4:4" x14ac:dyDescent="0.2">
      <c r="D583" s="139"/>
    </row>
    <row r="584" spans="4:4" x14ac:dyDescent="0.2">
      <c r="D584" s="139"/>
    </row>
    <row r="585" spans="4:4" x14ac:dyDescent="0.2">
      <c r="D585" s="139"/>
    </row>
    <row r="586" spans="4:4" x14ac:dyDescent="0.2">
      <c r="D586" s="139"/>
    </row>
    <row r="587" spans="4:4" x14ac:dyDescent="0.2">
      <c r="D587" s="139"/>
    </row>
    <row r="588" spans="4:4" x14ac:dyDescent="0.2">
      <c r="D588" s="139"/>
    </row>
    <row r="589" spans="4:4" x14ac:dyDescent="0.2">
      <c r="D589" s="139"/>
    </row>
    <row r="590" spans="4:4" x14ac:dyDescent="0.2">
      <c r="D590" s="139"/>
    </row>
    <row r="591" spans="4:4" x14ac:dyDescent="0.2">
      <c r="D591" s="139"/>
    </row>
    <row r="592" spans="4:4" x14ac:dyDescent="0.2">
      <c r="D592" s="139"/>
    </row>
    <row r="593" spans="4:4" x14ac:dyDescent="0.2">
      <c r="D593" s="139"/>
    </row>
    <row r="594" spans="4:4" x14ac:dyDescent="0.2">
      <c r="D594" s="139"/>
    </row>
    <row r="595" spans="4:4" x14ac:dyDescent="0.2">
      <c r="D595" s="139"/>
    </row>
    <row r="596" spans="4:4" x14ac:dyDescent="0.2">
      <c r="D596" s="139"/>
    </row>
    <row r="597" spans="4:4" x14ac:dyDescent="0.2">
      <c r="D597" s="139"/>
    </row>
    <row r="598" spans="4:4" x14ac:dyDescent="0.2">
      <c r="D598" s="139"/>
    </row>
    <row r="599" spans="4:4" x14ac:dyDescent="0.2">
      <c r="D599" s="139"/>
    </row>
    <row r="600" spans="4:4" x14ac:dyDescent="0.2">
      <c r="D600" s="139"/>
    </row>
    <row r="601" spans="4:4" x14ac:dyDescent="0.2">
      <c r="D601" s="139"/>
    </row>
    <row r="602" spans="4:4" x14ac:dyDescent="0.2">
      <c r="D602" s="139"/>
    </row>
    <row r="603" spans="4:4" x14ac:dyDescent="0.2">
      <c r="D603" s="139"/>
    </row>
    <row r="604" spans="4:4" x14ac:dyDescent="0.2">
      <c r="D604" s="139"/>
    </row>
    <row r="605" spans="4:4" x14ac:dyDescent="0.2">
      <c r="D605" s="139"/>
    </row>
    <row r="606" spans="4:4" x14ac:dyDescent="0.2">
      <c r="D606" s="139"/>
    </row>
    <row r="607" spans="4:4" x14ac:dyDescent="0.2">
      <c r="D607" s="139"/>
    </row>
    <row r="608" spans="4:4" x14ac:dyDescent="0.2">
      <c r="D608" s="139"/>
    </row>
    <row r="609" spans="4:4" x14ac:dyDescent="0.2">
      <c r="D609" s="139"/>
    </row>
    <row r="610" spans="4:4" x14ac:dyDescent="0.2">
      <c r="D610" s="139"/>
    </row>
    <row r="611" spans="4:4" x14ac:dyDescent="0.2">
      <c r="D611" s="139"/>
    </row>
    <row r="612" spans="4:4" x14ac:dyDescent="0.2">
      <c r="D612" s="139"/>
    </row>
    <row r="613" spans="4:4" x14ac:dyDescent="0.2">
      <c r="D613" s="139"/>
    </row>
    <row r="614" spans="4:4" x14ac:dyDescent="0.2">
      <c r="D614" s="139"/>
    </row>
    <row r="615" spans="4:4" x14ac:dyDescent="0.2">
      <c r="D615" s="139"/>
    </row>
    <row r="616" spans="4:4" x14ac:dyDescent="0.2">
      <c r="D616" s="139"/>
    </row>
    <row r="617" spans="4:4" x14ac:dyDescent="0.2">
      <c r="D617" s="139"/>
    </row>
    <row r="618" spans="4:4" x14ac:dyDescent="0.2">
      <c r="D618" s="139"/>
    </row>
    <row r="619" spans="4:4" x14ac:dyDescent="0.2">
      <c r="D619" s="139"/>
    </row>
    <row r="620" spans="4:4" x14ac:dyDescent="0.2">
      <c r="D620" s="139"/>
    </row>
    <row r="621" spans="4:4" x14ac:dyDescent="0.2">
      <c r="D621" s="139"/>
    </row>
    <row r="622" spans="4:4" x14ac:dyDescent="0.2">
      <c r="D622" s="139"/>
    </row>
    <row r="623" spans="4:4" x14ac:dyDescent="0.2">
      <c r="D623" s="139"/>
    </row>
    <row r="624" spans="4:4" x14ac:dyDescent="0.2">
      <c r="D624" s="139"/>
    </row>
    <row r="625" spans="4:4" x14ac:dyDescent="0.2">
      <c r="D625" s="139"/>
    </row>
    <row r="626" spans="4:4" x14ac:dyDescent="0.2">
      <c r="D626" s="139"/>
    </row>
    <row r="627" spans="4:4" x14ac:dyDescent="0.2">
      <c r="D627" s="139"/>
    </row>
    <row r="628" spans="4:4" x14ac:dyDescent="0.2">
      <c r="D628" s="139"/>
    </row>
    <row r="629" spans="4:4" x14ac:dyDescent="0.2">
      <c r="D629" s="139"/>
    </row>
    <row r="630" spans="4:4" x14ac:dyDescent="0.2">
      <c r="D630" s="139"/>
    </row>
    <row r="631" spans="4:4" x14ac:dyDescent="0.2">
      <c r="D631" s="139"/>
    </row>
    <row r="632" spans="4:4" x14ac:dyDescent="0.2">
      <c r="D632" s="139"/>
    </row>
    <row r="633" spans="4:4" x14ac:dyDescent="0.2">
      <c r="D633" s="139"/>
    </row>
    <row r="634" spans="4:4" x14ac:dyDescent="0.2">
      <c r="D634" s="139"/>
    </row>
    <row r="635" spans="4:4" x14ac:dyDescent="0.2">
      <c r="D635" s="139"/>
    </row>
    <row r="636" spans="4:4" x14ac:dyDescent="0.2">
      <c r="D636" s="139"/>
    </row>
    <row r="637" spans="4:4" x14ac:dyDescent="0.2">
      <c r="D637" s="139"/>
    </row>
    <row r="638" spans="4:4" x14ac:dyDescent="0.2">
      <c r="D638" s="139"/>
    </row>
    <row r="639" spans="4:4" x14ac:dyDescent="0.2">
      <c r="D639" s="139"/>
    </row>
    <row r="640" spans="4:4" x14ac:dyDescent="0.2">
      <c r="D640" s="139"/>
    </row>
    <row r="641" spans="4:4" x14ac:dyDescent="0.2">
      <c r="D641" s="139"/>
    </row>
    <row r="642" spans="4:4" x14ac:dyDescent="0.2">
      <c r="D642" s="139"/>
    </row>
    <row r="643" spans="4:4" x14ac:dyDescent="0.2">
      <c r="D643" s="139"/>
    </row>
    <row r="644" spans="4:4" x14ac:dyDescent="0.2">
      <c r="D644" s="139"/>
    </row>
    <row r="645" spans="4:4" x14ac:dyDescent="0.2">
      <c r="D645" s="139"/>
    </row>
    <row r="646" spans="4:4" x14ac:dyDescent="0.2">
      <c r="D646" s="139"/>
    </row>
    <row r="647" spans="4:4" x14ac:dyDescent="0.2">
      <c r="D647" s="139"/>
    </row>
    <row r="648" spans="4:4" x14ac:dyDescent="0.2">
      <c r="D648" s="139"/>
    </row>
    <row r="649" spans="4:4" x14ac:dyDescent="0.2">
      <c r="D649" s="139"/>
    </row>
    <row r="650" spans="4:4" x14ac:dyDescent="0.2">
      <c r="D650" s="139"/>
    </row>
    <row r="651" spans="4:4" x14ac:dyDescent="0.2">
      <c r="D651" s="139"/>
    </row>
    <row r="652" spans="4:4" x14ac:dyDescent="0.2">
      <c r="D652" s="139"/>
    </row>
    <row r="653" spans="4:4" x14ac:dyDescent="0.2">
      <c r="D653" s="139"/>
    </row>
    <row r="654" spans="4:4" x14ac:dyDescent="0.2">
      <c r="D654" s="139"/>
    </row>
    <row r="655" spans="4:4" x14ac:dyDescent="0.2">
      <c r="D655" s="139"/>
    </row>
    <row r="656" spans="4:4" x14ac:dyDescent="0.2">
      <c r="D656" s="139"/>
    </row>
    <row r="657" spans="4:4" x14ac:dyDescent="0.2">
      <c r="D657" s="139"/>
    </row>
    <row r="658" spans="4:4" x14ac:dyDescent="0.2">
      <c r="D658" s="139"/>
    </row>
    <row r="659" spans="4:4" x14ac:dyDescent="0.2">
      <c r="D659" s="139"/>
    </row>
    <row r="660" spans="4:4" x14ac:dyDescent="0.2">
      <c r="D660" s="139"/>
    </row>
    <row r="661" spans="4:4" x14ac:dyDescent="0.2">
      <c r="D661" s="139"/>
    </row>
    <row r="662" spans="4:4" x14ac:dyDescent="0.2">
      <c r="D662" s="139"/>
    </row>
    <row r="663" spans="4:4" x14ac:dyDescent="0.2">
      <c r="D663" s="139"/>
    </row>
    <row r="664" spans="4:4" x14ac:dyDescent="0.2">
      <c r="D664" s="139"/>
    </row>
    <row r="665" spans="4:4" x14ac:dyDescent="0.2">
      <c r="D665" s="139"/>
    </row>
    <row r="666" spans="4:4" x14ac:dyDescent="0.2">
      <c r="D666" s="139"/>
    </row>
    <row r="667" spans="4:4" x14ac:dyDescent="0.2">
      <c r="D667" s="139"/>
    </row>
    <row r="668" spans="4:4" x14ac:dyDescent="0.2">
      <c r="D668" s="139"/>
    </row>
    <row r="669" spans="4:4" x14ac:dyDescent="0.2">
      <c r="D669" s="139"/>
    </row>
    <row r="670" spans="4:4" x14ac:dyDescent="0.2">
      <c r="D670" s="139"/>
    </row>
    <row r="671" spans="4:4" x14ac:dyDescent="0.2">
      <c r="D671" s="139"/>
    </row>
    <row r="672" spans="4:4" x14ac:dyDescent="0.2">
      <c r="D672" s="139"/>
    </row>
    <row r="673" spans="4:4" x14ac:dyDescent="0.2">
      <c r="D673" s="139"/>
    </row>
    <row r="674" spans="4:4" x14ac:dyDescent="0.2">
      <c r="D674" s="139"/>
    </row>
    <row r="675" spans="4:4" x14ac:dyDescent="0.2">
      <c r="D675" s="139"/>
    </row>
    <row r="676" spans="4:4" x14ac:dyDescent="0.2">
      <c r="D676" s="139"/>
    </row>
    <row r="677" spans="4:4" x14ac:dyDescent="0.2">
      <c r="D677" s="139"/>
    </row>
    <row r="678" spans="4:4" x14ac:dyDescent="0.2">
      <c r="D678" s="139"/>
    </row>
    <row r="679" spans="4:4" x14ac:dyDescent="0.2">
      <c r="D679" s="139"/>
    </row>
    <row r="680" spans="4:4" x14ac:dyDescent="0.2">
      <c r="D680" s="139"/>
    </row>
    <row r="681" spans="4:4" x14ac:dyDescent="0.2">
      <c r="D681" s="139"/>
    </row>
    <row r="682" spans="4:4" x14ac:dyDescent="0.2">
      <c r="D682" s="139"/>
    </row>
    <row r="683" spans="4:4" x14ac:dyDescent="0.2">
      <c r="D683" s="139"/>
    </row>
    <row r="684" spans="4:4" x14ac:dyDescent="0.2">
      <c r="D684" s="139"/>
    </row>
    <row r="685" spans="4:4" x14ac:dyDescent="0.2">
      <c r="D685" s="139"/>
    </row>
    <row r="686" spans="4:4" x14ac:dyDescent="0.2">
      <c r="D686" s="139"/>
    </row>
    <row r="687" spans="4:4" x14ac:dyDescent="0.2">
      <c r="D687" s="139"/>
    </row>
    <row r="688" spans="4:4" x14ac:dyDescent="0.2">
      <c r="D688" s="139"/>
    </row>
    <row r="689" spans="4:4" x14ac:dyDescent="0.2">
      <c r="D689" s="139"/>
    </row>
    <row r="690" spans="4:4" x14ac:dyDescent="0.2">
      <c r="D690" s="139"/>
    </row>
    <row r="691" spans="4:4" x14ac:dyDescent="0.2">
      <c r="D691" s="139"/>
    </row>
    <row r="692" spans="4:4" x14ac:dyDescent="0.2">
      <c r="D692" s="139"/>
    </row>
    <row r="693" spans="4:4" x14ac:dyDescent="0.2">
      <c r="D693" s="139"/>
    </row>
    <row r="694" spans="4:4" x14ac:dyDescent="0.2">
      <c r="D694" s="139"/>
    </row>
    <row r="695" spans="4:4" x14ac:dyDescent="0.2">
      <c r="D695" s="139"/>
    </row>
    <row r="696" spans="4:4" x14ac:dyDescent="0.2">
      <c r="D696" s="139"/>
    </row>
    <row r="697" spans="4:4" x14ac:dyDescent="0.2">
      <c r="D697" s="139"/>
    </row>
    <row r="698" spans="4:4" x14ac:dyDescent="0.2">
      <c r="D698" s="139"/>
    </row>
    <row r="699" spans="4:4" x14ac:dyDescent="0.2">
      <c r="D699" s="139"/>
    </row>
    <row r="700" spans="4:4" x14ac:dyDescent="0.2">
      <c r="D700" s="139"/>
    </row>
    <row r="701" spans="4:4" x14ac:dyDescent="0.2">
      <c r="D701" s="139"/>
    </row>
    <row r="702" spans="4:4" x14ac:dyDescent="0.2">
      <c r="D702" s="139"/>
    </row>
    <row r="703" spans="4:4" x14ac:dyDescent="0.2">
      <c r="D703" s="139"/>
    </row>
    <row r="704" spans="4:4" x14ac:dyDescent="0.2">
      <c r="D704" s="139"/>
    </row>
    <row r="705" spans="4:4" x14ac:dyDescent="0.2">
      <c r="D705" s="139"/>
    </row>
    <row r="706" spans="4:4" x14ac:dyDescent="0.2">
      <c r="D706" s="139"/>
    </row>
    <row r="707" spans="4:4" x14ac:dyDescent="0.2">
      <c r="D707" s="139"/>
    </row>
    <row r="708" spans="4:4" x14ac:dyDescent="0.2">
      <c r="D708" s="139"/>
    </row>
    <row r="709" spans="4:4" x14ac:dyDescent="0.2">
      <c r="D709" s="139"/>
    </row>
    <row r="710" spans="4:4" x14ac:dyDescent="0.2">
      <c r="D710" s="139"/>
    </row>
    <row r="711" spans="4:4" x14ac:dyDescent="0.2">
      <c r="D711" s="139"/>
    </row>
    <row r="712" spans="4:4" x14ac:dyDescent="0.2">
      <c r="D712" s="139"/>
    </row>
    <row r="713" spans="4:4" x14ac:dyDescent="0.2">
      <c r="D713" s="139"/>
    </row>
    <row r="714" spans="4:4" x14ac:dyDescent="0.2">
      <c r="D714" s="139"/>
    </row>
    <row r="715" spans="4:4" x14ac:dyDescent="0.2">
      <c r="D715" s="139"/>
    </row>
    <row r="716" spans="4:4" x14ac:dyDescent="0.2">
      <c r="D716" s="139"/>
    </row>
    <row r="717" spans="4:4" x14ac:dyDescent="0.2">
      <c r="D717" s="139"/>
    </row>
    <row r="718" spans="4:4" x14ac:dyDescent="0.2">
      <c r="D718" s="139"/>
    </row>
    <row r="719" spans="4:4" x14ac:dyDescent="0.2">
      <c r="D719" s="139"/>
    </row>
    <row r="720" spans="4:4" x14ac:dyDescent="0.2">
      <c r="D720" s="139"/>
    </row>
    <row r="721" spans="4:4" x14ac:dyDescent="0.2">
      <c r="D721" s="139"/>
    </row>
    <row r="722" spans="4:4" x14ac:dyDescent="0.2">
      <c r="D722" s="139"/>
    </row>
    <row r="723" spans="4:4" x14ac:dyDescent="0.2">
      <c r="D723" s="139"/>
    </row>
    <row r="724" spans="4:4" x14ac:dyDescent="0.2">
      <c r="D724" s="139"/>
    </row>
    <row r="725" spans="4:4" x14ac:dyDescent="0.2">
      <c r="D725" s="139"/>
    </row>
    <row r="726" spans="4:4" x14ac:dyDescent="0.2">
      <c r="D726" s="139"/>
    </row>
    <row r="727" spans="4:4" x14ac:dyDescent="0.2">
      <c r="D727" s="139"/>
    </row>
    <row r="728" spans="4:4" x14ac:dyDescent="0.2">
      <c r="D728" s="139"/>
    </row>
    <row r="729" spans="4:4" x14ac:dyDescent="0.2">
      <c r="D729" s="139"/>
    </row>
    <row r="730" spans="4:4" x14ac:dyDescent="0.2">
      <c r="D730" s="139"/>
    </row>
    <row r="731" spans="4:4" x14ac:dyDescent="0.2">
      <c r="D731" s="139"/>
    </row>
    <row r="732" spans="4:4" x14ac:dyDescent="0.2">
      <c r="D732" s="139"/>
    </row>
    <row r="733" spans="4:4" x14ac:dyDescent="0.2">
      <c r="D733" s="139"/>
    </row>
    <row r="734" spans="4:4" x14ac:dyDescent="0.2">
      <c r="D734" s="139"/>
    </row>
    <row r="735" spans="4:4" x14ac:dyDescent="0.2">
      <c r="D735" s="139"/>
    </row>
    <row r="736" spans="4:4" x14ac:dyDescent="0.2">
      <c r="D736" s="139"/>
    </row>
    <row r="737" spans="4:4" x14ac:dyDescent="0.2">
      <c r="D737" s="139"/>
    </row>
    <row r="738" spans="4:4" x14ac:dyDescent="0.2">
      <c r="D738" s="139"/>
    </row>
    <row r="739" spans="4:4" x14ac:dyDescent="0.2">
      <c r="D739" s="139"/>
    </row>
    <row r="740" spans="4:4" x14ac:dyDescent="0.2">
      <c r="D740" s="139"/>
    </row>
    <row r="741" spans="4:4" x14ac:dyDescent="0.2">
      <c r="D741" s="139"/>
    </row>
    <row r="742" spans="4:4" x14ac:dyDescent="0.2">
      <c r="D742" s="139"/>
    </row>
    <row r="743" spans="4:4" x14ac:dyDescent="0.2">
      <c r="D743" s="139"/>
    </row>
    <row r="744" spans="4:4" x14ac:dyDescent="0.2">
      <c r="D744" s="139"/>
    </row>
    <row r="745" spans="4:4" x14ac:dyDescent="0.2">
      <c r="D745" s="139"/>
    </row>
    <row r="746" spans="4:4" x14ac:dyDescent="0.2">
      <c r="D746" s="139"/>
    </row>
    <row r="747" spans="4:4" x14ac:dyDescent="0.2">
      <c r="D747" s="139"/>
    </row>
    <row r="748" spans="4:4" x14ac:dyDescent="0.2">
      <c r="D748" s="139"/>
    </row>
    <row r="749" spans="4:4" x14ac:dyDescent="0.2">
      <c r="D749" s="139"/>
    </row>
    <row r="750" spans="4:4" x14ac:dyDescent="0.2">
      <c r="D750" s="139"/>
    </row>
    <row r="751" spans="4:4" x14ac:dyDescent="0.2">
      <c r="D751" s="139"/>
    </row>
    <row r="752" spans="4:4" x14ac:dyDescent="0.2">
      <c r="D752" s="139"/>
    </row>
    <row r="753" spans="4:4" x14ac:dyDescent="0.2">
      <c r="D753" s="139"/>
    </row>
    <row r="754" spans="4:4" x14ac:dyDescent="0.2">
      <c r="D754" s="139"/>
    </row>
    <row r="755" spans="4:4" x14ac:dyDescent="0.2">
      <c r="D755" s="139"/>
    </row>
    <row r="756" spans="4:4" x14ac:dyDescent="0.2">
      <c r="D756" s="139"/>
    </row>
    <row r="757" spans="4:4" x14ac:dyDescent="0.2">
      <c r="D757" s="139"/>
    </row>
    <row r="758" spans="4:4" x14ac:dyDescent="0.2">
      <c r="D758" s="139"/>
    </row>
    <row r="759" spans="4:4" x14ac:dyDescent="0.2">
      <c r="D759" s="139"/>
    </row>
    <row r="760" spans="4:4" x14ac:dyDescent="0.2">
      <c r="D760" s="139"/>
    </row>
    <row r="761" spans="4:4" x14ac:dyDescent="0.2">
      <c r="D761" s="139"/>
    </row>
    <row r="762" spans="4:4" x14ac:dyDescent="0.2">
      <c r="D762" s="139"/>
    </row>
    <row r="763" spans="4:4" x14ac:dyDescent="0.2">
      <c r="D763" s="139"/>
    </row>
    <row r="764" spans="4:4" x14ac:dyDescent="0.2">
      <c r="D764" s="139"/>
    </row>
    <row r="765" spans="4:4" x14ac:dyDescent="0.2">
      <c r="D765" s="139"/>
    </row>
    <row r="766" spans="4:4" x14ac:dyDescent="0.2">
      <c r="D766" s="139"/>
    </row>
    <row r="767" spans="4:4" x14ac:dyDescent="0.2">
      <c r="D767" s="139"/>
    </row>
    <row r="768" spans="4:4" x14ac:dyDescent="0.2">
      <c r="D768" s="139"/>
    </row>
    <row r="769" spans="4:4" x14ac:dyDescent="0.2">
      <c r="D769" s="139"/>
    </row>
    <row r="770" spans="4:4" x14ac:dyDescent="0.2">
      <c r="D770" s="139"/>
    </row>
    <row r="771" spans="4:4" x14ac:dyDescent="0.2">
      <c r="D771" s="139"/>
    </row>
    <row r="772" spans="4:4" x14ac:dyDescent="0.2">
      <c r="D772" s="139"/>
    </row>
    <row r="773" spans="4:4" x14ac:dyDescent="0.2">
      <c r="D773" s="139"/>
    </row>
    <row r="774" spans="4:4" x14ac:dyDescent="0.2">
      <c r="D774" s="139"/>
    </row>
    <row r="775" spans="4:4" x14ac:dyDescent="0.2">
      <c r="D775" s="139"/>
    </row>
    <row r="776" spans="4:4" x14ac:dyDescent="0.2">
      <c r="D776" s="139"/>
    </row>
    <row r="777" spans="4:4" x14ac:dyDescent="0.2">
      <c r="D777" s="139"/>
    </row>
    <row r="778" spans="4:4" x14ac:dyDescent="0.2">
      <c r="D778" s="139"/>
    </row>
    <row r="779" spans="4:4" x14ac:dyDescent="0.2">
      <c r="D779" s="139"/>
    </row>
    <row r="780" spans="4:4" x14ac:dyDescent="0.2">
      <c r="D780" s="139"/>
    </row>
    <row r="781" spans="4:4" x14ac:dyDescent="0.2">
      <c r="D781" s="139"/>
    </row>
    <row r="782" spans="4:4" x14ac:dyDescent="0.2">
      <c r="D782" s="139"/>
    </row>
    <row r="783" spans="4:4" x14ac:dyDescent="0.2">
      <c r="D783" s="139"/>
    </row>
    <row r="784" spans="4:4" x14ac:dyDescent="0.2">
      <c r="D784" s="139"/>
    </row>
    <row r="785" spans="4:4" x14ac:dyDescent="0.2">
      <c r="D785" s="139"/>
    </row>
    <row r="786" spans="4:4" x14ac:dyDescent="0.2">
      <c r="D786" s="139"/>
    </row>
    <row r="787" spans="4:4" x14ac:dyDescent="0.2">
      <c r="D787" s="139"/>
    </row>
    <row r="788" spans="4:4" x14ac:dyDescent="0.2">
      <c r="D788" s="139"/>
    </row>
    <row r="789" spans="4:4" x14ac:dyDescent="0.2">
      <c r="D789" s="139"/>
    </row>
    <row r="790" spans="4:4" x14ac:dyDescent="0.2">
      <c r="D790" s="139"/>
    </row>
    <row r="791" spans="4:4" x14ac:dyDescent="0.2">
      <c r="D791" s="139"/>
    </row>
    <row r="792" spans="4:4" x14ac:dyDescent="0.2">
      <c r="D792" s="139"/>
    </row>
    <row r="793" spans="4:4" x14ac:dyDescent="0.2">
      <c r="D793" s="139"/>
    </row>
    <row r="794" spans="4:4" x14ac:dyDescent="0.2">
      <c r="D794" s="139"/>
    </row>
    <row r="795" spans="4:4" x14ac:dyDescent="0.2">
      <c r="D795" s="139"/>
    </row>
    <row r="796" spans="4:4" x14ac:dyDescent="0.2">
      <c r="D796" s="139"/>
    </row>
    <row r="797" spans="4:4" x14ac:dyDescent="0.2">
      <c r="D797" s="139"/>
    </row>
    <row r="798" spans="4:4" x14ac:dyDescent="0.2">
      <c r="D798" s="139"/>
    </row>
    <row r="799" spans="4:4" x14ac:dyDescent="0.2">
      <c r="D799" s="139"/>
    </row>
    <row r="800" spans="4:4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NdxwGdXnGAWAO07RERU/fTm5hDwl9aEo6tA1seKdTu55PnVIxS7Nfinvk9+4lchWAAi8a7o26KfY/R64Sr4MUg==" saltValue="srWXsDOrKoBmKOLK9944pA==" spinCount="100000" sheet="1"/>
  <mergeCells count="7">
    <mergeCell ref="A561:G565"/>
    <mergeCell ref="C328:G328"/>
    <mergeCell ref="A1:G1"/>
    <mergeCell ref="C2:G2"/>
    <mergeCell ref="C3:G3"/>
    <mergeCell ref="C4:G4"/>
    <mergeCell ref="A560:C56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43</v>
      </c>
      <c r="C3" s="268" t="s">
        <v>46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57</v>
      </c>
      <c r="C4" s="271" t="s">
        <v>58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SUMIF(AG9:AG78,"&lt;&gt;NOR",G9:G78)</f>
        <v>0</v>
      </c>
      <c r="H8" s="165"/>
      <c r="I8" s="165">
        <f>SUM(I9:I78)</f>
        <v>0</v>
      </c>
      <c r="J8" s="165"/>
      <c r="K8" s="165">
        <f>SUM(K9:K78)</f>
        <v>0</v>
      </c>
      <c r="L8" s="165"/>
      <c r="M8" s="165">
        <f>SUM(M9:M78)</f>
        <v>0</v>
      </c>
      <c r="N8" s="165"/>
      <c r="O8" s="165">
        <f>SUM(O9:O78)</f>
        <v>0</v>
      </c>
      <c r="P8" s="165"/>
      <c r="Q8" s="165">
        <f>SUM(Q9:Q78)</f>
        <v>0</v>
      </c>
      <c r="R8" s="165"/>
      <c r="S8" s="165"/>
      <c r="T8" s="166"/>
      <c r="U8" s="160"/>
      <c r="V8" s="160">
        <f>SUM(V9:V78)</f>
        <v>385.34000000000003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242</v>
      </c>
      <c r="C9" s="184" t="s">
        <v>243</v>
      </c>
      <c r="D9" s="169" t="s">
        <v>195</v>
      </c>
      <c r="E9" s="170">
        <v>52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0.627</v>
      </c>
      <c r="V9" s="158">
        <f>ROUND(E9*U9,2)</f>
        <v>32.6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2108</v>
      </c>
      <c r="D10" s="188"/>
      <c r="E10" s="189">
        <v>52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ht="22.5" outlineLevel="1" x14ac:dyDescent="0.2">
      <c r="A11" s="167">
        <v>2</v>
      </c>
      <c r="B11" s="168" t="s">
        <v>250</v>
      </c>
      <c r="C11" s="184" t="s">
        <v>251</v>
      </c>
      <c r="D11" s="169" t="s">
        <v>195</v>
      </c>
      <c r="E11" s="170">
        <v>52</v>
      </c>
      <c r="F11" s="171"/>
      <c r="G11" s="172">
        <f>ROUND(E11*F11,2)</f>
        <v>0</v>
      </c>
      <c r="H11" s="171"/>
      <c r="I11" s="172">
        <f>ROUND(E11*H11,2)</f>
        <v>0</v>
      </c>
      <c r="J11" s="171"/>
      <c r="K11" s="172">
        <f>ROUND(E11*J11,2)</f>
        <v>0</v>
      </c>
      <c r="L11" s="172">
        <v>21</v>
      </c>
      <c r="M11" s="172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2"/>
      <c r="S11" s="172" t="s">
        <v>177</v>
      </c>
      <c r="T11" s="173" t="s">
        <v>178</v>
      </c>
      <c r="U11" s="158">
        <v>7.0000000000000007E-2</v>
      </c>
      <c r="V11" s="158">
        <f>ROUND(E11*U11,2)</f>
        <v>3.64</v>
      </c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196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2108</v>
      </c>
      <c r="D12" s="188"/>
      <c r="E12" s="189">
        <v>52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22.5" outlineLevel="1" x14ac:dyDescent="0.2">
      <c r="A13" s="167">
        <v>3</v>
      </c>
      <c r="B13" s="168" t="s">
        <v>252</v>
      </c>
      <c r="C13" s="184" t="s">
        <v>253</v>
      </c>
      <c r="D13" s="169" t="s">
        <v>195</v>
      </c>
      <c r="E13" s="170">
        <v>12.85</v>
      </c>
      <c r="F13" s="171"/>
      <c r="G13" s="172">
        <f>ROUND(E13*F13,2)</f>
        <v>0</v>
      </c>
      <c r="H13" s="171"/>
      <c r="I13" s="172">
        <f>ROUND(E13*H13,2)</f>
        <v>0</v>
      </c>
      <c r="J13" s="171"/>
      <c r="K13" s="172">
        <f>ROUND(E13*J13,2)</f>
        <v>0</v>
      </c>
      <c r="L13" s="172">
        <v>21</v>
      </c>
      <c r="M13" s="172">
        <f>G13*(1+L13/100)</f>
        <v>0</v>
      </c>
      <c r="N13" s="172">
        <v>0</v>
      </c>
      <c r="O13" s="172">
        <f>ROUND(E13*N13,2)</f>
        <v>0</v>
      </c>
      <c r="P13" s="172">
        <v>0</v>
      </c>
      <c r="Q13" s="172">
        <f>ROUND(E13*P13,2)</f>
        <v>0</v>
      </c>
      <c r="R13" s="172"/>
      <c r="S13" s="172" t="s">
        <v>177</v>
      </c>
      <c r="T13" s="173" t="s">
        <v>178</v>
      </c>
      <c r="U13" s="158">
        <v>1.2270000000000001</v>
      </c>
      <c r="V13" s="158">
        <f>ROUND(E13*U13,2)</f>
        <v>15.77</v>
      </c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196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55"/>
      <c r="B14" s="156"/>
      <c r="C14" s="190" t="s">
        <v>2109</v>
      </c>
      <c r="D14" s="188"/>
      <c r="E14" s="189">
        <v>12.85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200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67">
        <v>4</v>
      </c>
      <c r="B15" s="168" t="s">
        <v>206</v>
      </c>
      <c r="C15" s="184" t="s">
        <v>207</v>
      </c>
      <c r="D15" s="169" t="s">
        <v>208</v>
      </c>
      <c r="E15" s="170">
        <v>11.270099999999999</v>
      </c>
      <c r="F15" s="171"/>
      <c r="G15" s="172">
        <f>ROUND(E15*F15,2)</f>
        <v>0</v>
      </c>
      <c r="H15" s="171"/>
      <c r="I15" s="172">
        <f>ROUND(E15*H15,2)</f>
        <v>0</v>
      </c>
      <c r="J15" s="171"/>
      <c r="K15" s="172">
        <f>ROUND(E15*J15,2)</f>
        <v>0</v>
      </c>
      <c r="L15" s="172">
        <v>21</v>
      </c>
      <c r="M15" s="172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2"/>
      <c r="S15" s="172" t="s">
        <v>177</v>
      </c>
      <c r="T15" s="173" t="s">
        <v>178</v>
      </c>
      <c r="U15" s="158">
        <v>9.5200000000000007E-2</v>
      </c>
      <c r="V15" s="158">
        <f>ROUND(E15*U15,2)</f>
        <v>1.07</v>
      </c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196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55"/>
      <c r="B16" s="156"/>
      <c r="C16" s="190" t="s">
        <v>1581</v>
      </c>
      <c r="D16" s="188"/>
      <c r="E16" s="189">
        <v>2.46</v>
      </c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200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1582</v>
      </c>
      <c r="D17" s="188"/>
      <c r="E17" s="189">
        <v>8.81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ht="22.5" outlineLevel="1" x14ac:dyDescent="0.2">
      <c r="A18" s="167">
        <v>5</v>
      </c>
      <c r="B18" s="168" t="s">
        <v>1583</v>
      </c>
      <c r="C18" s="184" t="s">
        <v>1584</v>
      </c>
      <c r="D18" s="169" t="s">
        <v>208</v>
      </c>
      <c r="E18" s="170">
        <v>344.32105000000001</v>
      </c>
      <c r="F18" s="171"/>
      <c r="G18" s="172">
        <f>ROUND(E18*F18,2)</f>
        <v>0</v>
      </c>
      <c r="H18" s="171"/>
      <c r="I18" s="172">
        <f>ROUND(E18*H18,2)</f>
        <v>0</v>
      </c>
      <c r="J18" s="171"/>
      <c r="K18" s="172">
        <f>ROUND(E18*J18,2)</f>
        <v>0</v>
      </c>
      <c r="L18" s="172">
        <v>21</v>
      </c>
      <c r="M18" s="172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2"/>
      <c r="S18" s="172" t="s">
        <v>177</v>
      </c>
      <c r="T18" s="173" t="s">
        <v>178</v>
      </c>
      <c r="U18" s="158">
        <v>0.36799999999999999</v>
      </c>
      <c r="V18" s="158">
        <f>ROUND(E18*U18,2)</f>
        <v>126.71</v>
      </c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196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55"/>
      <c r="B19" s="156"/>
      <c r="C19" s="190" t="s">
        <v>1585</v>
      </c>
      <c r="D19" s="188"/>
      <c r="E19" s="189">
        <v>171.81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200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1586</v>
      </c>
      <c r="D20" s="188"/>
      <c r="E20" s="189">
        <v>172.51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67">
        <v>6</v>
      </c>
      <c r="B21" s="168" t="s">
        <v>1587</v>
      </c>
      <c r="C21" s="184" t="s">
        <v>1588</v>
      </c>
      <c r="D21" s="169" t="s">
        <v>195</v>
      </c>
      <c r="E21" s="170">
        <v>81.5595</v>
      </c>
      <c r="F21" s="171"/>
      <c r="G21" s="172">
        <f>ROUND(E21*F21,2)</f>
        <v>0</v>
      </c>
      <c r="H21" s="171"/>
      <c r="I21" s="172">
        <f>ROUND(E21*H21,2)</f>
        <v>0</v>
      </c>
      <c r="J21" s="171"/>
      <c r="K21" s="172">
        <f>ROUND(E21*J21,2)</f>
        <v>0</v>
      </c>
      <c r="L21" s="172">
        <v>21</v>
      </c>
      <c r="M21" s="172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2"/>
      <c r="S21" s="172" t="s">
        <v>177</v>
      </c>
      <c r="T21" s="173" t="s">
        <v>178</v>
      </c>
      <c r="U21" s="158">
        <v>0.26200000000000001</v>
      </c>
      <c r="V21" s="158">
        <f>ROUND(E21*U21,2)</f>
        <v>21.37</v>
      </c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196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55"/>
      <c r="B22" s="156"/>
      <c r="C22" s="190" t="s">
        <v>1589</v>
      </c>
      <c r="D22" s="188"/>
      <c r="E22" s="189">
        <v>41.42</v>
      </c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200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1590</v>
      </c>
      <c r="D23" s="188"/>
      <c r="E23" s="189">
        <v>40.14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ht="22.5" outlineLevel="1" x14ac:dyDescent="0.2">
      <c r="A24" s="167">
        <v>7</v>
      </c>
      <c r="B24" s="168" t="s">
        <v>1591</v>
      </c>
      <c r="C24" s="184" t="s">
        <v>1592</v>
      </c>
      <c r="D24" s="169" t="s">
        <v>195</v>
      </c>
      <c r="E24" s="170">
        <v>81.5595</v>
      </c>
      <c r="F24" s="171"/>
      <c r="G24" s="172">
        <f>ROUND(E24*F24,2)</f>
        <v>0</v>
      </c>
      <c r="H24" s="171"/>
      <c r="I24" s="172">
        <f>ROUND(E24*H24,2)</f>
        <v>0</v>
      </c>
      <c r="J24" s="171"/>
      <c r="K24" s="172">
        <f>ROUND(E24*J24,2)</f>
        <v>0</v>
      </c>
      <c r="L24" s="172">
        <v>21</v>
      </c>
      <c r="M24" s="172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2"/>
      <c r="S24" s="172" t="s">
        <v>177</v>
      </c>
      <c r="T24" s="173" t="s">
        <v>178</v>
      </c>
      <c r="U24" s="158">
        <v>0.17100000000000001</v>
      </c>
      <c r="V24" s="158">
        <f>ROUND(E24*U24,2)</f>
        <v>13.95</v>
      </c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196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1589</v>
      </c>
      <c r="D25" s="188"/>
      <c r="E25" s="189">
        <v>41.42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55"/>
      <c r="B26" s="156"/>
      <c r="C26" s="190" t="s">
        <v>1590</v>
      </c>
      <c r="D26" s="188"/>
      <c r="E26" s="189">
        <v>40.14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200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ht="22.5" outlineLevel="1" x14ac:dyDescent="0.2">
      <c r="A27" s="167">
        <v>8</v>
      </c>
      <c r="B27" s="168" t="s">
        <v>1593</v>
      </c>
      <c r="C27" s="184" t="s">
        <v>1594</v>
      </c>
      <c r="D27" s="169" t="s">
        <v>195</v>
      </c>
      <c r="E27" s="170">
        <v>81.5595</v>
      </c>
      <c r="F27" s="171"/>
      <c r="G27" s="172">
        <f>ROUND(E27*F27,2)</f>
        <v>0</v>
      </c>
      <c r="H27" s="171"/>
      <c r="I27" s="172">
        <f>ROUND(E27*H27,2)</f>
        <v>0</v>
      </c>
      <c r="J27" s="171"/>
      <c r="K27" s="172">
        <f>ROUND(E27*J27,2)</f>
        <v>0</v>
      </c>
      <c r="L27" s="172">
        <v>21</v>
      </c>
      <c r="M27" s="172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2"/>
      <c r="S27" s="172" t="s">
        <v>177</v>
      </c>
      <c r="T27" s="173" t="s">
        <v>178</v>
      </c>
      <c r="U27" s="158">
        <v>0.5</v>
      </c>
      <c r="V27" s="158">
        <f>ROUND(E27*U27,2)</f>
        <v>40.78</v>
      </c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196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55"/>
      <c r="B28" s="156"/>
      <c r="C28" s="190" t="s">
        <v>1589</v>
      </c>
      <c r="D28" s="188"/>
      <c r="E28" s="189">
        <v>41.42</v>
      </c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200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1590</v>
      </c>
      <c r="D29" s="188"/>
      <c r="E29" s="189">
        <v>40.14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ht="22.5" outlineLevel="1" x14ac:dyDescent="0.2">
      <c r="A30" s="167">
        <v>9</v>
      </c>
      <c r="B30" s="168" t="s">
        <v>1595</v>
      </c>
      <c r="C30" s="184" t="s">
        <v>1596</v>
      </c>
      <c r="D30" s="169" t="s">
        <v>195</v>
      </c>
      <c r="E30" s="170">
        <v>81.5595</v>
      </c>
      <c r="F30" s="171"/>
      <c r="G30" s="172">
        <f>ROUND(E30*F30,2)</f>
        <v>0</v>
      </c>
      <c r="H30" s="171"/>
      <c r="I30" s="172">
        <f>ROUND(E30*H30,2)</f>
        <v>0</v>
      </c>
      <c r="J30" s="171"/>
      <c r="K30" s="172">
        <f>ROUND(E30*J30,2)</f>
        <v>0</v>
      </c>
      <c r="L30" s="172">
        <v>21</v>
      </c>
      <c r="M30" s="172">
        <f>G30*(1+L30/100)</f>
        <v>0</v>
      </c>
      <c r="N30" s="172">
        <v>0</v>
      </c>
      <c r="O30" s="172">
        <f>ROUND(E30*N30,2)</f>
        <v>0</v>
      </c>
      <c r="P30" s="172">
        <v>0</v>
      </c>
      <c r="Q30" s="172">
        <f>ROUND(E30*P30,2)</f>
        <v>0</v>
      </c>
      <c r="R30" s="172"/>
      <c r="S30" s="172" t="s">
        <v>177</v>
      </c>
      <c r="T30" s="173" t="s">
        <v>178</v>
      </c>
      <c r="U30" s="158">
        <v>0.12</v>
      </c>
      <c r="V30" s="158">
        <f>ROUND(E30*U30,2)</f>
        <v>9.7899999999999991</v>
      </c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196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55"/>
      <c r="B31" s="156"/>
      <c r="C31" s="190" t="s">
        <v>1589</v>
      </c>
      <c r="D31" s="188"/>
      <c r="E31" s="189">
        <v>41.42</v>
      </c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200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0" t="s">
        <v>1590</v>
      </c>
      <c r="D32" s="188"/>
      <c r="E32" s="189">
        <v>40.14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22.5" outlineLevel="1" x14ac:dyDescent="0.2">
      <c r="A33" s="167">
        <v>10</v>
      </c>
      <c r="B33" s="168" t="s">
        <v>210</v>
      </c>
      <c r="C33" s="184" t="s">
        <v>211</v>
      </c>
      <c r="D33" s="169" t="s">
        <v>208</v>
      </c>
      <c r="E33" s="170">
        <v>11.270099999999999</v>
      </c>
      <c r="F33" s="171"/>
      <c r="G33" s="172">
        <f>ROUND(E33*F33,2)</f>
        <v>0</v>
      </c>
      <c r="H33" s="171"/>
      <c r="I33" s="172">
        <f>ROUND(E33*H33,2)</f>
        <v>0</v>
      </c>
      <c r="J33" s="171"/>
      <c r="K33" s="172">
        <f>ROUND(E33*J33,2)</f>
        <v>0</v>
      </c>
      <c r="L33" s="172">
        <v>21</v>
      </c>
      <c r="M33" s="172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2"/>
      <c r="S33" s="172" t="s">
        <v>177</v>
      </c>
      <c r="T33" s="173" t="s">
        <v>178</v>
      </c>
      <c r="U33" s="158">
        <v>7.3999999999999996E-2</v>
      </c>
      <c r="V33" s="158">
        <f>ROUND(E33*U33,2)</f>
        <v>0.83</v>
      </c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196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55"/>
      <c r="B34" s="156"/>
      <c r="C34" s="190" t="s">
        <v>1581</v>
      </c>
      <c r="D34" s="188"/>
      <c r="E34" s="189">
        <v>2.46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190" t="s">
        <v>1582</v>
      </c>
      <c r="D35" s="188"/>
      <c r="E35" s="189">
        <v>8.81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ht="22.5" outlineLevel="1" x14ac:dyDescent="0.2">
      <c r="A36" s="167">
        <v>11</v>
      </c>
      <c r="B36" s="168" t="s">
        <v>1597</v>
      </c>
      <c r="C36" s="184" t="s">
        <v>1598</v>
      </c>
      <c r="D36" s="169" t="s">
        <v>208</v>
      </c>
      <c r="E36" s="170">
        <v>597.44000000000005</v>
      </c>
      <c r="F36" s="171"/>
      <c r="G36" s="172">
        <f>ROUND(E36*F36,2)</f>
        <v>0</v>
      </c>
      <c r="H36" s="171"/>
      <c r="I36" s="172">
        <f>ROUND(E36*H36,2)</f>
        <v>0</v>
      </c>
      <c r="J36" s="171"/>
      <c r="K36" s="172">
        <f>ROUND(E36*J36,2)</f>
        <v>0</v>
      </c>
      <c r="L36" s="172">
        <v>21</v>
      </c>
      <c r="M36" s="172">
        <f>G36*(1+L36/100)</f>
        <v>0</v>
      </c>
      <c r="N36" s="172">
        <v>0</v>
      </c>
      <c r="O36" s="172">
        <f>ROUND(E36*N36,2)</f>
        <v>0</v>
      </c>
      <c r="P36" s="172">
        <v>0</v>
      </c>
      <c r="Q36" s="172">
        <f>ROUND(E36*P36,2)</f>
        <v>0</v>
      </c>
      <c r="R36" s="172"/>
      <c r="S36" s="172" t="s">
        <v>177</v>
      </c>
      <c r="T36" s="173" t="s">
        <v>178</v>
      </c>
      <c r="U36" s="158">
        <v>1.0999999999999999E-2</v>
      </c>
      <c r="V36" s="158">
        <f>ROUND(E36*U36,2)</f>
        <v>6.57</v>
      </c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196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55"/>
      <c r="B37" s="156"/>
      <c r="C37" s="190" t="s">
        <v>1599</v>
      </c>
      <c r="D37" s="188"/>
      <c r="E37" s="189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200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199" t="s">
        <v>283</v>
      </c>
      <c r="D38" s="191"/>
      <c r="E38" s="192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22.5" outlineLevel="1" x14ac:dyDescent="0.2">
      <c r="A39" s="155"/>
      <c r="B39" s="156"/>
      <c r="C39" s="200" t="s">
        <v>1600</v>
      </c>
      <c r="D39" s="191"/>
      <c r="E39" s="192">
        <v>171.81</v>
      </c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200</v>
      </c>
      <c r="AH39" s="148">
        <v>2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55"/>
      <c r="B40" s="156"/>
      <c r="C40" s="200" t="s">
        <v>1601</v>
      </c>
      <c r="D40" s="191"/>
      <c r="E40" s="192">
        <v>172.51</v>
      </c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>
        <v>2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201" t="s">
        <v>295</v>
      </c>
      <c r="D41" s="193"/>
      <c r="E41" s="194">
        <v>344.32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3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55"/>
      <c r="B42" s="156"/>
      <c r="C42" s="199" t="s">
        <v>296</v>
      </c>
      <c r="D42" s="191"/>
      <c r="E42" s="192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200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0" t="s">
        <v>1602</v>
      </c>
      <c r="D43" s="188"/>
      <c r="E43" s="189">
        <v>688.64</v>
      </c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ht="22.5" outlineLevel="1" x14ac:dyDescent="0.2">
      <c r="A44" s="155"/>
      <c r="B44" s="156"/>
      <c r="C44" s="190" t="s">
        <v>2110</v>
      </c>
      <c r="D44" s="188"/>
      <c r="E44" s="189">
        <v>-91.2</v>
      </c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200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ht="22.5" outlineLevel="1" x14ac:dyDescent="0.2">
      <c r="A45" s="167">
        <v>12</v>
      </c>
      <c r="B45" s="168" t="s">
        <v>269</v>
      </c>
      <c r="C45" s="184" t="s">
        <v>270</v>
      </c>
      <c r="D45" s="169" t="s">
        <v>208</v>
      </c>
      <c r="E45" s="170">
        <v>52.2</v>
      </c>
      <c r="F45" s="171"/>
      <c r="G45" s="172">
        <f>ROUND(E45*F45,2)</f>
        <v>0</v>
      </c>
      <c r="H45" s="171"/>
      <c r="I45" s="172">
        <f>ROUND(E45*H45,2)</f>
        <v>0</v>
      </c>
      <c r="J45" s="171"/>
      <c r="K45" s="172">
        <f>ROUND(E45*J45,2)</f>
        <v>0</v>
      </c>
      <c r="L45" s="172">
        <v>21</v>
      </c>
      <c r="M45" s="172">
        <f>G45*(1+L45/100)</f>
        <v>0</v>
      </c>
      <c r="N45" s="172">
        <v>0</v>
      </c>
      <c r="O45" s="172">
        <f>ROUND(E45*N45,2)</f>
        <v>0</v>
      </c>
      <c r="P45" s="172">
        <v>0</v>
      </c>
      <c r="Q45" s="172">
        <f>ROUND(E45*P45,2)</f>
        <v>0</v>
      </c>
      <c r="R45" s="172"/>
      <c r="S45" s="172" t="s">
        <v>177</v>
      </c>
      <c r="T45" s="173" t="s">
        <v>178</v>
      </c>
      <c r="U45" s="158">
        <v>1.0999999999999999E-2</v>
      </c>
      <c r="V45" s="158">
        <f>ROUND(E45*U45,2)</f>
        <v>0.56999999999999995</v>
      </c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196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55"/>
      <c r="B46" s="156"/>
      <c r="C46" s="199" t="s">
        <v>283</v>
      </c>
      <c r="D46" s="191"/>
      <c r="E46" s="192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200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55"/>
      <c r="B47" s="156"/>
      <c r="C47" s="200" t="s">
        <v>1604</v>
      </c>
      <c r="D47" s="191"/>
      <c r="E47" s="192">
        <v>45.6</v>
      </c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200</v>
      </c>
      <c r="AH47" s="148">
        <v>2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200" t="s">
        <v>1605</v>
      </c>
      <c r="D48" s="191"/>
      <c r="E48" s="192">
        <v>4.8</v>
      </c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>
        <v>2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200" t="s">
        <v>1606</v>
      </c>
      <c r="D49" s="191"/>
      <c r="E49" s="192">
        <v>1.8</v>
      </c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>
        <v>2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201" t="s">
        <v>295</v>
      </c>
      <c r="D50" s="193"/>
      <c r="E50" s="194">
        <v>52.2</v>
      </c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>
        <v>3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199" t="s">
        <v>296</v>
      </c>
      <c r="D51" s="191"/>
      <c r="E51" s="192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190" t="s">
        <v>1607</v>
      </c>
      <c r="D52" s="188"/>
      <c r="E52" s="189">
        <v>52.2</v>
      </c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ht="33.75" outlineLevel="1" x14ac:dyDescent="0.2">
      <c r="A53" s="167">
        <v>13</v>
      </c>
      <c r="B53" s="168" t="s">
        <v>281</v>
      </c>
      <c r="C53" s="184" t="s">
        <v>282</v>
      </c>
      <c r="D53" s="169" t="s">
        <v>208</v>
      </c>
      <c r="E53" s="170">
        <v>522</v>
      </c>
      <c r="F53" s="171"/>
      <c r="G53" s="172">
        <f>ROUND(E53*F53,2)</f>
        <v>0</v>
      </c>
      <c r="H53" s="171"/>
      <c r="I53" s="172">
        <f>ROUND(E53*H53,2)</f>
        <v>0</v>
      </c>
      <c r="J53" s="171"/>
      <c r="K53" s="172">
        <f>ROUND(E53*J53,2)</f>
        <v>0</v>
      </c>
      <c r="L53" s="172">
        <v>21</v>
      </c>
      <c r="M53" s="172">
        <f>G53*(1+L53/100)</f>
        <v>0</v>
      </c>
      <c r="N53" s="172">
        <v>0</v>
      </c>
      <c r="O53" s="172">
        <f>ROUND(E53*N53,2)</f>
        <v>0</v>
      </c>
      <c r="P53" s="172">
        <v>0</v>
      </c>
      <c r="Q53" s="172">
        <f>ROUND(E53*P53,2)</f>
        <v>0</v>
      </c>
      <c r="R53" s="172"/>
      <c r="S53" s="172" t="s">
        <v>177</v>
      </c>
      <c r="T53" s="173" t="s">
        <v>178</v>
      </c>
      <c r="U53" s="158">
        <v>0</v>
      </c>
      <c r="V53" s="158">
        <f>ROUND(E53*U53,2)</f>
        <v>0</v>
      </c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196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55"/>
      <c r="B54" s="156"/>
      <c r="C54" s="190" t="s">
        <v>1608</v>
      </c>
      <c r="D54" s="188"/>
      <c r="E54" s="189">
        <v>522</v>
      </c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200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ht="22.5" outlineLevel="1" x14ac:dyDescent="0.2">
      <c r="A55" s="167">
        <v>14</v>
      </c>
      <c r="B55" s="168" t="s">
        <v>213</v>
      </c>
      <c r="C55" s="184" t="s">
        <v>214</v>
      </c>
      <c r="D55" s="169" t="s">
        <v>208</v>
      </c>
      <c r="E55" s="170">
        <v>11.270099999999999</v>
      </c>
      <c r="F55" s="171"/>
      <c r="G55" s="172">
        <f>ROUND(E55*F55,2)</f>
        <v>0</v>
      </c>
      <c r="H55" s="171"/>
      <c r="I55" s="172">
        <f>ROUND(E55*H55,2)</f>
        <v>0</v>
      </c>
      <c r="J55" s="171"/>
      <c r="K55" s="172">
        <f>ROUND(E55*J55,2)</f>
        <v>0</v>
      </c>
      <c r="L55" s="172">
        <v>21</v>
      </c>
      <c r="M55" s="172">
        <f>G55*(1+L55/100)</f>
        <v>0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2"/>
      <c r="S55" s="172" t="s">
        <v>177</v>
      </c>
      <c r="T55" s="173" t="s">
        <v>178</v>
      </c>
      <c r="U55" s="158">
        <v>0.65200000000000002</v>
      </c>
      <c r="V55" s="158">
        <f>ROUND(E55*U55,2)</f>
        <v>7.35</v>
      </c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196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55"/>
      <c r="B56" s="156"/>
      <c r="C56" s="190" t="s">
        <v>1609</v>
      </c>
      <c r="D56" s="188"/>
      <c r="E56" s="189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200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55"/>
      <c r="B57" s="156"/>
      <c r="C57" s="190" t="s">
        <v>1581</v>
      </c>
      <c r="D57" s="188"/>
      <c r="E57" s="189">
        <v>2.46</v>
      </c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200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55"/>
      <c r="B58" s="156"/>
      <c r="C58" s="190" t="s">
        <v>1582</v>
      </c>
      <c r="D58" s="188"/>
      <c r="E58" s="189">
        <v>8.81</v>
      </c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200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ht="22.5" outlineLevel="1" x14ac:dyDescent="0.2">
      <c r="A59" s="167">
        <v>15</v>
      </c>
      <c r="B59" s="168" t="s">
        <v>1610</v>
      </c>
      <c r="C59" s="184" t="s">
        <v>1611</v>
      </c>
      <c r="D59" s="169" t="s">
        <v>208</v>
      </c>
      <c r="E59" s="170">
        <v>292.12105000000003</v>
      </c>
      <c r="F59" s="171"/>
      <c r="G59" s="172">
        <f>ROUND(E59*F59,2)</f>
        <v>0</v>
      </c>
      <c r="H59" s="171"/>
      <c r="I59" s="172">
        <f>ROUND(E59*H59,2)</f>
        <v>0</v>
      </c>
      <c r="J59" s="171"/>
      <c r="K59" s="172">
        <f>ROUND(E59*J59,2)</f>
        <v>0</v>
      </c>
      <c r="L59" s="172">
        <v>21</v>
      </c>
      <c r="M59" s="172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2"/>
      <c r="S59" s="172" t="s">
        <v>177</v>
      </c>
      <c r="T59" s="173" t="s">
        <v>178</v>
      </c>
      <c r="U59" s="158">
        <v>5.2999999999999999E-2</v>
      </c>
      <c r="V59" s="158">
        <f>ROUND(E59*U59,2)</f>
        <v>15.48</v>
      </c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196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55"/>
      <c r="B60" s="156"/>
      <c r="C60" s="190" t="s">
        <v>1612</v>
      </c>
      <c r="D60" s="188"/>
      <c r="E60" s="189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200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55"/>
      <c r="B61" s="156"/>
      <c r="C61" s="190" t="s">
        <v>1585</v>
      </c>
      <c r="D61" s="188"/>
      <c r="E61" s="189">
        <v>171.81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200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55"/>
      <c r="B62" s="156"/>
      <c r="C62" s="190" t="s">
        <v>1586</v>
      </c>
      <c r="D62" s="188"/>
      <c r="E62" s="189">
        <v>172.51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200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190" t="s">
        <v>1613</v>
      </c>
      <c r="D63" s="188"/>
      <c r="E63" s="189">
        <v>-52.2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ht="22.5" outlineLevel="1" x14ac:dyDescent="0.2">
      <c r="A64" s="167">
        <v>16</v>
      </c>
      <c r="B64" s="168" t="s">
        <v>298</v>
      </c>
      <c r="C64" s="184" t="s">
        <v>299</v>
      </c>
      <c r="D64" s="169" t="s">
        <v>208</v>
      </c>
      <c r="E64" s="170">
        <v>344.32105000000001</v>
      </c>
      <c r="F64" s="171"/>
      <c r="G64" s="172">
        <f>ROUND(E64*F64,2)</f>
        <v>0</v>
      </c>
      <c r="H64" s="171"/>
      <c r="I64" s="172">
        <f>ROUND(E64*H64,2)</f>
        <v>0</v>
      </c>
      <c r="J64" s="171"/>
      <c r="K64" s="172">
        <f>ROUND(E64*J64,2)</f>
        <v>0</v>
      </c>
      <c r="L64" s="172">
        <v>21</v>
      </c>
      <c r="M64" s="172">
        <f>G64*(1+L64/100)</f>
        <v>0</v>
      </c>
      <c r="N64" s="172">
        <v>0</v>
      </c>
      <c r="O64" s="172">
        <f>ROUND(E64*N64,2)</f>
        <v>0</v>
      </c>
      <c r="P64" s="172">
        <v>0</v>
      </c>
      <c r="Q64" s="172">
        <f>ROUND(E64*P64,2)</f>
        <v>0</v>
      </c>
      <c r="R64" s="172"/>
      <c r="S64" s="172" t="s">
        <v>177</v>
      </c>
      <c r="T64" s="173" t="s">
        <v>178</v>
      </c>
      <c r="U64" s="158">
        <v>8.9999999999999993E-3</v>
      </c>
      <c r="V64" s="158">
        <f>ROUND(E64*U64,2)</f>
        <v>3.1</v>
      </c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196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55"/>
      <c r="B65" s="156"/>
      <c r="C65" s="190" t="s">
        <v>1585</v>
      </c>
      <c r="D65" s="188"/>
      <c r="E65" s="189">
        <v>171.81</v>
      </c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200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55"/>
      <c r="B66" s="156"/>
      <c r="C66" s="190" t="s">
        <v>1586</v>
      </c>
      <c r="D66" s="188"/>
      <c r="E66" s="189">
        <v>172.51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ht="22.5" outlineLevel="1" x14ac:dyDescent="0.2">
      <c r="A67" s="167">
        <v>17</v>
      </c>
      <c r="B67" s="168" t="s">
        <v>1614</v>
      </c>
      <c r="C67" s="184" t="s">
        <v>1615</v>
      </c>
      <c r="D67" s="169" t="s">
        <v>208</v>
      </c>
      <c r="E67" s="170">
        <v>292.32105000000001</v>
      </c>
      <c r="F67" s="171"/>
      <c r="G67" s="172">
        <f>ROUND(E67*F67,2)</f>
        <v>0</v>
      </c>
      <c r="H67" s="171"/>
      <c r="I67" s="172">
        <f>ROUND(E67*H67,2)</f>
        <v>0</v>
      </c>
      <c r="J67" s="171"/>
      <c r="K67" s="172">
        <f>ROUND(E67*J67,2)</f>
        <v>0</v>
      </c>
      <c r="L67" s="172">
        <v>21</v>
      </c>
      <c r="M67" s="172">
        <f>G67*(1+L67/100)</f>
        <v>0</v>
      </c>
      <c r="N67" s="172">
        <v>0</v>
      </c>
      <c r="O67" s="172">
        <f>ROUND(E67*N67,2)</f>
        <v>0</v>
      </c>
      <c r="P67" s="172">
        <v>0</v>
      </c>
      <c r="Q67" s="172">
        <f>ROUND(E67*P67,2)</f>
        <v>0</v>
      </c>
      <c r="R67" s="172"/>
      <c r="S67" s="172" t="s">
        <v>177</v>
      </c>
      <c r="T67" s="173" t="s">
        <v>178</v>
      </c>
      <c r="U67" s="158">
        <v>0.20200000000000001</v>
      </c>
      <c r="V67" s="158">
        <f>ROUND(E67*U67,2)</f>
        <v>59.05</v>
      </c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196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55"/>
      <c r="B68" s="156"/>
      <c r="C68" s="190" t="s">
        <v>1585</v>
      </c>
      <c r="D68" s="188"/>
      <c r="E68" s="189">
        <v>171.81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200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190" t="s">
        <v>1586</v>
      </c>
      <c r="D69" s="188"/>
      <c r="E69" s="189">
        <v>172.51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55"/>
      <c r="B70" s="156"/>
      <c r="C70" s="190" t="s">
        <v>1616</v>
      </c>
      <c r="D70" s="188"/>
      <c r="E70" s="189">
        <v>-52</v>
      </c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200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33.75" outlineLevel="1" x14ac:dyDescent="0.2">
      <c r="A71" s="167">
        <v>18</v>
      </c>
      <c r="B71" s="168" t="s">
        <v>215</v>
      </c>
      <c r="C71" s="184" t="s">
        <v>216</v>
      </c>
      <c r="D71" s="169" t="s">
        <v>195</v>
      </c>
      <c r="E71" s="170">
        <v>112.70099999999999</v>
      </c>
      <c r="F71" s="171"/>
      <c r="G71" s="172">
        <f>ROUND(E71*F71,2)</f>
        <v>0</v>
      </c>
      <c r="H71" s="171"/>
      <c r="I71" s="172">
        <f>ROUND(E71*H71,2)</f>
        <v>0</v>
      </c>
      <c r="J71" s="171"/>
      <c r="K71" s="172">
        <f>ROUND(E71*J71,2)</f>
        <v>0</v>
      </c>
      <c r="L71" s="172">
        <v>21</v>
      </c>
      <c r="M71" s="172">
        <f>G71*(1+L71/100)</f>
        <v>0</v>
      </c>
      <c r="N71" s="172">
        <v>0</v>
      </c>
      <c r="O71" s="172">
        <f>ROUND(E71*N71,2)</f>
        <v>0</v>
      </c>
      <c r="P71" s="172">
        <v>0</v>
      </c>
      <c r="Q71" s="172">
        <f>ROUND(E71*P71,2)</f>
        <v>0</v>
      </c>
      <c r="R71" s="172"/>
      <c r="S71" s="172" t="s">
        <v>177</v>
      </c>
      <c r="T71" s="173" t="s">
        <v>178</v>
      </c>
      <c r="U71" s="158">
        <v>0.17699999999999999</v>
      </c>
      <c r="V71" s="158">
        <f>ROUND(E71*U71,2)</f>
        <v>19.95</v>
      </c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196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55"/>
      <c r="B72" s="156"/>
      <c r="C72" s="190" t="s">
        <v>1617</v>
      </c>
      <c r="D72" s="188"/>
      <c r="E72" s="189">
        <v>24.55</v>
      </c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200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55"/>
      <c r="B73" s="156"/>
      <c r="C73" s="190" t="s">
        <v>1618</v>
      </c>
      <c r="D73" s="188"/>
      <c r="E73" s="189">
        <v>88.15</v>
      </c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200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67">
        <v>19</v>
      </c>
      <c r="B74" s="168" t="s">
        <v>308</v>
      </c>
      <c r="C74" s="184" t="s">
        <v>309</v>
      </c>
      <c r="D74" s="169" t="s">
        <v>208</v>
      </c>
      <c r="E74" s="170">
        <v>52.2</v>
      </c>
      <c r="F74" s="171"/>
      <c r="G74" s="172">
        <f>ROUND(E74*F74,2)</f>
        <v>0</v>
      </c>
      <c r="H74" s="171"/>
      <c r="I74" s="172">
        <f>ROUND(E74*H74,2)</f>
        <v>0</v>
      </c>
      <c r="J74" s="171"/>
      <c r="K74" s="172">
        <f>ROUND(E74*J74,2)</f>
        <v>0</v>
      </c>
      <c r="L74" s="172">
        <v>21</v>
      </c>
      <c r="M74" s="172">
        <f>G74*(1+L74/100)</f>
        <v>0</v>
      </c>
      <c r="N74" s="172">
        <v>0</v>
      </c>
      <c r="O74" s="172">
        <f>ROUND(E74*N74,2)</f>
        <v>0</v>
      </c>
      <c r="P74" s="172">
        <v>0</v>
      </c>
      <c r="Q74" s="172">
        <f>ROUND(E74*P74,2)</f>
        <v>0</v>
      </c>
      <c r="R74" s="172"/>
      <c r="S74" s="172" t="s">
        <v>177</v>
      </c>
      <c r="T74" s="173" t="s">
        <v>178</v>
      </c>
      <c r="U74" s="158">
        <v>0</v>
      </c>
      <c r="V74" s="158">
        <f>ROUND(E74*U74,2)</f>
        <v>0</v>
      </c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196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55"/>
      <c r="B75" s="156"/>
      <c r="C75" s="190" t="s">
        <v>1607</v>
      </c>
      <c r="D75" s="188"/>
      <c r="E75" s="189">
        <v>52.2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200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ht="22.5" outlineLevel="1" x14ac:dyDescent="0.2">
      <c r="A76" s="167">
        <v>20</v>
      </c>
      <c r="B76" s="168" t="s">
        <v>218</v>
      </c>
      <c r="C76" s="184" t="s">
        <v>219</v>
      </c>
      <c r="D76" s="169" t="s">
        <v>195</v>
      </c>
      <c r="E76" s="170">
        <v>112.70099999999999</v>
      </c>
      <c r="F76" s="171"/>
      <c r="G76" s="172">
        <f>ROUND(E76*F76,2)</f>
        <v>0</v>
      </c>
      <c r="H76" s="171"/>
      <c r="I76" s="172">
        <f>ROUND(E76*H76,2)</f>
        <v>0</v>
      </c>
      <c r="J76" s="171"/>
      <c r="K76" s="172">
        <f>ROUND(E76*J76,2)</f>
        <v>0</v>
      </c>
      <c r="L76" s="172">
        <v>21</v>
      </c>
      <c r="M76" s="172">
        <f>G76*(1+L76/100)</f>
        <v>0</v>
      </c>
      <c r="N76" s="172">
        <v>0</v>
      </c>
      <c r="O76" s="172">
        <f>ROUND(E76*N76,2)</f>
        <v>0</v>
      </c>
      <c r="P76" s="172">
        <v>0</v>
      </c>
      <c r="Q76" s="172">
        <f>ROUND(E76*P76,2)</f>
        <v>0</v>
      </c>
      <c r="R76" s="172"/>
      <c r="S76" s="172" t="s">
        <v>177</v>
      </c>
      <c r="T76" s="173" t="s">
        <v>178</v>
      </c>
      <c r="U76" s="158">
        <v>0.06</v>
      </c>
      <c r="V76" s="158">
        <f>ROUND(E76*U76,2)</f>
        <v>6.76</v>
      </c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220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1" x14ac:dyDescent="0.2">
      <c r="A77" s="155"/>
      <c r="B77" s="156"/>
      <c r="C77" s="190" t="s">
        <v>1617</v>
      </c>
      <c r="D77" s="188"/>
      <c r="E77" s="189">
        <v>24.55</v>
      </c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200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55"/>
      <c r="B78" s="156"/>
      <c r="C78" s="190" t="s">
        <v>1618</v>
      </c>
      <c r="D78" s="188"/>
      <c r="E78" s="189">
        <v>88.15</v>
      </c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200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x14ac:dyDescent="0.2">
      <c r="A79" s="161" t="s">
        <v>172</v>
      </c>
      <c r="B79" s="162" t="s">
        <v>71</v>
      </c>
      <c r="C79" s="182" t="s">
        <v>72</v>
      </c>
      <c r="D79" s="163"/>
      <c r="E79" s="164"/>
      <c r="F79" s="165"/>
      <c r="G79" s="165">
        <f>SUMIF(AG80:AG121,"&lt;&gt;NOR",G80:G121)</f>
        <v>0</v>
      </c>
      <c r="H79" s="165"/>
      <c r="I79" s="165">
        <f>SUM(I80:I121)</f>
        <v>0</v>
      </c>
      <c r="J79" s="165"/>
      <c r="K79" s="165">
        <f>SUM(K80:K121)</f>
        <v>0</v>
      </c>
      <c r="L79" s="165"/>
      <c r="M79" s="165">
        <f>SUM(M80:M121)</f>
        <v>0</v>
      </c>
      <c r="N79" s="165"/>
      <c r="O79" s="165">
        <f>SUM(O80:O121)</f>
        <v>0</v>
      </c>
      <c r="P79" s="165"/>
      <c r="Q79" s="165">
        <f>SUM(Q80:Q121)</f>
        <v>0</v>
      </c>
      <c r="R79" s="165"/>
      <c r="S79" s="165"/>
      <c r="T79" s="166"/>
      <c r="U79" s="160"/>
      <c r="V79" s="160">
        <f>SUM(V80:V121)</f>
        <v>240.46999999999997</v>
      </c>
      <c r="W79" s="160"/>
      <c r="AG79" t="s">
        <v>173</v>
      </c>
    </row>
    <row r="80" spans="1:60" ht="22.5" outlineLevel="1" x14ac:dyDescent="0.2">
      <c r="A80" s="167">
        <v>21</v>
      </c>
      <c r="B80" s="168" t="s">
        <v>310</v>
      </c>
      <c r="C80" s="184" t="s">
        <v>311</v>
      </c>
      <c r="D80" s="169" t="s">
        <v>208</v>
      </c>
      <c r="E80" s="170">
        <v>4.8</v>
      </c>
      <c r="F80" s="171"/>
      <c r="G80" s="172">
        <f>ROUND(E80*F80,2)</f>
        <v>0</v>
      </c>
      <c r="H80" s="171"/>
      <c r="I80" s="172">
        <f>ROUND(E80*H80,2)</f>
        <v>0</v>
      </c>
      <c r="J80" s="171"/>
      <c r="K80" s="172">
        <f>ROUND(E80*J80,2)</f>
        <v>0</v>
      </c>
      <c r="L80" s="172">
        <v>21</v>
      </c>
      <c r="M80" s="172">
        <f>G80*(1+L80/100)</f>
        <v>0</v>
      </c>
      <c r="N80" s="172">
        <v>0</v>
      </c>
      <c r="O80" s="172">
        <f>ROUND(E80*N80,2)</f>
        <v>0</v>
      </c>
      <c r="P80" s="172">
        <v>0</v>
      </c>
      <c r="Q80" s="172">
        <f>ROUND(E80*P80,2)</f>
        <v>0</v>
      </c>
      <c r="R80" s="172"/>
      <c r="S80" s="172" t="s">
        <v>177</v>
      </c>
      <c r="T80" s="173" t="s">
        <v>178</v>
      </c>
      <c r="U80" s="158">
        <v>0.92</v>
      </c>
      <c r="V80" s="158">
        <f>ROUND(E80*U80,2)</f>
        <v>4.42</v>
      </c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196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55"/>
      <c r="B81" s="156"/>
      <c r="C81" s="190" t="s">
        <v>1619</v>
      </c>
      <c r="D81" s="188"/>
      <c r="E81" s="189">
        <v>2.4</v>
      </c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200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55"/>
      <c r="B82" s="156"/>
      <c r="C82" s="190" t="s">
        <v>1620</v>
      </c>
      <c r="D82" s="188"/>
      <c r="E82" s="189">
        <v>2.4</v>
      </c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200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67">
        <v>22</v>
      </c>
      <c r="B83" s="168" t="s">
        <v>312</v>
      </c>
      <c r="C83" s="184" t="s">
        <v>313</v>
      </c>
      <c r="D83" s="169" t="s">
        <v>195</v>
      </c>
      <c r="E83" s="170">
        <v>36</v>
      </c>
      <c r="F83" s="171"/>
      <c r="G83" s="172">
        <f>ROUND(E83*F83,2)</f>
        <v>0</v>
      </c>
      <c r="H83" s="171"/>
      <c r="I83" s="172">
        <f>ROUND(E83*H83,2)</f>
        <v>0</v>
      </c>
      <c r="J83" s="171"/>
      <c r="K83" s="172">
        <f>ROUND(E83*J83,2)</f>
        <v>0</v>
      </c>
      <c r="L83" s="172">
        <v>21</v>
      </c>
      <c r="M83" s="172">
        <f>G83*(1+L83/100)</f>
        <v>0</v>
      </c>
      <c r="N83" s="172">
        <v>0</v>
      </c>
      <c r="O83" s="172">
        <f>ROUND(E83*N83,2)</f>
        <v>0</v>
      </c>
      <c r="P83" s="172">
        <v>0</v>
      </c>
      <c r="Q83" s="172">
        <f>ROUND(E83*P83,2)</f>
        <v>0</v>
      </c>
      <c r="R83" s="172"/>
      <c r="S83" s="172" t="s">
        <v>177</v>
      </c>
      <c r="T83" s="173" t="s">
        <v>178</v>
      </c>
      <c r="U83" s="158">
        <v>8.8999999999999996E-2</v>
      </c>
      <c r="V83" s="158">
        <f>ROUND(E83*U83,2)</f>
        <v>3.2</v>
      </c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196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55"/>
      <c r="B84" s="156"/>
      <c r="C84" s="190" t="s">
        <v>1621</v>
      </c>
      <c r="D84" s="188"/>
      <c r="E84" s="189">
        <v>18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200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55"/>
      <c r="B85" s="156"/>
      <c r="C85" s="190" t="s">
        <v>1622</v>
      </c>
      <c r="D85" s="188"/>
      <c r="E85" s="189">
        <v>18</v>
      </c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200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67">
        <v>23</v>
      </c>
      <c r="B86" s="168" t="s">
        <v>318</v>
      </c>
      <c r="C86" s="184" t="s">
        <v>319</v>
      </c>
      <c r="D86" s="169" t="s">
        <v>208</v>
      </c>
      <c r="E86" s="170">
        <v>1.8</v>
      </c>
      <c r="F86" s="171"/>
      <c r="G86" s="172">
        <f>ROUND(E86*F86,2)</f>
        <v>0</v>
      </c>
      <c r="H86" s="171"/>
      <c r="I86" s="172">
        <f>ROUND(E86*H86,2)</f>
        <v>0</v>
      </c>
      <c r="J86" s="171"/>
      <c r="K86" s="172">
        <f>ROUND(E86*J86,2)</f>
        <v>0</v>
      </c>
      <c r="L86" s="172">
        <v>21</v>
      </c>
      <c r="M86" s="172">
        <f>G86*(1+L86/100)</f>
        <v>0</v>
      </c>
      <c r="N86" s="172">
        <v>0</v>
      </c>
      <c r="O86" s="172">
        <f>ROUND(E86*N86,2)</f>
        <v>0</v>
      </c>
      <c r="P86" s="172">
        <v>0</v>
      </c>
      <c r="Q86" s="172">
        <f>ROUND(E86*P86,2)</f>
        <v>0</v>
      </c>
      <c r="R86" s="172"/>
      <c r="S86" s="172" t="s">
        <v>177</v>
      </c>
      <c r="T86" s="173" t="s">
        <v>178</v>
      </c>
      <c r="U86" s="158">
        <v>1.89</v>
      </c>
      <c r="V86" s="158">
        <f>ROUND(E86*U86,2)</f>
        <v>3.4</v>
      </c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196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1623</v>
      </c>
      <c r="D87" s="188"/>
      <c r="E87" s="189">
        <v>0.9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55"/>
      <c r="B88" s="156"/>
      <c r="C88" s="190" t="s">
        <v>1624</v>
      </c>
      <c r="D88" s="188"/>
      <c r="E88" s="189">
        <v>0.9</v>
      </c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200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ht="22.5" outlineLevel="1" x14ac:dyDescent="0.2">
      <c r="A89" s="167">
        <v>24</v>
      </c>
      <c r="B89" s="168" t="s">
        <v>320</v>
      </c>
      <c r="C89" s="184" t="s">
        <v>321</v>
      </c>
      <c r="D89" s="169" t="s">
        <v>256</v>
      </c>
      <c r="E89" s="170">
        <v>15</v>
      </c>
      <c r="F89" s="171"/>
      <c r="G89" s="172">
        <f>ROUND(E89*F89,2)</f>
        <v>0</v>
      </c>
      <c r="H89" s="171"/>
      <c r="I89" s="172">
        <f>ROUND(E89*H89,2)</f>
        <v>0</v>
      </c>
      <c r="J89" s="171"/>
      <c r="K89" s="172">
        <f>ROUND(E89*J89,2)</f>
        <v>0</v>
      </c>
      <c r="L89" s="172">
        <v>21</v>
      </c>
      <c r="M89" s="172">
        <f>G89*(1+L89/100)</f>
        <v>0</v>
      </c>
      <c r="N89" s="172">
        <v>0</v>
      </c>
      <c r="O89" s="172">
        <f>ROUND(E89*N89,2)</f>
        <v>0</v>
      </c>
      <c r="P89" s="172">
        <v>0</v>
      </c>
      <c r="Q89" s="172">
        <f>ROUND(E89*P89,2)</f>
        <v>0</v>
      </c>
      <c r="R89" s="172"/>
      <c r="S89" s="172" t="s">
        <v>177</v>
      </c>
      <c r="T89" s="173" t="s">
        <v>178</v>
      </c>
      <c r="U89" s="158">
        <v>0.05</v>
      </c>
      <c r="V89" s="158">
        <f>ROUND(E89*U89,2)</f>
        <v>0.75</v>
      </c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196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1625</v>
      </c>
      <c r="D90" s="188"/>
      <c r="E90" s="189">
        <v>7.5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55"/>
      <c r="B91" s="156"/>
      <c r="C91" s="190" t="s">
        <v>1626</v>
      </c>
      <c r="D91" s="188"/>
      <c r="E91" s="189">
        <v>7.5</v>
      </c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200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ht="22.5" outlineLevel="1" x14ac:dyDescent="0.2">
      <c r="A92" s="167">
        <v>25</v>
      </c>
      <c r="B92" s="168" t="s">
        <v>326</v>
      </c>
      <c r="C92" s="184" t="s">
        <v>327</v>
      </c>
      <c r="D92" s="169" t="s">
        <v>208</v>
      </c>
      <c r="E92" s="170">
        <v>0.74250000000000005</v>
      </c>
      <c r="F92" s="171"/>
      <c r="G92" s="172">
        <f>ROUND(E92*F92,2)</f>
        <v>0</v>
      </c>
      <c r="H92" s="171"/>
      <c r="I92" s="172">
        <f>ROUND(E92*H92,2)</f>
        <v>0</v>
      </c>
      <c r="J92" s="171"/>
      <c r="K92" s="172">
        <f>ROUND(E92*J92,2)</f>
        <v>0</v>
      </c>
      <c r="L92" s="172">
        <v>21</v>
      </c>
      <c r="M92" s="172">
        <f>G92*(1+L92/100)</f>
        <v>0</v>
      </c>
      <c r="N92" s="172">
        <v>0</v>
      </c>
      <c r="O92" s="172">
        <f>ROUND(E92*N92,2)</f>
        <v>0</v>
      </c>
      <c r="P92" s="172">
        <v>0</v>
      </c>
      <c r="Q92" s="172">
        <f>ROUND(E92*P92,2)</f>
        <v>0</v>
      </c>
      <c r="R92" s="172"/>
      <c r="S92" s="172" t="s">
        <v>177</v>
      </c>
      <c r="T92" s="173" t="s">
        <v>178</v>
      </c>
      <c r="U92" s="158">
        <v>1.085</v>
      </c>
      <c r="V92" s="158">
        <f>ROUND(E92*U92,2)</f>
        <v>0.81</v>
      </c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196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55"/>
      <c r="B93" s="156"/>
      <c r="C93" s="190" t="s">
        <v>2111</v>
      </c>
      <c r="D93" s="188"/>
      <c r="E93" s="189">
        <v>0.74</v>
      </c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200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ht="22.5" outlineLevel="1" x14ac:dyDescent="0.2">
      <c r="A94" s="167">
        <v>26</v>
      </c>
      <c r="B94" s="168" t="s">
        <v>1630</v>
      </c>
      <c r="C94" s="184" t="s">
        <v>1631</v>
      </c>
      <c r="D94" s="169" t="s">
        <v>208</v>
      </c>
      <c r="E94" s="170">
        <v>2.4224999999999999</v>
      </c>
      <c r="F94" s="171"/>
      <c r="G94" s="172">
        <f>ROUND(E94*F94,2)</f>
        <v>0</v>
      </c>
      <c r="H94" s="171"/>
      <c r="I94" s="172">
        <f>ROUND(E94*H94,2)</f>
        <v>0</v>
      </c>
      <c r="J94" s="171"/>
      <c r="K94" s="172">
        <f>ROUND(E94*J94,2)</f>
        <v>0</v>
      </c>
      <c r="L94" s="172">
        <v>21</v>
      </c>
      <c r="M94" s="172">
        <f>G94*(1+L94/100)</f>
        <v>0</v>
      </c>
      <c r="N94" s="172">
        <v>0</v>
      </c>
      <c r="O94" s="172">
        <f>ROUND(E94*N94,2)</f>
        <v>0</v>
      </c>
      <c r="P94" s="172">
        <v>0</v>
      </c>
      <c r="Q94" s="172">
        <f>ROUND(E94*P94,2)</f>
        <v>0</v>
      </c>
      <c r="R94" s="172"/>
      <c r="S94" s="172" t="s">
        <v>177</v>
      </c>
      <c r="T94" s="173" t="s">
        <v>178</v>
      </c>
      <c r="U94" s="158">
        <v>0.47699999999999998</v>
      </c>
      <c r="V94" s="158">
        <f>ROUND(E94*U94,2)</f>
        <v>1.1599999999999999</v>
      </c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196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55"/>
      <c r="B95" s="156"/>
      <c r="C95" s="190" t="s">
        <v>1632</v>
      </c>
      <c r="D95" s="188"/>
      <c r="E95" s="189">
        <v>2.42</v>
      </c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200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67">
        <v>27</v>
      </c>
      <c r="B96" s="168" t="s">
        <v>1634</v>
      </c>
      <c r="C96" s="184" t="s">
        <v>1635</v>
      </c>
      <c r="D96" s="169" t="s">
        <v>195</v>
      </c>
      <c r="E96" s="170">
        <v>1.425</v>
      </c>
      <c r="F96" s="171"/>
      <c r="G96" s="172">
        <f>ROUND(E96*F96,2)</f>
        <v>0</v>
      </c>
      <c r="H96" s="171"/>
      <c r="I96" s="172">
        <f>ROUND(E96*H96,2)</f>
        <v>0</v>
      </c>
      <c r="J96" s="171"/>
      <c r="K96" s="172">
        <f>ROUND(E96*J96,2)</f>
        <v>0</v>
      </c>
      <c r="L96" s="172">
        <v>21</v>
      </c>
      <c r="M96" s="172">
        <f>G96*(1+L96/100)</f>
        <v>0</v>
      </c>
      <c r="N96" s="172">
        <v>0</v>
      </c>
      <c r="O96" s="172">
        <f>ROUND(E96*N96,2)</f>
        <v>0</v>
      </c>
      <c r="P96" s="172">
        <v>0</v>
      </c>
      <c r="Q96" s="172">
        <f>ROUND(E96*P96,2)</f>
        <v>0</v>
      </c>
      <c r="R96" s="172"/>
      <c r="S96" s="172" t="s">
        <v>177</v>
      </c>
      <c r="T96" s="173" t="s">
        <v>178</v>
      </c>
      <c r="U96" s="158">
        <v>1.6</v>
      </c>
      <c r="V96" s="158">
        <f>ROUND(E96*U96,2)</f>
        <v>2.2799999999999998</v>
      </c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196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55"/>
      <c r="B97" s="156"/>
      <c r="C97" s="190" t="s">
        <v>1636</v>
      </c>
      <c r="D97" s="188"/>
      <c r="E97" s="189">
        <v>1.43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200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67">
        <v>28</v>
      </c>
      <c r="B98" s="168" t="s">
        <v>1638</v>
      </c>
      <c r="C98" s="184" t="s">
        <v>1639</v>
      </c>
      <c r="D98" s="169" t="s">
        <v>195</v>
      </c>
      <c r="E98" s="170">
        <v>1.425</v>
      </c>
      <c r="F98" s="171"/>
      <c r="G98" s="172">
        <f>ROUND(E98*F98,2)</f>
        <v>0</v>
      </c>
      <c r="H98" s="171"/>
      <c r="I98" s="172">
        <f>ROUND(E98*H98,2)</f>
        <v>0</v>
      </c>
      <c r="J98" s="171"/>
      <c r="K98" s="172">
        <f>ROUND(E98*J98,2)</f>
        <v>0</v>
      </c>
      <c r="L98" s="172">
        <v>21</v>
      </c>
      <c r="M98" s="172">
        <f>G98*(1+L98/100)</f>
        <v>0</v>
      </c>
      <c r="N98" s="172">
        <v>0</v>
      </c>
      <c r="O98" s="172">
        <f>ROUND(E98*N98,2)</f>
        <v>0</v>
      </c>
      <c r="P98" s="172">
        <v>0</v>
      </c>
      <c r="Q98" s="172">
        <f>ROUND(E98*P98,2)</f>
        <v>0</v>
      </c>
      <c r="R98" s="172"/>
      <c r="S98" s="172" t="s">
        <v>177</v>
      </c>
      <c r="T98" s="173" t="s">
        <v>178</v>
      </c>
      <c r="U98" s="158">
        <v>0.32</v>
      </c>
      <c r="V98" s="158">
        <f>ROUND(E98*U98,2)</f>
        <v>0.46</v>
      </c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196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55"/>
      <c r="B99" s="156"/>
      <c r="C99" s="190" t="s">
        <v>1636</v>
      </c>
      <c r="D99" s="188"/>
      <c r="E99" s="189">
        <v>1.43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200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67">
        <v>29</v>
      </c>
      <c r="B100" s="168" t="s">
        <v>1186</v>
      </c>
      <c r="C100" s="184" t="s">
        <v>1187</v>
      </c>
      <c r="D100" s="169" t="s">
        <v>208</v>
      </c>
      <c r="E100" s="170">
        <v>0.44550000000000001</v>
      </c>
      <c r="F100" s="171"/>
      <c r="G100" s="172">
        <f>ROUND(E100*F100,2)</f>
        <v>0</v>
      </c>
      <c r="H100" s="171"/>
      <c r="I100" s="172">
        <f>ROUND(E100*H100,2)</f>
        <v>0</v>
      </c>
      <c r="J100" s="171"/>
      <c r="K100" s="172">
        <f>ROUND(E100*J100,2)</f>
        <v>0</v>
      </c>
      <c r="L100" s="172">
        <v>21</v>
      </c>
      <c r="M100" s="172">
        <f>G100*(1+L100/100)</f>
        <v>0</v>
      </c>
      <c r="N100" s="172">
        <v>0</v>
      </c>
      <c r="O100" s="172">
        <f>ROUND(E100*N100,2)</f>
        <v>0</v>
      </c>
      <c r="P100" s="172">
        <v>0</v>
      </c>
      <c r="Q100" s="172">
        <f>ROUND(E100*P100,2)</f>
        <v>0</v>
      </c>
      <c r="R100" s="172"/>
      <c r="S100" s="172" t="s">
        <v>177</v>
      </c>
      <c r="T100" s="173" t="s">
        <v>178</v>
      </c>
      <c r="U100" s="158">
        <v>0.47699999999999998</v>
      </c>
      <c r="V100" s="158">
        <f>ROUND(E100*U100,2)</f>
        <v>0.21</v>
      </c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196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190" t="s">
        <v>2112</v>
      </c>
      <c r="D101" s="188"/>
      <c r="E101" s="189">
        <v>0.45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67">
        <v>30</v>
      </c>
      <c r="B102" s="168" t="s">
        <v>1641</v>
      </c>
      <c r="C102" s="184" t="s">
        <v>1642</v>
      </c>
      <c r="D102" s="169" t="s">
        <v>208</v>
      </c>
      <c r="E102" s="170">
        <v>45.6</v>
      </c>
      <c r="F102" s="171"/>
      <c r="G102" s="172">
        <f>ROUND(E102*F102,2)</f>
        <v>0</v>
      </c>
      <c r="H102" s="171"/>
      <c r="I102" s="172">
        <f>ROUND(E102*H102,2)</f>
        <v>0</v>
      </c>
      <c r="J102" s="171"/>
      <c r="K102" s="172">
        <f>ROUND(E102*J102,2)</f>
        <v>0</v>
      </c>
      <c r="L102" s="172">
        <v>21</v>
      </c>
      <c r="M102" s="172">
        <f>G102*(1+L102/100)</f>
        <v>0</v>
      </c>
      <c r="N102" s="172">
        <v>0</v>
      </c>
      <c r="O102" s="172">
        <f>ROUND(E102*N102,2)</f>
        <v>0</v>
      </c>
      <c r="P102" s="172">
        <v>0</v>
      </c>
      <c r="Q102" s="172">
        <f>ROUND(E102*P102,2)</f>
        <v>0</v>
      </c>
      <c r="R102" s="172"/>
      <c r="S102" s="172" t="s">
        <v>177</v>
      </c>
      <c r="T102" s="173" t="s">
        <v>178</v>
      </c>
      <c r="U102" s="158">
        <v>0.48</v>
      </c>
      <c r="V102" s="158">
        <f>ROUND(E102*U102,2)</f>
        <v>21.89</v>
      </c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196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55"/>
      <c r="B103" s="156"/>
      <c r="C103" s="190" t="s">
        <v>1643</v>
      </c>
      <c r="D103" s="188"/>
      <c r="E103" s="189">
        <v>45.6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200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67">
        <v>31</v>
      </c>
      <c r="B104" s="168" t="s">
        <v>1644</v>
      </c>
      <c r="C104" s="184" t="s">
        <v>1645</v>
      </c>
      <c r="D104" s="169" t="s">
        <v>195</v>
      </c>
      <c r="E104" s="170">
        <v>32.46</v>
      </c>
      <c r="F104" s="171"/>
      <c r="G104" s="172">
        <f>ROUND(E104*F104,2)</f>
        <v>0</v>
      </c>
      <c r="H104" s="171"/>
      <c r="I104" s="172">
        <f>ROUND(E104*H104,2)</f>
        <v>0</v>
      </c>
      <c r="J104" s="171"/>
      <c r="K104" s="172">
        <f>ROUND(E104*J104,2)</f>
        <v>0</v>
      </c>
      <c r="L104" s="172">
        <v>21</v>
      </c>
      <c r="M104" s="172">
        <f>G104*(1+L104/100)</f>
        <v>0</v>
      </c>
      <c r="N104" s="172">
        <v>0</v>
      </c>
      <c r="O104" s="172">
        <f>ROUND(E104*N104,2)</f>
        <v>0</v>
      </c>
      <c r="P104" s="172">
        <v>0</v>
      </c>
      <c r="Q104" s="172">
        <f>ROUND(E104*P104,2)</f>
        <v>0</v>
      </c>
      <c r="R104" s="172"/>
      <c r="S104" s="172" t="s">
        <v>177</v>
      </c>
      <c r="T104" s="173" t="s">
        <v>178</v>
      </c>
      <c r="U104" s="158">
        <v>1.05</v>
      </c>
      <c r="V104" s="158">
        <f>ROUND(E104*U104,2)</f>
        <v>34.08</v>
      </c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196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55"/>
      <c r="B105" s="156"/>
      <c r="C105" s="190" t="s">
        <v>2113</v>
      </c>
      <c r="D105" s="188"/>
      <c r="E105" s="189">
        <v>28.5</v>
      </c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200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55"/>
      <c r="B106" s="156"/>
      <c r="C106" s="190" t="s">
        <v>2114</v>
      </c>
      <c r="D106" s="188"/>
      <c r="E106" s="189">
        <v>3.96</v>
      </c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200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67">
        <v>32</v>
      </c>
      <c r="B107" s="168" t="s">
        <v>1648</v>
      </c>
      <c r="C107" s="184" t="s">
        <v>1649</v>
      </c>
      <c r="D107" s="169" t="s">
        <v>195</v>
      </c>
      <c r="E107" s="170">
        <v>32.46</v>
      </c>
      <c r="F107" s="171"/>
      <c r="G107" s="172">
        <f>ROUND(E107*F107,2)</f>
        <v>0</v>
      </c>
      <c r="H107" s="171"/>
      <c r="I107" s="172">
        <f>ROUND(E107*H107,2)</f>
        <v>0</v>
      </c>
      <c r="J107" s="171"/>
      <c r="K107" s="172">
        <f>ROUND(E107*J107,2)</f>
        <v>0</v>
      </c>
      <c r="L107" s="172">
        <v>21</v>
      </c>
      <c r="M107" s="172">
        <f>G107*(1+L107/100)</f>
        <v>0</v>
      </c>
      <c r="N107" s="172">
        <v>0</v>
      </c>
      <c r="O107" s="172">
        <f>ROUND(E107*N107,2)</f>
        <v>0</v>
      </c>
      <c r="P107" s="172">
        <v>0</v>
      </c>
      <c r="Q107" s="172">
        <f>ROUND(E107*P107,2)</f>
        <v>0</v>
      </c>
      <c r="R107" s="172"/>
      <c r="S107" s="172" t="s">
        <v>177</v>
      </c>
      <c r="T107" s="173" t="s">
        <v>178</v>
      </c>
      <c r="U107" s="158">
        <v>0.32</v>
      </c>
      <c r="V107" s="158">
        <f>ROUND(E107*U107,2)</f>
        <v>10.39</v>
      </c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196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55"/>
      <c r="B108" s="156"/>
      <c r="C108" s="190" t="s">
        <v>2113</v>
      </c>
      <c r="D108" s="188"/>
      <c r="E108" s="189">
        <v>28.5</v>
      </c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200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55"/>
      <c r="B109" s="156"/>
      <c r="C109" s="190" t="s">
        <v>2114</v>
      </c>
      <c r="D109" s="188"/>
      <c r="E109" s="189">
        <v>3.96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200</v>
      </c>
      <c r="AH109" s="148">
        <v>0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67">
        <v>33</v>
      </c>
      <c r="B110" s="168" t="s">
        <v>1650</v>
      </c>
      <c r="C110" s="184" t="s">
        <v>1651</v>
      </c>
      <c r="D110" s="169" t="s">
        <v>234</v>
      </c>
      <c r="E110" s="170">
        <v>6.69</v>
      </c>
      <c r="F110" s="171"/>
      <c r="G110" s="172">
        <f>ROUND(E110*F110,2)</f>
        <v>0</v>
      </c>
      <c r="H110" s="171"/>
      <c r="I110" s="172">
        <f>ROUND(E110*H110,2)</f>
        <v>0</v>
      </c>
      <c r="J110" s="171"/>
      <c r="K110" s="172">
        <f>ROUND(E110*J110,2)</f>
        <v>0</v>
      </c>
      <c r="L110" s="172">
        <v>21</v>
      </c>
      <c r="M110" s="172">
        <f>G110*(1+L110/100)</f>
        <v>0</v>
      </c>
      <c r="N110" s="172">
        <v>0</v>
      </c>
      <c r="O110" s="172">
        <f>ROUND(E110*N110,2)</f>
        <v>0</v>
      </c>
      <c r="P110" s="172">
        <v>0</v>
      </c>
      <c r="Q110" s="172">
        <f>ROUND(E110*P110,2)</f>
        <v>0</v>
      </c>
      <c r="R110" s="172"/>
      <c r="S110" s="172" t="s">
        <v>177</v>
      </c>
      <c r="T110" s="173" t="s">
        <v>178</v>
      </c>
      <c r="U110" s="158">
        <v>23.530999999999999</v>
      </c>
      <c r="V110" s="158">
        <f>ROUND(E110*U110,2)</f>
        <v>157.41999999999999</v>
      </c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196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55"/>
      <c r="B111" s="156"/>
      <c r="C111" s="190" t="s">
        <v>1652</v>
      </c>
      <c r="D111" s="188"/>
      <c r="E111" s="189">
        <v>6.43</v>
      </c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200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55"/>
      <c r="B112" s="156"/>
      <c r="C112" s="190" t="s">
        <v>1992</v>
      </c>
      <c r="D112" s="188"/>
      <c r="E112" s="189">
        <v>0.26</v>
      </c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200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ht="22.5" outlineLevel="1" x14ac:dyDescent="0.2">
      <c r="A113" s="167">
        <v>34</v>
      </c>
      <c r="B113" s="168" t="s">
        <v>1654</v>
      </c>
      <c r="C113" s="184" t="s">
        <v>1655</v>
      </c>
      <c r="D113" s="169" t="s">
        <v>208</v>
      </c>
      <c r="E113" s="170">
        <v>1.28</v>
      </c>
      <c r="F113" s="171"/>
      <c r="G113" s="172">
        <f>ROUND(E113*F113,2)</f>
        <v>0</v>
      </c>
      <c r="H113" s="171"/>
      <c r="I113" s="172">
        <f>ROUND(E113*H113,2)</f>
        <v>0</v>
      </c>
      <c r="J113" s="171"/>
      <c r="K113" s="172">
        <f>ROUND(E113*J113,2)</f>
        <v>0</v>
      </c>
      <c r="L113" s="172">
        <v>21</v>
      </c>
      <c r="M113" s="172">
        <f>G113*(1+L113/100)</f>
        <v>0</v>
      </c>
      <c r="N113" s="172">
        <v>0</v>
      </c>
      <c r="O113" s="172">
        <f>ROUND(E113*N113,2)</f>
        <v>0</v>
      </c>
      <c r="P113" s="172">
        <v>0</v>
      </c>
      <c r="Q113" s="172">
        <f>ROUND(E113*P113,2)</f>
        <v>0</v>
      </c>
      <c r="R113" s="172"/>
      <c r="S113" s="172" t="s">
        <v>184</v>
      </c>
      <c r="T113" s="173" t="s">
        <v>178</v>
      </c>
      <c r="U113" s="158">
        <v>0</v>
      </c>
      <c r="V113" s="158">
        <f>ROUND(E113*U113,2)</f>
        <v>0</v>
      </c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196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ht="22.5" outlineLevel="1" x14ac:dyDescent="0.2">
      <c r="A114" s="155"/>
      <c r="B114" s="156"/>
      <c r="C114" s="190" t="s">
        <v>1656</v>
      </c>
      <c r="D114" s="188"/>
      <c r="E114" s="189">
        <v>1.28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ht="33.75" outlineLevel="1" x14ac:dyDescent="0.2">
      <c r="A115" s="167">
        <v>35</v>
      </c>
      <c r="B115" s="168" t="s">
        <v>329</v>
      </c>
      <c r="C115" s="184" t="s">
        <v>330</v>
      </c>
      <c r="D115" s="169" t="s">
        <v>195</v>
      </c>
      <c r="E115" s="170">
        <v>43.2</v>
      </c>
      <c r="F115" s="171"/>
      <c r="G115" s="172">
        <f>ROUND(E115*F115,2)</f>
        <v>0</v>
      </c>
      <c r="H115" s="171"/>
      <c r="I115" s="172">
        <f>ROUND(E115*H115,2)</f>
        <v>0</v>
      </c>
      <c r="J115" s="171"/>
      <c r="K115" s="172">
        <f>ROUND(E115*J115,2)</f>
        <v>0</v>
      </c>
      <c r="L115" s="172">
        <v>21</v>
      </c>
      <c r="M115" s="172">
        <f>G115*(1+L115/100)</f>
        <v>0</v>
      </c>
      <c r="N115" s="172">
        <v>0</v>
      </c>
      <c r="O115" s="172">
        <f>ROUND(E115*N115,2)</f>
        <v>0</v>
      </c>
      <c r="P115" s="172">
        <v>0</v>
      </c>
      <c r="Q115" s="172">
        <f>ROUND(E115*P115,2)</f>
        <v>0</v>
      </c>
      <c r="R115" s="172" t="s">
        <v>228</v>
      </c>
      <c r="S115" s="172" t="s">
        <v>177</v>
      </c>
      <c r="T115" s="173" t="s">
        <v>178</v>
      </c>
      <c r="U115" s="158">
        <v>0</v>
      </c>
      <c r="V115" s="158">
        <f>ROUND(E115*U115,2)</f>
        <v>0</v>
      </c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185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55"/>
      <c r="B116" s="156"/>
      <c r="C116" s="199" t="s">
        <v>283</v>
      </c>
      <c r="D116" s="191"/>
      <c r="E116" s="192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200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55"/>
      <c r="B117" s="156"/>
      <c r="C117" s="200" t="s">
        <v>1657</v>
      </c>
      <c r="D117" s="191"/>
      <c r="E117" s="192">
        <v>18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200</v>
      </c>
      <c r="AH117" s="148">
        <v>2</v>
      </c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55"/>
      <c r="B118" s="156"/>
      <c r="C118" s="200" t="s">
        <v>1658</v>
      </c>
      <c r="D118" s="191"/>
      <c r="E118" s="192">
        <v>18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200</v>
      </c>
      <c r="AH118" s="148">
        <v>2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55"/>
      <c r="B119" s="156"/>
      <c r="C119" s="201" t="s">
        <v>295</v>
      </c>
      <c r="D119" s="193"/>
      <c r="E119" s="194">
        <v>36</v>
      </c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200</v>
      </c>
      <c r="AH119" s="148">
        <v>3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55"/>
      <c r="B120" s="156"/>
      <c r="C120" s="199" t="s">
        <v>296</v>
      </c>
      <c r="D120" s="191"/>
      <c r="E120" s="192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200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55"/>
      <c r="B121" s="156"/>
      <c r="C121" s="190" t="s">
        <v>1659</v>
      </c>
      <c r="D121" s="188"/>
      <c r="E121" s="189">
        <v>43.2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200</v>
      </c>
      <c r="AH121" s="148">
        <v>0</v>
      </c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x14ac:dyDescent="0.2">
      <c r="A122" s="161" t="s">
        <v>172</v>
      </c>
      <c r="B122" s="162" t="s">
        <v>73</v>
      </c>
      <c r="C122" s="182" t="s">
        <v>74</v>
      </c>
      <c r="D122" s="163"/>
      <c r="E122" s="164"/>
      <c r="F122" s="165"/>
      <c r="G122" s="165">
        <f>SUMIF(AG123:AG142,"&lt;&gt;NOR",G123:G142)</f>
        <v>0</v>
      </c>
      <c r="H122" s="165"/>
      <c r="I122" s="165">
        <f>SUM(I123:I142)</f>
        <v>0</v>
      </c>
      <c r="J122" s="165"/>
      <c r="K122" s="165">
        <f>SUM(K123:K142)</f>
        <v>0</v>
      </c>
      <c r="L122" s="165"/>
      <c r="M122" s="165">
        <f>SUM(M123:M142)</f>
        <v>0</v>
      </c>
      <c r="N122" s="165"/>
      <c r="O122" s="165">
        <f>SUM(O123:O142)</f>
        <v>0</v>
      </c>
      <c r="P122" s="165"/>
      <c r="Q122" s="165">
        <f>SUM(Q123:Q142)</f>
        <v>0</v>
      </c>
      <c r="R122" s="165"/>
      <c r="S122" s="165"/>
      <c r="T122" s="166"/>
      <c r="U122" s="160"/>
      <c r="V122" s="160">
        <f>SUM(V123:V142)</f>
        <v>2404.73</v>
      </c>
      <c r="W122" s="160"/>
      <c r="AG122" t="s">
        <v>173</v>
      </c>
    </row>
    <row r="123" spans="1:60" outlineLevel="1" x14ac:dyDescent="0.2">
      <c r="A123" s="167">
        <v>36</v>
      </c>
      <c r="B123" s="168" t="s">
        <v>1660</v>
      </c>
      <c r="C123" s="184" t="s">
        <v>1661</v>
      </c>
      <c r="D123" s="169" t="s">
        <v>227</v>
      </c>
      <c r="E123" s="170">
        <v>20</v>
      </c>
      <c r="F123" s="171"/>
      <c r="G123" s="172">
        <f>ROUND(E123*F123,2)</f>
        <v>0</v>
      </c>
      <c r="H123" s="171"/>
      <c r="I123" s="172">
        <f>ROUND(E123*H123,2)</f>
        <v>0</v>
      </c>
      <c r="J123" s="171"/>
      <c r="K123" s="172">
        <f>ROUND(E123*J123,2)</f>
        <v>0</v>
      </c>
      <c r="L123" s="172">
        <v>21</v>
      </c>
      <c r="M123" s="172">
        <f>G123*(1+L123/100)</f>
        <v>0</v>
      </c>
      <c r="N123" s="172">
        <v>0</v>
      </c>
      <c r="O123" s="172">
        <f>ROUND(E123*N123,2)</f>
        <v>0</v>
      </c>
      <c r="P123" s="172">
        <v>0</v>
      </c>
      <c r="Q123" s="172">
        <f>ROUND(E123*P123,2)</f>
        <v>0</v>
      </c>
      <c r="R123" s="172"/>
      <c r="S123" s="172" t="s">
        <v>177</v>
      </c>
      <c r="T123" s="173" t="s">
        <v>178</v>
      </c>
      <c r="U123" s="158">
        <v>4.3499999999999996</v>
      </c>
      <c r="V123" s="158">
        <f>ROUND(E123*U123,2)</f>
        <v>87</v>
      </c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196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190" t="s">
        <v>1662</v>
      </c>
      <c r="D124" s="188"/>
      <c r="E124" s="189">
        <v>20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67">
        <v>37</v>
      </c>
      <c r="B125" s="168" t="s">
        <v>1663</v>
      </c>
      <c r="C125" s="184" t="s">
        <v>1664</v>
      </c>
      <c r="D125" s="169" t="s">
        <v>227</v>
      </c>
      <c r="E125" s="170">
        <v>16</v>
      </c>
      <c r="F125" s="171"/>
      <c r="G125" s="172">
        <f>ROUND(E125*F125,2)</f>
        <v>0</v>
      </c>
      <c r="H125" s="171"/>
      <c r="I125" s="172">
        <f>ROUND(E125*H125,2)</f>
        <v>0</v>
      </c>
      <c r="J125" s="171"/>
      <c r="K125" s="172">
        <f>ROUND(E125*J125,2)</f>
        <v>0</v>
      </c>
      <c r="L125" s="172">
        <v>21</v>
      </c>
      <c r="M125" s="172">
        <f>G125*(1+L125/100)</f>
        <v>0</v>
      </c>
      <c r="N125" s="172">
        <v>0</v>
      </c>
      <c r="O125" s="172">
        <f>ROUND(E125*N125,2)</f>
        <v>0</v>
      </c>
      <c r="P125" s="172">
        <v>0</v>
      </c>
      <c r="Q125" s="172">
        <f>ROUND(E125*P125,2)</f>
        <v>0</v>
      </c>
      <c r="R125" s="172"/>
      <c r="S125" s="172" t="s">
        <v>177</v>
      </c>
      <c r="T125" s="173" t="s">
        <v>178</v>
      </c>
      <c r="U125" s="158">
        <v>4.3499999999999996</v>
      </c>
      <c r="V125" s="158">
        <f>ROUND(E125*U125,2)</f>
        <v>69.599999999999994</v>
      </c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196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ht="22.5" outlineLevel="1" x14ac:dyDescent="0.2">
      <c r="A126" s="155"/>
      <c r="B126" s="156"/>
      <c r="C126" s="190" t="s">
        <v>1665</v>
      </c>
      <c r="D126" s="188"/>
      <c r="E126" s="189">
        <v>16</v>
      </c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200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67">
        <v>38</v>
      </c>
      <c r="B127" s="168" t="s">
        <v>1666</v>
      </c>
      <c r="C127" s="184" t="s">
        <v>1667</v>
      </c>
      <c r="D127" s="169" t="s">
        <v>256</v>
      </c>
      <c r="E127" s="170">
        <v>280</v>
      </c>
      <c r="F127" s="171"/>
      <c r="G127" s="172">
        <f>ROUND(E127*F127,2)</f>
        <v>0</v>
      </c>
      <c r="H127" s="171"/>
      <c r="I127" s="172">
        <f>ROUND(E127*H127,2)</f>
        <v>0</v>
      </c>
      <c r="J127" s="171"/>
      <c r="K127" s="172">
        <f>ROUND(E127*J127,2)</f>
        <v>0</v>
      </c>
      <c r="L127" s="172">
        <v>21</v>
      </c>
      <c r="M127" s="172">
        <f>G127*(1+L127/100)</f>
        <v>0</v>
      </c>
      <c r="N127" s="172">
        <v>0</v>
      </c>
      <c r="O127" s="172">
        <f>ROUND(E127*N127,2)</f>
        <v>0</v>
      </c>
      <c r="P127" s="172">
        <v>0</v>
      </c>
      <c r="Q127" s="172">
        <f>ROUND(E127*P127,2)</f>
        <v>0</v>
      </c>
      <c r="R127" s="172"/>
      <c r="S127" s="172" t="s">
        <v>177</v>
      </c>
      <c r="T127" s="173" t="s">
        <v>178</v>
      </c>
      <c r="U127" s="158">
        <v>4.1879999999999997</v>
      </c>
      <c r="V127" s="158">
        <f>ROUND(E127*U127,2)</f>
        <v>1172.6400000000001</v>
      </c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196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1" x14ac:dyDescent="0.2">
      <c r="A128" s="155"/>
      <c r="B128" s="156"/>
      <c r="C128" s="190" t="s">
        <v>1668</v>
      </c>
      <c r="D128" s="188"/>
      <c r="E128" s="189">
        <v>160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 t="s">
        <v>200</v>
      </c>
      <c r="AH128" s="148">
        <v>0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55"/>
      <c r="B129" s="156"/>
      <c r="C129" s="190" t="s">
        <v>1669</v>
      </c>
      <c r="D129" s="188"/>
      <c r="E129" s="189">
        <v>48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200</v>
      </c>
      <c r="AH129" s="148">
        <v>0</v>
      </c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55"/>
      <c r="B130" s="156"/>
      <c r="C130" s="190" t="s">
        <v>1670</v>
      </c>
      <c r="D130" s="188"/>
      <c r="E130" s="189">
        <v>72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200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67">
        <v>39</v>
      </c>
      <c r="B131" s="168" t="s">
        <v>1671</v>
      </c>
      <c r="C131" s="184" t="s">
        <v>1672</v>
      </c>
      <c r="D131" s="169" t="s">
        <v>256</v>
      </c>
      <c r="E131" s="170">
        <v>48</v>
      </c>
      <c r="F131" s="171"/>
      <c r="G131" s="172">
        <f>ROUND(E131*F131,2)</f>
        <v>0</v>
      </c>
      <c r="H131" s="171"/>
      <c r="I131" s="172">
        <f>ROUND(E131*H131,2)</f>
        <v>0</v>
      </c>
      <c r="J131" s="171"/>
      <c r="K131" s="172">
        <f>ROUND(E131*J131,2)</f>
        <v>0</v>
      </c>
      <c r="L131" s="172">
        <v>21</v>
      </c>
      <c r="M131" s="172">
        <f>G131*(1+L131/100)</f>
        <v>0</v>
      </c>
      <c r="N131" s="172">
        <v>0</v>
      </c>
      <c r="O131" s="172">
        <f>ROUND(E131*N131,2)</f>
        <v>0</v>
      </c>
      <c r="P131" s="172">
        <v>0</v>
      </c>
      <c r="Q131" s="172">
        <f>ROUND(E131*P131,2)</f>
        <v>0</v>
      </c>
      <c r="R131" s="172"/>
      <c r="S131" s="172" t="s">
        <v>177</v>
      </c>
      <c r="T131" s="173" t="s">
        <v>178</v>
      </c>
      <c r="U131" s="158">
        <v>2.0070000000000001</v>
      </c>
      <c r="V131" s="158">
        <f>ROUND(E131*U131,2)</f>
        <v>96.34</v>
      </c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196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55"/>
      <c r="B132" s="156"/>
      <c r="C132" s="190" t="s">
        <v>1669</v>
      </c>
      <c r="D132" s="188"/>
      <c r="E132" s="189">
        <v>48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200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67">
        <v>40</v>
      </c>
      <c r="B133" s="168" t="s">
        <v>1673</v>
      </c>
      <c r="C133" s="184" t="s">
        <v>1674</v>
      </c>
      <c r="D133" s="169" t="s">
        <v>256</v>
      </c>
      <c r="E133" s="170">
        <v>72</v>
      </c>
      <c r="F133" s="171"/>
      <c r="G133" s="172">
        <f>ROUND(E133*F133,2)</f>
        <v>0</v>
      </c>
      <c r="H133" s="171"/>
      <c r="I133" s="172">
        <f>ROUND(E133*H133,2)</f>
        <v>0</v>
      </c>
      <c r="J133" s="171"/>
      <c r="K133" s="172">
        <f>ROUND(E133*J133,2)</f>
        <v>0</v>
      </c>
      <c r="L133" s="172">
        <v>21</v>
      </c>
      <c r="M133" s="172">
        <f>G133*(1+L133/100)</f>
        <v>0</v>
      </c>
      <c r="N133" s="172">
        <v>0</v>
      </c>
      <c r="O133" s="172">
        <f>ROUND(E133*N133,2)</f>
        <v>0</v>
      </c>
      <c r="P133" s="172">
        <v>0</v>
      </c>
      <c r="Q133" s="172">
        <f>ROUND(E133*P133,2)</f>
        <v>0</v>
      </c>
      <c r="R133" s="172"/>
      <c r="S133" s="172" t="s">
        <v>177</v>
      </c>
      <c r="T133" s="173" t="s">
        <v>178</v>
      </c>
      <c r="U133" s="158">
        <v>4.266</v>
      </c>
      <c r="V133" s="158">
        <f>ROUND(E133*U133,2)</f>
        <v>307.14999999999998</v>
      </c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196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55"/>
      <c r="B134" s="156"/>
      <c r="C134" s="190" t="s">
        <v>1670</v>
      </c>
      <c r="D134" s="188"/>
      <c r="E134" s="189">
        <v>72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 t="s">
        <v>200</v>
      </c>
      <c r="AH134" s="148">
        <v>0</v>
      </c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74">
        <v>41</v>
      </c>
      <c r="B135" s="175" t="s">
        <v>1993</v>
      </c>
      <c r="C135" s="183" t="s">
        <v>1994</v>
      </c>
      <c r="D135" s="176" t="s">
        <v>234</v>
      </c>
      <c r="E135" s="177">
        <v>25</v>
      </c>
      <c r="F135" s="178"/>
      <c r="G135" s="179">
        <f>ROUND(E135*F135,2)</f>
        <v>0</v>
      </c>
      <c r="H135" s="178"/>
      <c r="I135" s="179">
        <f>ROUND(E135*H135,2)</f>
        <v>0</v>
      </c>
      <c r="J135" s="178"/>
      <c r="K135" s="179">
        <f>ROUND(E135*J135,2)</f>
        <v>0</v>
      </c>
      <c r="L135" s="179">
        <v>21</v>
      </c>
      <c r="M135" s="179">
        <f>G135*(1+L135/100)</f>
        <v>0</v>
      </c>
      <c r="N135" s="179">
        <v>0</v>
      </c>
      <c r="O135" s="179">
        <f>ROUND(E135*N135,2)</f>
        <v>0</v>
      </c>
      <c r="P135" s="179">
        <v>0</v>
      </c>
      <c r="Q135" s="179">
        <f>ROUND(E135*P135,2)</f>
        <v>0</v>
      </c>
      <c r="R135" s="179"/>
      <c r="S135" s="179" t="s">
        <v>177</v>
      </c>
      <c r="T135" s="180" t="s">
        <v>178</v>
      </c>
      <c r="U135" s="158">
        <v>0</v>
      </c>
      <c r="V135" s="158">
        <f>ROUND(E135*U135,2)</f>
        <v>0</v>
      </c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196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67">
        <v>42</v>
      </c>
      <c r="B136" s="168" t="s">
        <v>1677</v>
      </c>
      <c r="C136" s="184" t="s">
        <v>1678</v>
      </c>
      <c r="D136" s="169" t="s">
        <v>758</v>
      </c>
      <c r="E136" s="170">
        <v>124.44444</v>
      </c>
      <c r="F136" s="171"/>
      <c r="G136" s="172">
        <f>ROUND(E136*F136,2)</f>
        <v>0</v>
      </c>
      <c r="H136" s="171"/>
      <c r="I136" s="172">
        <f>ROUND(E136*H136,2)</f>
        <v>0</v>
      </c>
      <c r="J136" s="171"/>
      <c r="K136" s="172">
        <f>ROUND(E136*J136,2)</f>
        <v>0</v>
      </c>
      <c r="L136" s="172">
        <v>21</v>
      </c>
      <c r="M136" s="172">
        <f>G136*(1+L136/100)</f>
        <v>0</v>
      </c>
      <c r="N136" s="172">
        <v>0</v>
      </c>
      <c r="O136" s="172">
        <f>ROUND(E136*N136,2)</f>
        <v>0</v>
      </c>
      <c r="P136" s="172">
        <v>0</v>
      </c>
      <c r="Q136" s="172">
        <f>ROUND(E136*P136,2)</f>
        <v>0</v>
      </c>
      <c r="R136" s="172"/>
      <c r="S136" s="172" t="s">
        <v>177</v>
      </c>
      <c r="T136" s="173" t="s">
        <v>178</v>
      </c>
      <c r="U136" s="158">
        <v>5.4</v>
      </c>
      <c r="V136" s="158">
        <f>ROUND(E136*U136,2)</f>
        <v>672</v>
      </c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196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55"/>
      <c r="B137" s="156"/>
      <c r="C137" s="190" t="s">
        <v>1679</v>
      </c>
      <c r="D137" s="188"/>
      <c r="E137" s="189">
        <v>124.44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200</v>
      </c>
      <c r="AH137" s="148">
        <v>0</v>
      </c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ht="22.5" outlineLevel="1" x14ac:dyDescent="0.2">
      <c r="A138" s="167">
        <v>43</v>
      </c>
      <c r="B138" s="168" t="s">
        <v>1680</v>
      </c>
      <c r="C138" s="184" t="s">
        <v>1681</v>
      </c>
      <c r="D138" s="169" t="s">
        <v>256</v>
      </c>
      <c r="E138" s="170">
        <v>160</v>
      </c>
      <c r="F138" s="171"/>
      <c r="G138" s="172">
        <f>ROUND(E138*F138,2)</f>
        <v>0</v>
      </c>
      <c r="H138" s="171"/>
      <c r="I138" s="172">
        <f>ROUND(E138*H138,2)</f>
        <v>0</v>
      </c>
      <c r="J138" s="171"/>
      <c r="K138" s="172">
        <f>ROUND(E138*J138,2)</f>
        <v>0</v>
      </c>
      <c r="L138" s="172">
        <v>21</v>
      </c>
      <c r="M138" s="172">
        <f>G138*(1+L138/100)</f>
        <v>0</v>
      </c>
      <c r="N138" s="172">
        <v>0</v>
      </c>
      <c r="O138" s="172">
        <f>ROUND(E138*N138,2)</f>
        <v>0</v>
      </c>
      <c r="P138" s="172">
        <v>0</v>
      </c>
      <c r="Q138" s="172">
        <f>ROUND(E138*P138,2)</f>
        <v>0</v>
      </c>
      <c r="R138" s="172"/>
      <c r="S138" s="172" t="s">
        <v>184</v>
      </c>
      <c r="T138" s="173" t="s">
        <v>178</v>
      </c>
      <c r="U138" s="158">
        <v>0</v>
      </c>
      <c r="V138" s="158">
        <f>ROUND(E138*U138,2)</f>
        <v>0</v>
      </c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196</v>
      </c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55"/>
      <c r="B139" s="156"/>
      <c r="C139" s="190" t="s">
        <v>1668</v>
      </c>
      <c r="D139" s="188"/>
      <c r="E139" s="189">
        <v>160</v>
      </c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200</v>
      </c>
      <c r="AH139" s="148">
        <v>0</v>
      </c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ht="22.5" outlineLevel="1" x14ac:dyDescent="0.2">
      <c r="A140" s="167">
        <v>44</v>
      </c>
      <c r="B140" s="168" t="s">
        <v>1682</v>
      </c>
      <c r="C140" s="184" t="s">
        <v>1683</v>
      </c>
      <c r="D140" s="169" t="s">
        <v>256</v>
      </c>
      <c r="E140" s="170">
        <v>120</v>
      </c>
      <c r="F140" s="171"/>
      <c r="G140" s="172">
        <f>ROUND(E140*F140,2)</f>
        <v>0</v>
      </c>
      <c r="H140" s="171"/>
      <c r="I140" s="172">
        <f>ROUND(E140*H140,2)</f>
        <v>0</v>
      </c>
      <c r="J140" s="171"/>
      <c r="K140" s="172">
        <f>ROUND(E140*J140,2)</f>
        <v>0</v>
      </c>
      <c r="L140" s="172">
        <v>21</v>
      </c>
      <c r="M140" s="172">
        <f>G140*(1+L140/100)</f>
        <v>0</v>
      </c>
      <c r="N140" s="172">
        <v>0</v>
      </c>
      <c r="O140" s="172">
        <f>ROUND(E140*N140,2)</f>
        <v>0</v>
      </c>
      <c r="P140" s="172">
        <v>0</v>
      </c>
      <c r="Q140" s="172">
        <f>ROUND(E140*P140,2)</f>
        <v>0</v>
      </c>
      <c r="R140" s="172"/>
      <c r="S140" s="172" t="s">
        <v>184</v>
      </c>
      <c r="T140" s="173" t="s">
        <v>178</v>
      </c>
      <c r="U140" s="158">
        <v>0</v>
      </c>
      <c r="V140" s="158">
        <f>ROUND(E140*U140,2)</f>
        <v>0</v>
      </c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196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55"/>
      <c r="B141" s="156"/>
      <c r="C141" s="190" t="s">
        <v>1669</v>
      </c>
      <c r="D141" s="188"/>
      <c r="E141" s="189">
        <v>48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200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55"/>
      <c r="B142" s="156"/>
      <c r="C142" s="190" t="s">
        <v>1670</v>
      </c>
      <c r="D142" s="188"/>
      <c r="E142" s="189">
        <v>72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200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x14ac:dyDescent="0.2">
      <c r="A143" s="161" t="s">
        <v>172</v>
      </c>
      <c r="B143" s="162" t="s">
        <v>75</v>
      </c>
      <c r="C143" s="182" t="s">
        <v>76</v>
      </c>
      <c r="D143" s="163"/>
      <c r="E143" s="164"/>
      <c r="F143" s="165"/>
      <c r="G143" s="165">
        <f>SUMIF(AG144:AG183,"&lt;&gt;NOR",G144:G183)</f>
        <v>0</v>
      </c>
      <c r="H143" s="165"/>
      <c r="I143" s="165">
        <f>SUM(I144:I183)</f>
        <v>0</v>
      </c>
      <c r="J143" s="165"/>
      <c r="K143" s="165">
        <f>SUM(K144:K183)</f>
        <v>0</v>
      </c>
      <c r="L143" s="165"/>
      <c r="M143" s="165">
        <f>SUM(M144:M183)</f>
        <v>0</v>
      </c>
      <c r="N143" s="165"/>
      <c r="O143" s="165">
        <f>SUM(O144:O183)</f>
        <v>0</v>
      </c>
      <c r="P143" s="165"/>
      <c r="Q143" s="165">
        <f>SUM(Q144:Q183)</f>
        <v>0</v>
      </c>
      <c r="R143" s="165"/>
      <c r="S143" s="165"/>
      <c r="T143" s="166"/>
      <c r="U143" s="160"/>
      <c r="V143" s="160">
        <f>SUM(V144:V183)</f>
        <v>1444.19</v>
      </c>
      <c r="W143" s="160"/>
      <c r="AG143" t="s">
        <v>173</v>
      </c>
    </row>
    <row r="144" spans="1:60" outlineLevel="1" x14ac:dyDescent="0.2">
      <c r="A144" s="167">
        <v>45</v>
      </c>
      <c r="B144" s="168" t="s">
        <v>1650</v>
      </c>
      <c r="C144" s="184" t="s">
        <v>1651</v>
      </c>
      <c r="D144" s="169" t="s">
        <v>234</v>
      </c>
      <c r="E144" s="170">
        <v>0.24479999999999999</v>
      </c>
      <c r="F144" s="171"/>
      <c r="G144" s="172">
        <f>ROUND(E144*F144,2)</f>
        <v>0</v>
      </c>
      <c r="H144" s="171"/>
      <c r="I144" s="172">
        <f>ROUND(E144*H144,2)</f>
        <v>0</v>
      </c>
      <c r="J144" s="171"/>
      <c r="K144" s="172">
        <f>ROUND(E144*J144,2)</f>
        <v>0</v>
      </c>
      <c r="L144" s="172">
        <v>21</v>
      </c>
      <c r="M144" s="172">
        <f>G144*(1+L144/100)</f>
        <v>0</v>
      </c>
      <c r="N144" s="172">
        <v>0</v>
      </c>
      <c r="O144" s="172">
        <f>ROUND(E144*N144,2)</f>
        <v>0</v>
      </c>
      <c r="P144" s="172">
        <v>0</v>
      </c>
      <c r="Q144" s="172">
        <f>ROUND(E144*P144,2)</f>
        <v>0</v>
      </c>
      <c r="R144" s="172"/>
      <c r="S144" s="172" t="s">
        <v>177</v>
      </c>
      <c r="T144" s="173" t="s">
        <v>178</v>
      </c>
      <c r="U144" s="158">
        <v>23.530999999999999</v>
      </c>
      <c r="V144" s="158">
        <f>ROUND(E144*U144,2)</f>
        <v>5.76</v>
      </c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196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55"/>
      <c r="B145" s="156"/>
      <c r="C145" s="190" t="s">
        <v>1995</v>
      </c>
      <c r="D145" s="188"/>
      <c r="E145" s="189">
        <v>0.24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200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ht="22.5" outlineLevel="1" x14ac:dyDescent="0.2">
      <c r="A146" s="167">
        <v>46</v>
      </c>
      <c r="B146" s="168" t="s">
        <v>1687</v>
      </c>
      <c r="C146" s="184" t="s">
        <v>1688</v>
      </c>
      <c r="D146" s="169" t="s">
        <v>208</v>
      </c>
      <c r="E146" s="170">
        <v>154.126</v>
      </c>
      <c r="F146" s="171"/>
      <c r="G146" s="172">
        <f>ROUND(E146*F146,2)</f>
        <v>0</v>
      </c>
      <c r="H146" s="171"/>
      <c r="I146" s="172">
        <f>ROUND(E146*H146,2)</f>
        <v>0</v>
      </c>
      <c r="J146" s="171"/>
      <c r="K146" s="172">
        <f>ROUND(E146*J146,2)</f>
        <v>0</v>
      </c>
      <c r="L146" s="172">
        <v>21</v>
      </c>
      <c r="M146" s="172">
        <f>G146*(1+L146/100)</f>
        <v>0</v>
      </c>
      <c r="N146" s="172">
        <v>0</v>
      </c>
      <c r="O146" s="172">
        <f>ROUND(E146*N146,2)</f>
        <v>0</v>
      </c>
      <c r="P146" s="172">
        <v>0</v>
      </c>
      <c r="Q146" s="172">
        <f>ROUND(E146*P146,2)</f>
        <v>0</v>
      </c>
      <c r="R146" s="172"/>
      <c r="S146" s="172" t="s">
        <v>177</v>
      </c>
      <c r="T146" s="173" t="s">
        <v>178</v>
      </c>
      <c r="U146" s="158">
        <v>1.093</v>
      </c>
      <c r="V146" s="158">
        <f>ROUND(E146*U146,2)</f>
        <v>168.46</v>
      </c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196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55"/>
      <c r="B147" s="156"/>
      <c r="C147" s="190" t="s">
        <v>2115</v>
      </c>
      <c r="D147" s="188"/>
      <c r="E147" s="189">
        <v>152.76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200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1" x14ac:dyDescent="0.2">
      <c r="A148" s="155"/>
      <c r="B148" s="156"/>
      <c r="C148" s="190" t="s">
        <v>2116</v>
      </c>
      <c r="D148" s="188"/>
      <c r="E148" s="189">
        <v>1.36</v>
      </c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 t="s">
        <v>200</v>
      </c>
      <c r="AH148" s="148">
        <v>0</v>
      </c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ht="22.5" outlineLevel="1" x14ac:dyDescent="0.2">
      <c r="A149" s="167">
        <v>47</v>
      </c>
      <c r="B149" s="168" t="s">
        <v>1199</v>
      </c>
      <c r="C149" s="184" t="s">
        <v>1200</v>
      </c>
      <c r="D149" s="169" t="s">
        <v>195</v>
      </c>
      <c r="E149" s="170">
        <v>720.24400000000003</v>
      </c>
      <c r="F149" s="171"/>
      <c r="G149" s="172">
        <f>ROUND(E149*F149,2)</f>
        <v>0</v>
      </c>
      <c r="H149" s="171"/>
      <c r="I149" s="172">
        <f>ROUND(E149*H149,2)</f>
        <v>0</v>
      </c>
      <c r="J149" s="171"/>
      <c r="K149" s="172">
        <f>ROUND(E149*J149,2)</f>
        <v>0</v>
      </c>
      <c r="L149" s="172">
        <v>21</v>
      </c>
      <c r="M149" s="172">
        <f>G149*(1+L149/100)</f>
        <v>0</v>
      </c>
      <c r="N149" s="172">
        <v>0</v>
      </c>
      <c r="O149" s="172">
        <f>ROUND(E149*N149,2)</f>
        <v>0</v>
      </c>
      <c r="P149" s="172">
        <v>0</v>
      </c>
      <c r="Q149" s="172">
        <f>ROUND(E149*P149,2)</f>
        <v>0</v>
      </c>
      <c r="R149" s="172"/>
      <c r="S149" s="172" t="s">
        <v>177</v>
      </c>
      <c r="T149" s="173" t="s">
        <v>178</v>
      </c>
      <c r="U149" s="158">
        <v>0.65</v>
      </c>
      <c r="V149" s="158">
        <f>ROUND(E149*U149,2)</f>
        <v>468.16</v>
      </c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196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55"/>
      <c r="B150" s="156"/>
      <c r="C150" s="190" t="s">
        <v>2117</v>
      </c>
      <c r="D150" s="188"/>
      <c r="E150" s="189">
        <v>706.62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200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55"/>
      <c r="B151" s="156"/>
      <c r="C151" s="190" t="s">
        <v>2118</v>
      </c>
      <c r="D151" s="188"/>
      <c r="E151" s="189">
        <v>13.62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200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1" x14ac:dyDescent="0.2">
      <c r="A152" s="167">
        <v>48</v>
      </c>
      <c r="B152" s="168" t="s">
        <v>1204</v>
      </c>
      <c r="C152" s="184" t="s">
        <v>1205</v>
      </c>
      <c r="D152" s="169" t="s">
        <v>195</v>
      </c>
      <c r="E152" s="170">
        <v>720.24400000000003</v>
      </c>
      <c r="F152" s="171"/>
      <c r="G152" s="172">
        <f>ROUND(E152*F152,2)</f>
        <v>0</v>
      </c>
      <c r="H152" s="171"/>
      <c r="I152" s="172">
        <f>ROUND(E152*H152,2)</f>
        <v>0</v>
      </c>
      <c r="J152" s="171"/>
      <c r="K152" s="172">
        <f>ROUND(E152*J152,2)</f>
        <v>0</v>
      </c>
      <c r="L152" s="172">
        <v>21</v>
      </c>
      <c r="M152" s="172">
        <f>G152*(1+L152/100)</f>
        <v>0</v>
      </c>
      <c r="N152" s="172">
        <v>0</v>
      </c>
      <c r="O152" s="172">
        <f>ROUND(E152*N152,2)</f>
        <v>0</v>
      </c>
      <c r="P152" s="172">
        <v>0</v>
      </c>
      <c r="Q152" s="172">
        <f>ROUND(E152*P152,2)</f>
        <v>0</v>
      </c>
      <c r="R152" s="172"/>
      <c r="S152" s="172" t="s">
        <v>177</v>
      </c>
      <c r="T152" s="173" t="s">
        <v>178</v>
      </c>
      <c r="U152" s="158">
        <v>0.35</v>
      </c>
      <c r="V152" s="158">
        <f>ROUND(E152*U152,2)</f>
        <v>252.09</v>
      </c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196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2117</v>
      </c>
      <c r="D153" s="188"/>
      <c r="E153" s="189">
        <v>706.62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55"/>
      <c r="B154" s="156"/>
      <c r="C154" s="190" t="s">
        <v>2118</v>
      </c>
      <c r="D154" s="188"/>
      <c r="E154" s="189">
        <v>13.62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200</v>
      </c>
      <c r="AH154" s="148">
        <v>0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ht="22.5" outlineLevel="1" x14ac:dyDescent="0.2">
      <c r="A155" s="167">
        <v>49</v>
      </c>
      <c r="B155" s="168" t="s">
        <v>1206</v>
      </c>
      <c r="C155" s="184" t="s">
        <v>1207</v>
      </c>
      <c r="D155" s="169" t="s">
        <v>234</v>
      </c>
      <c r="E155" s="170">
        <v>15.456239999999999</v>
      </c>
      <c r="F155" s="171"/>
      <c r="G155" s="172">
        <f>ROUND(E155*F155,2)</f>
        <v>0</v>
      </c>
      <c r="H155" s="171"/>
      <c r="I155" s="172">
        <f>ROUND(E155*H155,2)</f>
        <v>0</v>
      </c>
      <c r="J155" s="171"/>
      <c r="K155" s="172">
        <f>ROUND(E155*J155,2)</f>
        <v>0</v>
      </c>
      <c r="L155" s="172">
        <v>21</v>
      </c>
      <c r="M155" s="172">
        <f>G155*(1+L155/100)</f>
        <v>0</v>
      </c>
      <c r="N155" s="172">
        <v>0</v>
      </c>
      <c r="O155" s="172">
        <f>ROUND(E155*N155,2)</f>
        <v>0</v>
      </c>
      <c r="P155" s="172">
        <v>0</v>
      </c>
      <c r="Q155" s="172">
        <f>ROUND(E155*P155,2)</f>
        <v>0</v>
      </c>
      <c r="R155" s="172"/>
      <c r="S155" s="172" t="s">
        <v>177</v>
      </c>
      <c r="T155" s="173" t="s">
        <v>178</v>
      </c>
      <c r="U155" s="158">
        <v>25.271000000000001</v>
      </c>
      <c r="V155" s="158">
        <f>ROUND(E155*U155,2)</f>
        <v>390.59</v>
      </c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196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1" x14ac:dyDescent="0.2">
      <c r="A156" s="155"/>
      <c r="B156" s="156"/>
      <c r="C156" s="190" t="s">
        <v>2119</v>
      </c>
      <c r="D156" s="188"/>
      <c r="E156" s="189">
        <v>15.29</v>
      </c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200</v>
      </c>
      <c r="AH156" s="148">
        <v>0</v>
      </c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/>
      <c r="B157" s="156"/>
      <c r="C157" s="190" t="s">
        <v>2120</v>
      </c>
      <c r="D157" s="188"/>
      <c r="E157" s="189">
        <v>0.16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200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ht="33.75" outlineLevel="1" x14ac:dyDescent="0.2">
      <c r="A158" s="167">
        <v>50</v>
      </c>
      <c r="B158" s="168" t="s">
        <v>340</v>
      </c>
      <c r="C158" s="184" t="s">
        <v>341</v>
      </c>
      <c r="D158" s="169" t="s">
        <v>256</v>
      </c>
      <c r="E158" s="170">
        <v>74.739999999999995</v>
      </c>
      <c r="F158" s="171"/>
      <c r="G158" s="172">
        <f>ROUND(E158*F158,2)</f>
        <v>0</v>
      </c>
      <c r="H158" s="171"/>
      <c r="I158" s="172">
        <f>ROUND(E158*H158,2)</f>
        <v>0</v>
      </c>
      <c r="J158" s="171"/>
      <c r="K158" s="172">
        <f>ROUND(E158*J158,2)</f>
        <v>0</v>
      </c>
      <c r="L158" s="172">
        <v>21</v>
      </c>
      <c r="M158" s="172">
        <f>G158*(1+L158/100)</f>
        <v>0</v>
      </c>
      <c r="N158" s="172">
        <v>0</v>
      </c>
      <c r="O158" s="172">
        <f>ROUND(E158*N158,2)</f>
        <v>0</v>
      </c>
      <c r="P158" s="172">
        <v>0</v>
      </c>
      <c r="Q158" s="172">
        <f>ROUND(E158*P158,2)</f>
        <v>0</v>
      </c>
      <c r="R158" s="172"/>
      <c r="S158" s="172" t="s">
        <v>177</v>
      </c>
      <c r="T158" s="173" t="s">
        <v>178</v>
      </c>
      <c r="U158" s="158">
        <v>1.0222199999999999</v>
      </c>
      <c r="V158" s="158">
        <f>ROUND(E158*U158,2)</f>
        <v>76.400000000000006</v>
      </c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196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1" x14ac:dyDescent="0.2">
      <c r="A159" s="155"/>
      <c r="B159" s="156"/>
      <c r="C159" s="190" t="s">
        <v>2121</v>
      </c>
      <c r="D159" s="188"/>
      <c r="E159" s="189">
        <v>15.6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200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55"/>
      <c r="B160" s="156"/>
      <c r="C160" s="190" t="s">
        <v>1698</v>
      </c>
      <c r="D160" s="188"/>
      <c r="E160" s="189">
        <v>4.2</v>
      </c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200</v>
      </c>
      <c r="AH160" s="148">
        <v>0</v>
      </c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0" t="s">
        <v>2122</v>
      </c>
      <c r="D161" s="188"/>
      <c r="E161" s="189">
        <v>23.74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>
        <v>0</v>
      </c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55"/>
      <c r="B162" s="156"/>
      <c r="C162" s="190" t="s">
        <v>2123</v>
      </c>
      <c r="D162" s="188"/>
      <c r="E162" s="189">
        <v>28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200</v>
      </c>
      <c r="AH162" s="148">
        <v>0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55"/>
      <c r="B163" s="156"/>
      <c r="C163" s="190" t="s">
        <v>2124</v>
      </c>
      <c r="D163" s="188"/>
      <c r="E163" s="189">
        <v>3.2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200</v>
      </c>
      <c r="AH163" s="148">
        <v>0</v>
      </c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ht="33.75" outlineLevel="1" x14ac:dyDescent="0.2">
      <c r="A164" s="167">
        <v>51</v>
      </c>
      <c r="B164" s="168" t="s">
        <v>349</v>
      </c>
      <c r="C164" s="184" t="s">
        <v>350</v>
      </c>
      <c r="D164" s="169" t="s">
        <v>256</v>
      </c>
      <c r="E164" s="170">
        <v>26.4</v>
      </c>
      <c r="F164" s="171"/>
      <c r="G164" s="172">
        <f>ROUND(E164*F164,2)</f>
        <v>0</v>
      </c>
      <c r="H164" s="171"/>
      <c r="I164" s="172">
        <f>ROUND(E164*H164,2)</f>
        <v>0</v>
      </c>
      <c r="J164" s="171"/>
      <c r="K164" s="172">
        <f>ROUND(E164*J164,2)</f>
        <v>0</v>
      </c>
      <c r="L164" s="172">
        <v>21</v>
      </c>
      <c r="M164" s="172">
        <f>G164*(1+L164/100)</f>
        <v>0</v>
      </c>
      <c r="N164" s="172">
        <v>0</v>
      </c>
      <c r="O164" s="172">
        <f>ROUND(E164*N164,2)</f>
        <v>0</v>
      </c>
      <c r="P164" s="172">
        <v>0</v>
      </c>
      <c r="Q164" s="172">
        <f>ROUND(E164*P164,2)</f>
        <v>0</v>
      </c>
      <c r="R164" s="172"/>
      <c r="S164" s="172" t="s">
        <v>177</v>
      </c>
      <c r="T164" s="173" t="s">
        <v>178</v>
      </c>
      <c r="U164" s="158">
        <v>1.13636</v>
      </c>
      <c r="V164" s="158">
        <f>ROUND(E164*U164,2)</f>
        <v>30</v>
      </c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196</v>
      </c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55"/>
      <c r="B165" s="156"/>
      <c r="C165" s="190" t="s">
        <v>1702</v>
      </c>
      <c r="D165" s="188"/>
      <c r="E165" s="189">
        <v>10.4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200</v>
      </c>
      <c r="AH165" s="148">
        <v>0</v>
      </c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190" t="s">
        <v>2125</v>
      </c>
      <c r="D166" s="188"/>
      <c r="E166" s="189">
        <v>3.2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>
        <v>0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55"/>
      <c r="B167" s="156"/>
      <c r="C167" s="190" t="s">
        <v>2126</v>
      </c>
      <c r="D167" s="188"/>
      <c r="E167" s="189">
        <v>9.6</v>
      </c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200</v>
      </c>
      <c r="AH167" s="148">
        <v>0</v>
      </c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55"/>
      <c r="B168" s="156"/>
      <c r="C168" s="190" t="s">
        <v>2127</v>
      </c>
      <c r="D168" s="188"/>
      <c r="E168" s="189">
        <v>3.2</v>
      </c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200</v>
      </c>
      <c r="AH168" s="148">
        <v>0</v>
      </c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ht="33.75" outlineLevel="1" x14ac:dyDescent="0.2">
      <c r="A169" s="167">
        <v>52</v>
      </c>
      <c r="B169" s="168" t="s">
        <v>1706</v>
      </c>
      <c r="C169" s="184" t="s">
        <v>1707</v>
      </c>
      <c r="D169" s="169" t="s">
        <v>256</v>
      </c>
      <c r="E169" s="170">
        <v>38</v>
      </c>
      <c r="F169" s="171"/>
      <c r="G169" s="172">
        <f>ROUND(E169*F169,2)</f>
        <v>0</v>
      </c>
      <c r="H169" s="171"/>
      <c r="I169" s="172">
        <f>ROUND(E169*H169,2)</f>
        <v>0</v>
      </c>
      <c r="J169" s="171"/>
      <c r="K169" s="172">
        <f>ROUND(E169*J169,2)</f>
        <v>0</v>
      </c>
      <c r="L169" s="172">
        <v>21</v>
      </c>
      <c r="M169" s="172">
        <f>G169*(1+L169/100)</f>
        <v>0</v>
      </c>
      <c r="N169" s="172">
        <v>0</v>
      </c>
      <c r="O169" s="172">
        <f>ROUND(E169*N169,2)</f>
        <v>0</v>
      </c>
      <c r="P169" s="172">
        <v>0</v>
      </c>
      <c r="Q169" s="172">
        <f>ROUND(E169*P169,2)</f>
        <v>0</v>
      </c>
      <c r="R169" s="172"/>
      <c r="S169" s="172" t="s">
        <v>177</v>
      </c>
      <c r="T169" s="173" t="s">
        <v>178</v>
      </c>
      <c r="U169" s="158">
        <v>1.1499999999999999</v>
      </c>
      <c r="V169" s="158">
        <f>ROUND(E169*U169,2)</f>
        <v>43.7</v>
      </c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196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190" t="s">
        <v>1708</v>
      </c>
      <c r="D170" s="188"/>
      <c r="E170" s="189">
        <v>38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0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ht="22.5" outlineLevel="1" x14ac:dyDescent="0.2">
      <c r="A171" s="167">
        <v>53</v>
      </c>
      <c r="B171" s="168" t="s">
        <v>1709</v>
      </c>
      <c r="C171" s="184" t="s">
        <v>1710</v>
      </c>
      <c r="D171" s="169" t="s">
        <v>208</v>
      </c>
      <c r="E171" s="170">
        <v>2.2983500000000001</v>
      </c>
      <c r="F171" s="171"/>
      <c r="G171" s="172">
        <f>ROUND(E171*F171,2)</f>
        <v>0</v>
      </c>
      <c r="H171" s="171"/>
      <c r="I171" s="172">
        <f>ROUND(E171*H171,2)</f>
        <v>0</v>
      </c>
      <c r="J171" s="171"/>
      <c r="K171" s="172">
        <f>ROUND(E171*J171,2)</f>
        <v>0</v>
      </c>
      <c r="L171" s="172">
        <v>21</v>
      </c>
      <c r="M171" s="172">
        <f>G171*(1+L171/100)</f>
        <v>0</v>
      </c>
      <c r="N171" s="172">
        <v>0</v>
      </c>
      <c r="O171" s="172">
        <f>ROUND(E171*N171,2)</f>
        <v>0</v>
      </c>
      <c r="P171" s="172">
        <v>0</v>
      </c>
      <c r="Q171" s="172">
        <f>ROUND(E171*P171,2)</f>
        <v>0</v>
      </c>
      <c r="R171" s="172"/>
      <c r="S171" s="172" t="s">
        <v>177</v>
      </c>
      <c r="T171" s="173" t="s">
        <v>178</v>
      </c>
      <c r="U171" s="158">
        <v>3.9289999999999998</v>
      </c>
      <c r="V171" s="158">
        <f>ROUND(E171*U171,2)</f>
        <v>9.0299999999999994</v>
      </c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196</v>
      </c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1" x14ac:dyDescent="0.2">
      <c r="A172" s="155"/>
      <c r="B172" s="156"/>
      <c r="C172" s="190" t="s">
        <v>2128</v>
      </c>
      <c r="D172" s="188"/>
      <c r="E172" s="189">
        <v>0.3</v>
      </c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200</v>
      </c>
      <c r="AH172" s="148">
        <v>0</v>
      </c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190" t="s">
        <v>1712</v>
      </c>
      <c r="D173" s="188"/>
      <c r="E173" s="189">
        <v>2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67">
        <v>54</v>
      </c>
      <c r="B174" s="168" t="s">
        <v>1713</v>
      </c>
      <c r="C174" s="184" t="s">
        <v>1714</v>
      </c>
      <c r="D174" s="169" t="s">
        <v>256</v>
      </c>
      <c r="E174" s="170">
        <v>6.4</v>
      </c>
      <c r="F174" s="171"/>
      <c r="G174" s="172">
        <f>ROUND(E174*F174,2)</f>
        <v>0</v>
      </c>
      <c r="H174" s="171"/>
      <c r="I174" s="172">
        <f>ROUND(E174*H174,2)</f>
        <v>0</v>
      </c>
      <c r="J174" s="171"/>
      <c r="K174" s="172">
        <f>ROUND(E174*J174,2)</f>
        <v>0</v>
      </c>
      <c r="L174" s="172">
        <v>21</v>
      </c>
      <c r="M174" s="172">
        <f>G174*(1+L174/100)</f>
        <v>0</v>
      </c>
      <c r="N174" s="172">
        <v>0</v>
      </c>
      <c r="O174" s="172">
        <f>ROUND(E174*N174,2)</f>
        <v>0</v>
      </c>
      <c r="P174" s="172">
        <v>0</v>
      </c>
      <c r="Q174" s="172">
        <f>ROUND(E174*P174,2)</f>
        <v>0</v>
      </c>
      <c r="R174" s="172"/>
      <c r="S174" s="172" t="s">
        <v>184</v>
      </c>
      <c r="T174" s="173" t="s">
        <v>178</v>
      </c>
      <c r="U174" s="158">
        <v>0</v>
      </c>
      <c r="V174" s="158">
        <f>ROUND(E174*U174,2)</f>
        <v>0</v>
      </c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196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55"/>
      <c r="B175" s="156"/>
      <c r="C175" s="190" t="s">
        <v>1715</v>
      </c>
      <c r="D175" s="188"/>
      <c r="E175" s="189">
        <v>6.4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200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67">
        <v>55</v>
      </c>
      <c r="B176" s="168" t="s">
        <v>1716</v>
      </c>
      <c r="C176" s="184" t="s">
        <v>1717</v>
      </c>
      <c r="D176" s="169" t="s">
        <v>1718</v>
      </c>
      <c r="E176" s="170">
        <v>29</v>
      </c>
      <c r="F176" s="171"/>
      <c r="G176" s="172">
        <f>ROUND(E176*F176,2)</f>
        <v>0</v>
      </c>
      <c r="H176" s="171"/>
      <c r="I176" s="172">
        <f>ROUND(E176*H176,2)</f>
        <v>0</v>
      </c>
      <c r="J176" s="171"/>
      <c r="K176" s="172">
        <f>ROUND(E176*J176,2)</f>
        <v>0</v>
      </c>
      <c r="L176" s="172">
        <v>21</v>
      </c>
      <c r="M176" s="172">
        <f>G176*(1+L176/100)</f>
        <v>0</v>
      </c>
      <c r="N176" s="172">
        <v>0</v>
      </c>
      <c r="O176" s="172">
        <f>ROUND(E176*N176,2)</f>
        <v>0</v>
      </c>
      <c r="P176" s="172">
        <v>0</v>
      </c>
      <c r="Q176" s="172">
        <f>ROUND(E176*P176,2)</f>
        <v>0</v>
      </c>
      <c r="R176" s="172"/>
      <c r="S176" s="172" t="s">
        <v>184</v>
      </c>
      <c r="T176" s="173" t="s">
        <v>178</v>
      </c>
      <c r="U176" s="158">
        <v>0</v>
      </c>
      <c r="V176" s="158">
        <f>ROUND(E176*U176,2)</f>
        <v>0</v>
      </c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1719</v>
      </c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1" x14ac:dyDescent="0.2">
      <c r="A177" s="155"/>
      <c r="B177" s="156"/>
      <c r="C177" s="190" t="s">
        <v>1720</v>
      </c>
      <c r="D177" s="188"/>
      <c r="E177" s="189">
        <v>2</v>
      </c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200</v>
      </c>
      <c r="AH177" s="148">
        <v>0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0" t="s">
        <v>2129</v>
      </c>
      <c r="D178" s="188"/>
      <c r="E178" s="189">
        <v>26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55"/>
      <c r="B179" s="156"/>
      <c r="C179" s="190" t="s">
        <v>1722</v>
      </c>
      <c r="D179" s="188"/>
      <c r="E179" s="189">
        <v>1</v>
      </c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200</v>
      </c>
      <c r="AH179" s="148">
        <v>0</v>
      </c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67">
        <v>56</v>
      </c>
      <c r="B180" s="168" t="s">
        <v>1723</v>
      </c>
      <c r="C180" s="184" t="s">
        <v>1724</v>
      </c>
      <c r="D180" s="169" t="s">
        <v>256</v>
      </c>
      <c r="E180" s="170">
        <v>63.180999999999997</v>
      </c>
      <c r="F180" s="171"/>
      <c r="G180" s="172">
        <f>ROUND(E180*F180,2)</f>
        <v>0</v>
      </c>
      <c r="H180" s="171"/>
      <c r="I180" s="172">
        <f>ROUND(E180*H180,2)</f>
        <v>0</v>
      </c>
      <c r="J180" s="171"/>
      <c r="K180" s="172">
        <f>ROUND(E180*J180,2)</f>
        <v>0</v>
      </c>
      <c r="L180" s="172">
        <v>21</v>
      </c>
      <c r="M180" s="172">
        <f>G180*(1+L180/100)</f>
        <v>0</v>
      </c>
      <c r="N180" s="172">
        <v>0</v>
      </c>
      <c r="O180" s="172">
        <f>ROUND(E180*N180,2)</f>
        <v>0</v>
      </c>
      <c r="P180" s="172">
        <v>0</v>
      </c>
      <c r="Q180" s="172">
        <f>ROUND(E180*P180,2)</f>
        <v>0</v>
      </c>
      <c r="R180" s="172"/>
      <c r="S180" s="172" t="s">
        <v>184</v>
      </c>
      <c r="T180" s="173" t="s">
        <v>178</v>
      </c>
      <c r="U180" s="158">
        <v>0</v>
      </c>
      <c r="V180" s="158">
        <f>ROUND(E180*U180,2)</f>
        <v>0</v>
      </c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185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55"/>
      <c r="B181" s="156"/>
      <c r="C181" s="190" t="s">
        <v>2130</v>
      </c>
      <c r="D181" s="188"/>
      <c r="E181" s="189">
        <v>63.18</v>
      </c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200</v>
      </c>
      <c r="AH181" s="148">
        <v>0</v>
      </c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67">
        <v>57</v>
      </c>
      <c r="B182" s="168" t="s">
        <v>1726</v>
      </c>
      <c r="C182" s="184" t="s">
        <v>1727</v>
      </c>
      <c r="D182" s="169" t="s">
        <v>256</v>
      </c>
      <c r="E182" s="170">
        <v>18.399999999999999</v>
      </c>
      <c r="F182" s="171"/>
      <c r="G182" s="172">
        <f>ROUND(E182*F182,2)</f>
        <v>0</v>
      </c>
      <c r="H182" s="171"/>
      <c r="I182" s="172">
        <f>ROUND(E182*H182,2)</f>
        <v>0</v>
      </c>
      <c r="J182" s="171"/>
      <c r="K182" s="172">
        <f>ROUND(E182*J182,2)</f>
        <v>0</v>
      </c>
      <c r="L182" s="172">
        <v>21</v>
      </c>
      <c r="M182" s="172">
        <f>G182*(1+L182/100)</f>
        <v>0</v>
      </c>
      <c r="N182" s="172">
        <v>0</v>
      </c>
      <c r="O182" s="172">
        <f>ROUND(E182*N182,2)</f>
        <v>0</v>
      </c>
      <c r="P182" s="172">
        <v>0</v>
      </c>
      <c r="Q182" s="172">
        <f>ROUND(E182*P182,2)</f>
        <v>0</v>
      </c>
      <c r="R182" s="172"/>
      <c r="S182" s="172" t="s">
        <v>184</v>
      </c>
      <c r="T182" s="173" t="s">
        <v>178</v>
      </c>
      <c r="U182" s="158">
        <v>0</v>
      </c>
      <c r="V182" s="158">
        <f>ROUND(E182*U182,2)</f>
        <v>0</v>
      </c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185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55"/>
      <c r="B183" s="156"/>
      <c r="C183" s="190" t="s">
        <v>2131</v>
      </c>
      <c r="D183" s="188"/>
      <c r="E183" s="189">
        <v>18.399999999999999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200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x14ac:dyDescent="0.2">
      <c r="A184" s="161" t="s">
        <v>172</v>
      </c>
      <c r="B184" s="162" t="s">
        <v>77</v>
      </c>
      <c r="C184" s="182" t="s">
        <v>78</v>
      </c>
      <c r="D184" s="163"/>
      <c r="E184" s="164"/>
      <c r="F184" s="165"/>
      <c r="G184" s="165">
        <f>SUMIF(AG185:AG202,"&lt;&gt;NOR",G185:G202)</f>
        <v>0</v>
      </c>
      <c r="H184" s="165"/>
      <c r="I184" s="165">
        <f>SUM(I185:I202)</f>
        <v>0</v>
      </c>
      <c r="J184" s="165"/>
      <c r="K184" s="165">
        <f>SUM(K185:K202)</f>
        <v>0</v>
      </c>
      <c r="L184" s="165"/>
      <c r="M184" s="165">
        <f>SUM(M185:M202)</f>
        <v>0</v>
      </c>
      <c r="N184" s="165"/>
      <c r="O184" s="165">
        <f>SUM(O185:O202)</f>
        <v>0</v>
      </c>
      <c r="P184" s="165"/>
      <c r="Q184" s="165">
        <f>SUM(Q185:Q202)</f>
        <v>0</v>
      </c>
      <c r="R184" s="165"/>
      <c r="S184" s="165"/>
      <c r="T184" s="166"/>
      <c r="U184" s="160"/>
      <c r="V184" s="160">
        <f>SUM(V185:V202)</f>
        <v>20.740000000000002</v>
      </c>
      <c r="W184" s="160"/>
      <c r="AG184" t="s">
        <v>173</v>
      </c>
    </row>
    <row r="185" spans="1:60" ht="45" outlineLevel="1" x14ac:dyDescent="0.2">
      <c r="A185" s="167">
        <v>58</v>
      </c>
      <c r="B185" s="168" t="s">
        <v>1729</v>
      </c>
      <c r="C185" s="184" t="s">
        <v>1730</v>
      </c>
      <c r="D185" s="169" t="s">
        <v>208</v>
      </c>
      <c r="E185" s="170">
        <v>4.585</v>
      </c>
      <c r="F185" s="171"/>
      <c r="G185" s="172">
        <f>ROUND(E185*F185,2)</f>
        <v>0</v>
      </c>
      <c r="H185" s="171"/>
      <c r="I185" s="172">
        <f>ROUND(E185*H185,2)</f>
        <v>0</v>
      </c>
      <c r="J185" s="171"/>
      <c r="K185" s="172">
        <f>ROUND(E185*J185,2)</f>
        <v>0</v>
      </c>
      <c r="L185" s="172">
        <v>21</v>
      </c>
      <c r="M185" s="172">
        <f>G185*(1+L185/100)</f>
        <v>0</v>
      </c>
      <c r="N185" s="172">
        <v>0</v>
      </c>
      <c r="O185" s="172">
        <f>ROUND(E185*N185,2)</f>
        <v>0</v>
      </c>
      <c r="P185" s="172">
        <v>0</v>
      </c>
      <c r="Q185" s="172">
        <f>ROUND(E185*P185,2)</f>
        <v>0</v>
      </c>
      <c r="R185" s="172"/>
      <c r="S185" s="172" t="s">
        <v>177</v>
      </c>
      <c r="T185" s="173" t="s">
        <v>178</v>
      </c>
      <c r="U185" s="158">
        <v>0.98699999999999999</v>
      </c>
      <c r="V185" s="158">
        <f>ROUND(E185*U185,2)</f>
        <v>4.53</v>
      </c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196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2132</v>
      </c>
      <c r="D186" s="188"/>
      <c r="E186" s="189">
        <v>4.59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ht="22.5" outlineLevel="1" x14ac:dyDescent="0.2">
      <c r="A187" s="167">
        <v>59</v>
      </c>
      <c r="B187" s="168" t="s">
        <v>1732</v>
      </c>
      <c r="C187" s="184" t="s">
        <v>1733</v>
      </c>
      <c r="D187" s="169" t="s">
        <v>234</v>
      </c>
      <c r="E187" s="170">
        <v>0.29587999999999998</v>
      </c>
      <c r="F187" s="171"/>
      <c r="G187" s="172">
        <f>ROUND(E187*F187,2)</f>
        <v>0</v>
      </c>
      <c r="H187" s="171"/>
      <c r="I187" s="172">
        <f>ROUND(E187*H187,2)</f>
        <v>0</v>
      </c>
      <c r="J187" s="171"/>
      <c r="K187" s="172">
        <f>ROUND(E187*J187,2)</f>
        <v>0</v>
      </c>
      <c r="L187" s="172">
        <v>21</v>
      </c>
      <c r="M187" s="172">
        <f>G187*(1+L187/100)</f>
        <v>0</v>
      </c>
      <c r="N187" s="172">
        <v>0</v>
      </c>
      <c r="O187" s="172">
        <f>ROUND(E187*N187,2)</f>
        <v>0</v>
      </c>
      <c r="P187" s="172">
        <v>0</v>
      </c>
      <c r="Q187" s="172">
        <f>ROUND(E187*P187,2)</f>
        <v>0</v>
      </c>
      <c r="R187" s="172"/>
      <c r="S187" s="172" t="s">
        <v>177</v>
      </c>
      <c r="T187" s="173" t="s">
        <v>178</v>
      </c>
      <c r="U187" s="158">
        <v>15.211</v>
      </c>
      <c r="V187" s="158">
        <f>ROUND(E187*U187,2)</f>
        <v>4.5</v>
      </c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196</v>
      </c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55"/>
      <c r="B188" s="156"/>
      <c r="C188" s="190" t="s">
        <v>2133</v>
      </c>
      <c r="D188" s="188"/>
      <c r="E188" s="189">
        <v>0.3</v>
      </c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200</v>
      </c>
      <c r="AH188" s="148">
        <v>0</v>
      </c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ht="22.5" outlineLevel="1" x14ac:dyDescent="0.2">
      <c r="A189" s="167">
        <v>60</v>
      </c>
      <c r="B189" s="168" t="s">
        <v>1223</v>
      </c>
      <c r="C189" s="184" t="s">
        <v>1224</v>
      </c>
      <c r="D189" s="169" t="s">
        <v>208</v>
      </c>
      <c r="E189" s="170">
        <v>0.56133</v>
      </c>
      <c r="F189" s="171"/>
      <c r="G189" s="172">
        <f>ROUND(E189*F189,2)</f>
        <v>0</v>
      </c>
      <c r="H189" s="171"/>
      <c r="I189" s="172">
        <f>ROUND(E189*H189,2)</f>
        <v>0</v>
      </c>
      <c r="J189" s="171"/>
      <c r="K189" s="172">
        <f>ROUND(E189*J189,2)</f>
        <v>0</v>
      </c>
      <c r="L189" s="172">
        <v>21</v>
      </c>
      <c r="M189" s="172">
        <f>G189*(1+L189/100)</f>
        <v>0</v>
      </c>
      <c r="N189" s="172">
        <v>0</v>
      </c>
      <c r="O189" s="172">
        <f>ROUND(E189*N189,2)</f>
        <v>0</v>
      </c>
      <c r="P189" s="172">
        <v>0</v>
      </c>
      <c r="Q189" s="172">
        <f>ROUND(E189*P189,2)</f>
        <v>0</v>
      </c>
      <c r="R189" s="172"/>
      <c r="S189" s="172" t="s">
        <v>177</v>
      </c>
      <c r="T189" s="173" t="s">
        <v>178</v>
      </c>
      <c r="U189" s="158">
        <v>3.7694999999999999</v>
      </c>
      <c r="V189" s="158">
        <f>ROUND(E189*U189,2)</f>
        <v>2.12</v>
      </c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196</v>
      </c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55"/>
      <c r="B190" s="156"/>
      <c r="C190" s="190" t="s">
        <v>2134</v>
      </c>
      <c r="D190" s="188"/>
      <c r="E190" s="189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200</v>
      </c>
      <c r="AH190" s="148">
        <v>0</v>
      </c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55"/>
      <c r="B191" s="156"/>
      <c r="C191" s="190" t="s">
        <v>2135</v>
      </c>
      <c r="D191" s="188"/>
      <c r="E191" s="189">
        <v>0.19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200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outlineLevel="1" x14ac:dyDescent="0.2">
      <c r="A192" s="155"/>
      <c r="B192" s="156"/>
      <c r="C192" s="190" t="s">
        <v>2136</v>
      </c>
      <c r="D192" s="188"/>
      <c r="E192" s="189">
        <v>0.37</v>
      </c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 t="s">
        <v>200</v>
      </c>
      <c r="AH192" s="148">
        <v>0</v>
      </c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ht="33.75" outlineLevel="1" x14ac:dyDescent="0.2">
      <c r="A193" s="167">
        <v>61</v>
      </c>
      <c r="B193" s="168" t="s">
        <v>1230</v>
      </c>
      <c r="C193" s="184" t="s">
        <v>1231</v>
      </c>
      <c r="D193" s="169" t="s">
        <v>234</v>
      </c>
      <c r="E193" s="170">
        <v>6.7360000000000003E-2</v>
      </c>
      <c r="F193" s="171"/>
      <c r="G193" s="172">
        <f>ROUND(E193*F193,2)</f>
        <v>0</v>
      </c>
      <c r="H193" s="171"/>
      <c r="I193" s="172">
        <f>ROUND(E193*H193,2)</f>
        <v>0</v>
      </c>
      <c r="J193" s="171"/>
      <c r="K193" s="172">
        <f>ROUND(E193*J193,2)</f>
        <v>0</v>
      </c>
      <c r="L193" s="172">
        <v>21</v>
      </c>
      <c r="M193" s="172">
        <f>G193*(1+L193/100)</f>
        <v>0</v>
      </c>
      <c r="N193" s="172">
        <v>0</v>
      </c>
      <c r="O193" s="172">
        <f>ROUND(E193*N193,2)</f>
        <v>0</v>
      </c>
      <c r="P193" s="172">
        <v>0</v>
      </c>
      <c r="Q193" s="172">
        <f>ROUND(E193*P193,2)</f>
        <v>0</v>
      </c>
      <c r="R193" s="172"/>
      <c r="S193" s="172" t="s">
        <v>177</v>
      </c>
      <c r="T193" s="173" t="s">
        <v>178</v>
      </c>
      <c r="U193" s="158">
        <v>54.167999999999999</v>
      </c>
      <c r="V193" s="158">
        <f>ROUND(E193*U193,2)</f>
        <v>3.65</v>
      </c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196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1" x14ac:dyDescent="0.2">
      <c r="A194" s="155"/>
      <c r="B194" s="156"/>
      <c r="C194" s="190" t="s">
        <v>2134</v>
      </c>
      <c r="D194" s="188"/>
      <c r="E194" s="189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200</v>
      </c>
      <c r="AH194" s="148">
        <v>0</v>
      </c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2137</v>
      </c>
      <c r="D195" s="188"/>
      <c r="E195" s="189">
        <v>0.02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55"/>
      <c r="B196" s="156"/>
      <c r="C196" s="190" t="s">
        <v>2138</v>
      </c>
      <c r="D196" s="188"/>
      <c r="E196" s="189">
        <v>0.04</v>
      </c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200</v>
      </c>
      <c r="AH196" s="148">
        <v>0</v>
      </c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ht="22.5" outlineLevel="1" x14ac:dyDescent="0.2">
      <c r="A197" s="167">
        <v>62</v>
      </c>
      <c r="B197" s="168" t="s">
        <v>376</v>
      </c>
      <c r="C197" s="184" t="s">
        <v>377</v>
      </c>
      <c r="D197" s="169" t="s">
        <v>195</v>
      </c>
      <c r="E197" s="170">
        <v>3.3</v>
      </c>
      <c r="F197" s="171"/>
      <c r="G197" s="172">
        <f>ROUND(E197*F197,2)</f>
        <v>0</v>
      </c>
      <c r="H197" s="171"/>
      <c r="I197" s="172">
        <f>ROUND(E197*H197,2)</f>
        <v>0</v>
      </c>
      <c r="J197" s="171"/>
      <c r="K197" s="172">
        <f>ROUND(E197*J197,2)</f>
        <v>0</v>
      </c>
      <c r="L197" s="172">
        <v>21</v>
      </c>
      <c r="M197" s="172">
        <f>G197*(1+L197/100)</f>
        <v>0</v>
      </c>
      <c r="N197" s="172">
        <v>0</v>
      </c>
      <c r="O197" s="172">
        <f>ROUND(E197*N197,2)</f>
        <v>0</v>
      </c>
      <c r="P197" s="172">
        <v>0</v>
      </c>
      <c r="Q197" s="172">
        <f>ROUND(E197*P197,2)</f>
        <v>0</v>
      </c>
      <c r="R197" s="172"/>
      <c r="S197" s="172" t="s">
        <v>177</v>
      </c>
      <c r="T197" s="173" t="s">
        <v>178</v>
      </c>
      <c r="U197" s="158">
        <v>1.5396000000000001</v>
      </c>
      <c r="V197" s="158">
        <f>ROUND(E197*U197,2)</f>
        <v>5.08</v>
      </c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196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55"/>
      <c r="B198" s="156"/>
      <c r="C198" s="190" t="s">
        <v>2134</v>
      </c>
      <c r="D198" s="188"/>
      <c r="E198" s="189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200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1" x14ac:dyDescent="0.2">
      <c r="A199" s="155"/>
      <c r="B199" s="156"/>
      <c r="C199" s="190" t="s">
        <v>2139</v>
      </c>
      <c r="D199" s="188"/>
      <c r="E199" s="189">
        <v>3.3</v>
      </c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200</v>
      </c>
      <c r="AH199" s="148">
        <v>0</v>
      </c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ht="22.5" outlineLevel="1" x14ac:dyDescent="0.2">
      <c r="A200" s="167">
        <v>63</v>
      </c>
      <c r="B200" s="168" t="s">
        <v>379</v>
      </c>
      <c r="C200" s="184" t="s">
        <v>380</v>
      </c>
      <c r="D200" s="169" t="s">
        <v>195</v>
      </c>
      <c r="E200" s="170">
        <v>3.3</v>
      </c>
      <c r="F200" s="171"/>
      <c r="G200" s="172">
        <f>ROUND(E200*F200,2)</f>
        <v>0</v>
      </c>
      <c r="H200" s="171"/>
      <c r="I200" s="172">
        <f>ROUND(E200*H200,2)</f>
        <v>0</v>
      </c>
      <c r="J200" s="171"/>
      <c r="K200" s="172">
        <f>ROUND(E200*J200,2)</f>
        <v>0</v>
      </c>
      <c r="L200" s="172">
        <v>21</v>
      </c>
      <c r="M200" s="172">
        <f>G200*(1+L200/100)</f>
        <v>0</v>
      </c>
      <c r="N200" s="172">
        <v>0</v>
      </c>
      <c r="O200" s="172">
        <f>ROUND(E200*N200,2)</f>
        <v>0</v>
      </c>
      <c r="P200" s="172">
        <v>0</v>
      </c>
      <c r="Q200" s="172">
        <f>ROUND(E200*P200,2)</f>
        <v>0</v>
      </c>
      <c r="R200" s="172"/>
      <c r="S200" s="172" t="s">
        <v>177</v>
      </c>
      <c r="T200" s="173" t="s">
        <v>178</v>
      </c>
      <c r="U200" s="158">
        <v>0.26</v>
      </c>
      <c r="V200" s="158">
        <f>ROUND(E200*U200,2)</f>
        <v>0.86</v>
      </c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196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1" x14ac:dyDescent="0.2">
      <c r="A201" s="155"/>
      <c r="B201" s="156"/>
      <c r="C201" s="190" t="s">
        <v>2134</v>
      </c>
      <c r="D201" s="188"/>
      <c r="E201" s="189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200</v>
      </c>
      <c r="AH201" s="148">
        <v>0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1" x14ac:dyDescent="0.2">
      <c r="A202" s="155"/>
      <c r="B202" s="156"/>
      <c r="C202" s="190" t="s">
        <v>2139</v>
      </c>
      <c r="D202" s="188"/>
      <c r="E202" s="189">
        <v>3.3</v>
      </c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200</v>
      </c>
      <c r="AH202" s="148">
        <v>0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x14ac:dyDescent="0.2">
      <c r="A203" s="161" t="s">
        <v>172</v>
      </c>
      <c r="B203" s="162" t="s">
        <v>79</v>
      </c>
      <c r="C203" s="182" t="s">
        <v>80</v>
      </c>
      <c r="D203" s="163"/>
      <c r="E203" s="164"/>
      <c r="F203" s="165"/>
      <c r="G203" s="165">
        <f>SUMIF(AG204:AG221,"&lt;&gt;NOR",G204:G221)</f>
        <v>0</v>
      </c>
      <c r="H203" s="165"/>
      <c r="I203" s="165">
        <f>SUM(I204:I221)</f>
        <v>0</v>
      </c>
      <c r="J203" s="165"/>
      <c r="K203" s="165">
        <f>SUM(K204:K221)</f>
        <v>0</v>
      </c>
      <c r="L203" s="165"/>
      <c r="M203" s="165">
        <f>SUM(M204:M221)</f>
        <v>0</v>
      </c>
      <c r="N203" s="165"/>
      <c r="O203" s="165">
        <f>SUM(O204:O221)</f>
        <v>0</v>
      </c>
      <c r="P203" s="165"/>
      <c r="Q203" s="165">
        <f>SUM(Q204:Q221)</f>
        <v>0</v>
      </c>
      <c r="R203" s="165"/>
      <c r="S203" s="165"/>
      <c r="T203" s="166"/>
      <c r="U203" s="160"/>
      <c r="V203" s="160">
        <f>SUM(V204:V221)</f>
        <v>12.22</v>
      </c>
      <c r="W203" s="160"/>
      <c r="AG203" t="s">
        <v>173</v>
      </c>
    </row>
    <row r="204" spans="1:60" ht="22.5" outlineLevel="1" x14ac:dyDescent="0.2">
      <c r="A204" s="167">
        <v>64</v>
      </c>
      <c r="B204" s="168" t="s">
        <v>381</v>
      </c>
      <c r="C204" s="184" t="s">
        <v>382</v>
      </c>
      <c r="D204" s="169" t="s">
        <v>195</v>
      </c>
      <c r="E204" s="170">
        <v>7.07</v>
      </c>
      <c r="F204" s="171"/>
      <c r="G204" s="172">
        <f>ROUND(E204*F204,2)</f>
        <v>0</v>
      </c>
      <c r="H204" s="171"/>
      <c r="I204" s="172">
        <f>ROUND(E204*H204,2)</f>
        <v>0</v>
      </c>
      <c r="J204" s="171"/>
      <c r="K204" s="172">
        <f>ROUND(E204*J204,2)</f>
        <v>0</v>
      </c>
      <c r="L204" s="172">
        <v>21</v>
      </c>
      <c r="M204" s="172">
        <f>G204*(1+L204/100)</f>
        <v>0</v>
      </c>
      <c r="N204" s="172">
        <v>0</v>
      </c>
      <c r="O204" s="172">
        <f>ROUND(E204*N204,2)</f>
        <v>0</v>
      </c>
      <c r="P204" s="172">
        <v>0</v>
      </c>
      <c r="Q204" s="172">
        <f>ROUND(E204*P204,2)</f>
        <v>0</v>
      </c>
      <c r="R204" s="172"/>
      <c r="S204" s="172" t="s">
        <v>177</v>
      </c>
      <c r="T204" s="173" t="s">
        <v>178</v>
      </c>
      <c r="U204" s="158">
        <v>1.6E-2</v>
      </c>
      <c r="V204" s="158">
        <f>ROUND(E204*U204,2)</f>
        <v>0.11</v>
      </c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196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1" x14ac:dyDescent="0.2">
      <c r="A205" s="155"/>
      <c r="B205" s="156"/>
      <c r="C205" s="190" t="s">
        <v>2140</v>
      </c>
      <c r="D205" s="188"/>
      <c r="E205" s="189">
        <v>7.07</v>
      </c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ht="22.5" outlineLevel="1" x14ac:dyDescent="0.2">
      <c r="A206" s="167">
        <v>65</v>
      </c>
      <c r="B206" s="168" t="s">
        <v>1244</v>
      </c>
      <c r="C206" s="184" t="s">
        <v>1245</v>
      </c>
      <c r="D206" s="169" t="s">
        <v>195</v>
      </c>
      <c r="E206" s="170">
        <v>7.07</v>
      </c>
      <c r="F206" s="171"/>
      <c r="G206" s="172">
        <f>ROUND(E206*F206,2)</f>
        <v>0</v>
      </c>
      <c r="H206" s="171"/>
      <c r="I206" s="172">
        <f>ROUND(E206*H206,2)</f>
        <v>0</v>
      </c>
      <c r="J206" s="171"/>
      <c r="K206" s="172">
        <f>ROUND(E206*J206,2)</f>
        <v>0</v>
      </c>
      <c r="L206" s="172">
        <v>21</v>
      </c>
      <c r="M206" s="172">
        <f>G206*(1+L206/100)</f>
        <v>0</v>
      </c>
      <c r="N206" s="172">
        <v>0</v>
      </c>
      <c r="O206" s="172">
        <f>ROUND(E206*N206,2)</f>
        <v>0</v>
      </c>
      <c r="P206" s="172">
        <v>0</v>
      </c>
      <c r="Q206" s="172">
        <f>ROUND(E206*P206,2)</f>
        <v>0</v>
      </c>
      <c r="R206" s="172"/>
      <c r="S206" s="172" t="s">
        <v>177</v>
      </c>
      <c r="T206" s="173" t="s">
        <v>178</v>
      </c>
      <c r="U206" s="158">
        <v>2.9000000000000001E-2</v>
      </c>
      <c r="V206" s="158">
        <f>ROUND(E206*U206,2)</f>
        <v>0.21</v>
      </c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196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1" x14ac:dyDescent="0.2">
      <c r="A207" s="155"/>
      <c r="B207" s="156"/>
      <c r="C207" s="190" t="s">
        <v>2140</v>
      </c>
      <c r="D207" s="188"/>
      <c r="E207" s="189">
        <v>7.07</v>
      </c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200</v>
      </c>
      <c r="AH207" s="148">
        <v>0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ht="22.5" outlineLevel="1" x14ac:dyDescent="0.2">
      <c r="A208" s="167">
        <v>66</v>
      </c>
      <c r="B208" s="168" t="s">
        <v>388</v>
      </c>
      <c r="C208" s="184" t="s">
        <v>389</v>
      </c>
      <c r="D208" s="169" t="s">
        <v>195</v>
      </c>
      <c r="E208" s="170">
        <v>52</v>
      </c>
      <c r="F208" s="171"/>
      <c r="G208" s="172">
        <f>ROUND(E208*F208,2)</f>
        <v>0</v>
      </c>
      <c r="H208" s="171"/>
      <c r="I208" s="172">
        <f>ROUND(E208*H208,2)</f>
        <v>0</v>
      </c>
      <c r="J208" s="171"/>
      <c r="K208" s="172">
        <f>ROUND(E208*J208,2)</f>
        <v>0</v>
      </c>
      <c r="L208" s="172">
        <v>21</v>
      </c>
      <c r="M208" s="172">
        <f>G208*(1+L208/100)</f>
        <v>0</v>
      </c>
      <c r="N208" s="172">
        <v>0</v>
      </c>
      <c r="O208" s="172">
        <f>ROUND(E208*N208,2)</f>
        <v>0</v>
      </c>
      <c r="P208" s="172">
        <v>0</v>
      </c>
      <c r="Q208" s="172">
        <f>ROUND(E208*P208,2)</f>
        <v>0</v>
      </c>
      <c r="R208" s="172"/>
      <c r="S208" s="172" t="s">
        <v>177</v>
      </c>
      <c r="T208" s="173" t="s">
        <v>178</v>
      </c>
      <c r="U208" s="158">
        <v>2.7E-2</v>
      </c>
      <c r="V208" s="158">
        <f>ROUND(E208*U208,2)</f>
        <v>1.4</v>
      </c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196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55"/>
      <c r="B209" s="156"/>
      <c r="C209" s="190" t="s">
        <v>2108</v>
      </c>
      <c r="D209" s="188"/>
      <c r="E209" s="189">
        <v>52</v>
      </c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200</v>
      </c>
      <c r="AH209" s="148">
        <v>0</v>
      </c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ht="22.5" outlineLevel="1" x14ac:dyDescent="0.2">
      <c r="A210" s="167">
        <v>67</v>
      </c>
      <c r="B210" s="168" t="s">
        <v>390</v>
      </c>
      <c r="C210" s="184" t="s">
        <v>391</v>
      </c>
      <c r="D210" s="169" t="s">
        <v>195</v>
      </c>
      <c r="E210" s="170">
        <v>52</v>
      </c>
      <c r="F210" s="171"/>
      <c r="G210" s="172">
        <f>ROUND(E210*F210,2)</f>
        <v>0</v>
      </c>
      <c r="H210" s="171"/>
      <c r="I210" s="172">
        <f>ROUND(E210*H210,2)</f>
        <v>0</v>
      </c>
      <c r="J210" s="171"/>
      <c r="K210" s="172">
        <f>ROUND(E210*J210,2)</f>
        <v>0</v>
      </c>
      <c r="L210" s="172">
        <v>21</v>
      </c>
      <c r="M210" s="172">
        <f>G210*(1+L210/100)</f>
        <v>0</v>
      </c>
      <c r="N210" s="172">
        <v>0</v>
      </c>
      <c r="O210" s="172">
        <f>ROUND(E210*N210,2)</f>
        <v>0</v>
      </c>
      <c r="P210" s="172">
        <v>0</v>
      </c>
      <c r="Q210" s="172">
        <f>ROUND(E210*P210,2)</f>
        <v>0</v>
      </c>
      <c r="R210" s="172"/>
      <c r="S210" s="172" t="s">
        <v>177</v>
      </c>
      <c r="T210" s="173" t="s">
        <v>178</v>
      </c>
      <c r="U210" s="158">
        <v>4.9000000000000002E-2</v>
      </c>
      <c r="V210" s="158">
        <f>ROUND(E210*U210,2)</f>
        <v>2.5499999999999998</v>
      </c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196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190" t="s">
        <v>2108</v>
      </c>
      <c r="D211" s="188"/>
      <c r="E211" s="189">
        <v>52</v>
      </c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ht="22.5" outlineLevel="1" x14ac:dyDescent="0.2">
      <c r="A212" s="167">
        <v>68</v>
      </c>
      <c r="B212" s="168" t="s">
        <v>392</v>
      </c>
      <c r="C212" s="184" t="s">
        <v>393</v>
      </c>
      <c r="D212" s="169" t="s">
        <v>195</v>
      </c>
      <c r="E212" s="170">
        <v>52</v>
      </c>
      <c r="F212" s="171"/>
      <c r="G212" s="172">
        <f>ROUND(E212*F212,2)</f>
        <v>0</v>
      </c>
      <c r="H212" s="171"/>
      <c r="I212" s="172">
        <f>ROUND(E212*H212,2)</f>
        <v>0</v>
      </c>
      <c r="J212" s="171"/>
      <c r="K212" s="172">
        <f>ROUND(E212*J212,2)</f>
        <v>0</v>
      </c>
      <c r="L212" s="172">
        <v>21</v>
      </c>
      <c r="M212" s="172">
        <f>G212*(1+L212/100)</f>
        <v>0</v>
      </c>
      <c r="N212" s="172">
        <v>0</v>
      </c>
      <c r="O212" s="172">
        <f>ROUND(E212*N212,2)</f>
        <v>0</v>
      </c>
      <c r="P212" s="172">
        <v>0</v>
      </c>
      <c r="Q212" s="172">
        <f>ROUND(E212*P212,2)</f>
        <v>0</v>
      </c>
      <c r="R212" s="172"/>
      <c r="S212" s="172" t="s">
        <v>177</v>
      </c>
      <c r="T212" s="173" t="s">
        <v>178</v>
      </c>
      <c r="U212" s="158">
        <v>2.5999999999999999E-2</v>
      </c>
      <c r="V212" s="158">
        <f>ROUND(E212*U212,2)</f>
        <v>1.35</v>
      </c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196</v>
      </c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55"/>
      <c r="B213" s="156"/>
      <c r="C213" s="190" t="s">
        <v>2108</v>
      </c>
      <c r="D213" s="188"/>
      <c r="E213" s="189">
        <v>52</v>
      </c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200</v>
      </c>
      <c r="AH213" s="148">
        <v>0</v>
      </c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ht="22.5" outlineLevel="1" x14ac:dyDescent="0.2">
      <c r="A214" s="167">
        <v>69</v>
      </c>
      <c r="B214" s="168" t="s">
        <v>394</v>
      </c>
      <c r="C214" s="184" t="s">
        <v>395</v>
      </c>
      <c r="D214" s="169" t="s">
        <v>195</v>
      </c>
      <c r="E214" s="170">
        <v>52</v>
      </c>
      <c r="F214" s="171"/>
      <c r="G214" s="172">
        <f>ROUND(E214*F214,2)</f>
        <v>0</v>
      </c>
      <c r="H214" s="171"/>
      <c r="I214" s="172">
        <f>ROUND(E214*H214,2)</f>
        <v>0</v>
      </c>
      <c r="J214" s="171"/>
      <c r="K214" s="172">
        <f>ROUND(E214*J214,2)</f>
        <v>0</v>
      </c>
      <c r="L214" s="172">
        <v>21</v>
      </c>
      <c r="M214" s="172">
        <f>G214*(1+L214/100)</f>
        <v>0</v>
      </c>
      <c r="N214" s="172">
        <v>0</v>
      </c>
      <c r="O214" s="172">
        <f>ROUND(E214*N214,2)</f>
        <v>0</v>
      </c>
      <c r="P214" s="172">
        <v>0</v>
      </c>
      <c r="Q214" s="172">
        <f>ROUND(E214*P214,2)</f>
        <v>0</v>
      </c>
      <c r="R214" s="172"/>
      <c r="S214" s="172" t="s">
        <v>177</v>
      </c>
      <c r="T214" s="173" t="s">
        <v>178</v>
      </c>
      <c r="U214" s="158">
        <v>4.0000000000000001E-3</v>
      </c>
      <c r="V214" s="158">
        <f>ROUND(E214*U214,2)</f>
        <v>0.21</v>
      </c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196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55"/>
      <c r="B215" s="156"/>
      <c r="C215" s="190" t="s">
        <v>2108</v>
      </c>
      <c r="D215" s="188"/>
      <c r="E215" s="189">
        <v>52</v>
      </c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200</v>
      </c>
      <c r="AH215" s="148">
        <v>0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ht="33.75" outlineLevel="1" x14ac:dyDescent="0.2">
      <c r="A216" s="167">
        <v>70</v>
      </c>
      <c r="B216" s="168" t="s">
        <v>396</v>
      </c>
      <c r="C216" s="184" t="s">
        <v>397</v>
      </c>
      <c r="D216" s="169" t="s">
        <v>195</v>
      </c>
      <c r="E216" s="170">
        <v>52</v>
      </c>
      <c r="F216" s="171"/>
      <c r="G216" s="172">
        <f>ROUND(E216*F216,2)</f>
        <v>0</v>
      </c>
      <c r="H216" s="171"/>
      <c r="I216" s="172">
        <f>ROUND(E216*H216,2)</f>
        <v>0</v>
      </c>
      <c r="J216" s="171"/>
      <c r="K216" s="172">
        <f>ROUND(E216*J216,2)</f>
        <v>0</v>
      </c>
      <c r="L216" s="172">
        <v>21</v>
      </c>
      <c r="M216" s="172">
        <f>G216*(1+L216/100)</f>
        <v>0</v>
      </c>
      <c r="N216" s="172">
        <v>0</v>
      </c>
      <c r="O216" s="172">
        <f>ROUND(E216*N216,2)</f>
        <v>0</v>
      </c>
      <c r="P216" s="172">
        <v>0</v>
      </c>
      <c r="Q216" s="172">
        <f>ROUND(E216*P216,2)</f>
        <v>0</v>
      </c>
      <c r="R216" s="172"/>
      <c r="S216" s="172" t="s">
        <v>177</v>
      </c>
      <c r="T216" s="173" t="s">
        <v>178</v>
      </c>
      <c r="U216" s="158">
        <v>7.1999999999999995E-2</v>
      </c>
      <c r="V216" s="158">
        <f>ROUND(E216*U216,2)</f>
        <v>3.74</v>
      </c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196</v>
      </c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55"/>
      <c r="B217" s="156"/>
      <c r="C217" s="190" t="s">
        <v>2108</v>
      </c>
      <c r="D217" s="188"/>
      <c r="E217" s="189">
        <v>52</v>
      </c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200</v>
      </c>
      <c r="AH217" s="148">
        <v>0</v>
      </c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ht="33.75" outlineLevel="1" x14ac:dyDescent="0.2">
      <c r="A218" s="167">
        <v>71</v>
      </c>
      <c r="B218" s="168" t="s">
        <v>398</v>
      </c>
      <c r="C218" s="184" t="s">
        <v>399</v>
      </c>
      <c r="D218" s="169" t="s">
        <v>195</v>
      </c>
      <c r="E218" s="170">
        <v>7.07</v>
      </c>
      <c r="F218" s="171"/>
      <c r="G218" s="172">
        <f>ROUND(E218*F218,2)</f>
        <v>0</v>
      </c>
      <c r="H218" s="171"/>
      <c r="I218" s="172">
        <f>ROUND(E218*H218,2)</f>
        <v>0</v>
      </c>
      <c r="J218" s="171"/>
      <c r="K218" s="172">
        <f>ROUND(E218*J218,2)</f>
        <v>0</v>
      </c>
      <c r="L218" s="172">
        <v>21</v>
      </c>
      <c r="M218" s="172">
        <f>G218*(1+L218/100)</f>
        <v>0</v>
      </c>
      <c r="N218" s="172">
        <v>0</v>
      </c>
      <c r="O218" s="172">
        <f>ROUND(E218*N218,2)</f>
        <v>0</v>
      </c>
      <c r="P218" s="172">
        <v>0</v>
      </c>
      <c r="Q218" s="172">
        <f>ROUND(E218*P218,2)</f>
        <v>0</v>
      </c>
      <c r="R218" s="172"/>
      <c r="S218" s="172" t="s">
        <v>177</v>
      </c>
      <c r="T218" s="173" t="s">
        <v>178</v>
      </c>
      <c r="U218" s="158">
        <v>0.375</v>
      </c>
      <c r="V218" s="158">
        <f>ROUND(E218*U218,2)</f>
        <v>2.65</v>
      </c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196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55"/>
      <c r="B219" s="156"/>
      <c r="C219" s="190" t="s">
        <v>2140</v>
      </c>
      <c r="D219" s="188"/>
      <c r="E219" s="189">
        <v>7.07</v>
      </c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200</v>
      </c>
      <c r="AH219" s="148">
        <v>0</v>
      </c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ht="22.5" outlineLevel="1" x14ac:dyDescent="0.2">
      <c r="A220" s="167">
        <v>72</v>
      </c>
      <c r="B220" s="168" t="s">
        <v>403</v>
      </c>
      <c r="C220" s="184" t="s">
        <v>404</v>
      </c>
      <c r="D220" s="169" t="s">
        <v>195</v>
      </c>
      <c r="E220" s="170">
        <v>7.2114000000000003</v>
      </c>
      <c r="F220" s="171"/>
      <c r="G220" s="172">
        <f>ROUND(E220*F220,2)</f>
        <v>0</v>
      </c>
      <c r="H220" s="171"/>
      <c r="I220" s="172">
        <f>ROUND(E220*H220,2)</f>
        <v>0</v>
      </c>
      <c r="J220" s="171"/>
      <c r="K220" s="172">
        <f>ROUND(E220*J220,2)</f>
        <v>0</v>
      </c>
      <c r="L220" s="172">
        <v>21</v>
      </c>
      <c r="M220" s="172">
        <f>G220*(1+L220/100)</f>
        <v>0</v>
      </c>
      <c r="N220" s="172">
        <v>0</v>
      </c>
      <c r="O220" s="172">
        <f>ROUND(E220*N220,2)</f>
        <v>0</v>
      </c>
      <c r="P220" s="172">
        <v>0</v>
      </c>
      <c r="Q220" s="172">
        <f>ROUND(E220*P220,2)</f>
        <v>0</v>
      </c>
      <c r="R220" s="172" t="s">
        <v>228</v>
      </c>
      <c r="S220" s="172" t="s">
        <v>177</v>
      </c>
      <c r="T220" s="173" t="s">
        <v>178</v>
      </c>
      <c r="U220" s="158">
        <v>0</v>
      </c>
      <c r="V220" s="158">
        <f>ROUND(E220*U220,2)</f>
        <v>0</v>
      </c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185</v>
      </c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1" x14ac:dyDescent="0.2">
      <c r="A221" s="155"/>
      <c r="B221" s="156"/>
      <c r="C221" s="190" t="s">
        <v>2141</v>
      </c>
      <c r="D221" s="188"/>
      <c r="E221" s="189">
        <v>7.21</v>
      </c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200</v>
      </c>
      <c r="AH221" s="148">
        <v>0</v>
      </c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x14ac:dyDescent="0.2">
      <c r="A222" s="161" t="s">
        <v>172</v>
      </c>
      <c r="B222" s="162" t="s">
        <v>81</v>
      </c>
      <c r="C222" s="182" t="s">
        <v>83</v>
      </c>
      <c r="D222" s="163"/>
      <c r="E222" s="164"/>
      <c r="F222" s="165"/>
      <c r="G222" s="165">
        <f>SUMIF(AG223:AG228,"&lt;&gt;NOR",G223:G228)</f>
        <v>0</v>
      </c>
      <c r="H222" s="165"/>
      <c r="I222" s="165">
        <f>SUM(I223:I228)</f>
        <v>0</v>
      </c>
      <c r="J222" s="165"/>
      <c r="K222" s="165">
        <f>SUM(K223:K228)</f>
        <v>0</v>
      </c>
      <c r="L222" s="165"/>
      <c r="M222" s="165">
        <f>SUM(M223:M228)</f>
        <v>0</v>
      </c>
      <c r="N222" s="165"/>
      <c r="O222" s="165">
        <f>SUM(O223:O228)</f>
        <v>0</v>
      </c>
      <c r="P222" s="165"/>
      <c r="Q222" s="165">
        <f>SUM(Q223:Q228)</f>
        <v>0</v>
      </c>
      <c r="R222" s="165"/>
      <c r="S222" s="165"/>
      <c r="T222" s="166"/>
      <c r="U222" s="160"/>
      <c r="V222" s="160">
        <f>SUM(V223:V228)</f>
        <v>269.58999999999997</v>
      </c>
      <c r="W222" s="160"/>
      <c r="AG222" t="s">
        <v>173</v>
      </c>
    </row>
    <row r="223" spans="1:60" ht="22.5" outlineLevel="1" x14ac:dyDescent="0.2">
      <c r="A223" s="167">
        <v>73</v>
      </c>
      <c r="B223" s="168" t="s">
        <v>410</v>
      </c>
      <c r="C223" s="184" t="s">
        <v>411</v>
      </c>
      <c r="D223" s="169" t="s">
        <v>195</v>
      </c>
      <c r="E223" s="170">
        <v>174.36</v>
      </c>
      <c r="F223" s="171"/>
      <c r="G223" s="172">
        <f>ROUND(E223*F223,2)</f>
        <v>0</v>
      </c>
      <c r="H223" s="171"/>
      <c r="I223" s="172">
        <f>ROUND(E223*H223,2)</f>
        <v>0</v>
      </c>
      <c r="J223" s="171"/>
      <c r="K223" s="172">
        <f>ROUND(E223*J223,2)</f>
        <v>0</v>
      </c>
      <c r="L223" s="172">
        <v>21</v>
      </c>
      <c r="M223" s="172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2"/>
      <c r="S223" s="172" t="s">
        <v>177</v>
      </c>
      <c r="T223" s="173" t="s">
        <v>178</v>
      </c>
      <c r="U223" s="158">
        <v>0.20499999999999999</v>
      </c>
      <c r="V223" s="158">
        <f>ROUND(E223*U223,2)</f>
        <v>35.74</v>
      </c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196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0" t="s">
        <v>2142</v>
      </c>
      <c r="D224" s="188"/>
      <c r="E224" s="189">
        <v>174.36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>
        <v>0</v>
      </c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67">
        <v>74</v>
      </c>
      <c r="B225" s="168" t="s">
        <v>413</v>
      </c>
      <c r="C225" s="184" t="s">
        <v>414</v>
      </c>
      <c r="D225" s="169" t="s">
        <v>195</v>
      </c>
      <c r="E225" s="170">
        <v>197.48</v>
      </c>
      <c r="F225" s="171"/>
      <c r="G225" s="172">
        <f>ROUND(E225*F225,2)</f>
        <v>0</v>
      </c>
      <c r="H225" s="171"/>
      <c r="I225" s="172">
        <f>ROUND(E225*H225,2)</f>
        <v>0</v>
      </c>
      <c r="J225" s="171"/>
      <c r="K225" s="172">
        <f>ROUND(E225*J225,2)</f>
        <v>0</v>
      </c>
      <c r="L225" s="172">
        <v>21</v>
      </c>
      <c r="M225" s="172">
        <f>G225*(1+L225/100)</f>
        <v>0</v>
      </c>
      <c r="N225" s="172">
        <v>0</v>
      </c>
      <c r="O225" s="172">
        <f>ROUND(E225*N225,2)</f>
        <v>0</v>
      </c>
      <c r="P225" s="172">
        <v>0</v>
      </c>
      <c r="Q225" s="172">
        <f>ROUND(E225*P225,2)</f>
        <v>0</v>
      </c>
      <c r="R225" s="172"/>
      <c r="S225" s="172" t="s">
        <v>177</v>
      </c>
      <c r="T225" s="173" t="s">
        <v>178</v>
      </c>
      <c r="U225" s="158">
        <v>1.1841699999999999</v>
      </c>
      <c r="V225" s="158">
        <f>ROUND(E225*U225,2)</f>
        <v>233.85</v>
      </c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196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55"/>
      <c r="B226" s="156"/>
      <c r="C226" s="190" t="s">
        <v>2142</v>
      </c>
      <c r="D226" s="188"/>
      <c r="E226" s="189">
        <v>174.36</v>
      </c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200</v>
      </c>
      <c r="AH226" s="148">
        <v>0</v>
      </c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55"/>
      <c r="B227" s="156"/>
      <c r="C227" s="190" t="s">
        <v>1758</v>
      </c>
      <c r="D227" s="188"/>
      <c r="E227" s="189">
        <v>20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200</v>
      </c>
      <c r="AH227" s="148">
        <v>0</v>
      </c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190" t="s">
        <v>1759</v>
      </c>
      <c r="D228" s="188"/>
      <c r="E228" s="189">
        <v>3.12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x14ac:dyDescent="0.2">
      <c r="A229" s="161" t="s">
        <v>172</v>
      </c>
      <c r="B229" s="162" t="s">
        <v>84</v>
      </c>
      <c r="C229" s="182" t="s">
        <v>85</v>
      </c>
      <c r="D229" s="163"/>
      <c r="E229" s="164"/>
      <c r="F229" s="165"/>
      <c r="G229" s="165">
        <f>SUMIF(AG230:AG263,"&lt;&gt;NOR",G230:G263)</f>
        <v>0</v>
      </c>
      <c r="H229" s="165"/>
      <c r="I229" s="165">
        <f>SUM(I230:I263)</f>
        <v>0</v>
      </c>
      <c r="J229" s="165"/>
      <c r="K229" s="165">
        <f>SUM(K230:K263)</f>
        <v>0</v>
      </c>
      <c r="L229" s="165"/>
      <c r="M229" s="165">
        <f>SUM(M230:M263)</f>
        <v>0</v>
      </c>
      <c r="N229" s="165"/>
      <c r="O229" s="165">
        <f>SUM(O230:O263)</f>
        <v>0</v>
      </c>
      <c r="P229" s="165"/>
      <c r="Q229" s="165">
        <f>SUM(Q230:Q263)</f>
        <v>0</v>
      </c>
      <c r="R229" s="165"/>
      <c r="S229" s="165"/>
      <c r="T229" s="166"/>
      <c r="U229" s="160"/>
      <c r="V229" s="160">
        <f>SUM(V230:V263)</f>
        <v>1422.33</v>
      </c>
      <c r="W229" s="160"/>
      <c r="AG229" t="s">
        <v>173</v>
      </c>
    </row>
    <row r="230" spans="1:60" ht="22.5" outlineLevel="1" x14ac:dyDescent="0.2">
      <c r="A230" s="167">
        <v>75</v>
      </c>
      <c r="B230" s="168" t="s">
        <v>415</v>
      </c>
      <c r="C230" s="184" t="s">
        <v>416</v>
      </c>
      <c r="D230" s="169" t="s">
        <v>195</v>
      </c>
      <c r="E230" s="170">
        <v>541.79999999999995</v>
      </c>
      <c r="F230" s="171"/>
      <c r="G230" s="172">
        <f>ROUND(E230*F230,2)</f>
        <v>0</v>
      </c>
      <c r="H230" s="171"/>
      <c r="I230" s="172">
        <f>ROUND(E230*H230,2)</f>
        <v>0</v>
      </c>
      <c r="J230" s="171"/>
      <c r="K230" s="172">
        <f>ROUND(E230*J230,2)</f>
        <v>0</v>
      </c>
      <c r="L230" s="172">
        <v>21</v>
      </c>
      <c r="M230" s="172">
        <f>G230*(1+L230/100)</f>
        <v>0</v>
      </c>
      <c r="N230" s="172">
        <v>0</v>
      </c>
      <c r="O230" s="172">
        <f>ROUND(E230*N230,2)</f>
        <v>0</v>
      </c>
      <c r="P230" s="172">
        <v>0</v>
      </c>
      <c r="Q230" s="172">
        <f>ROUND(E230*P230,2)</f>
        <v>0</v>
      </c>
      <c r="R230" s="172"/>
      <c r="S230" s="172" t="s">
        <v>177</v>
      </c>
      <c r="T230" s="173" t="s">
        <v>178</v>
      </c>
      <c r="U230" s="158">
        <v>8.1000000000000003E-2</v>
      </c>
      <c r="V230" s="158">
        <f>ROUND(E230*U230,2)</f>
        <v>43.89</v>
      </c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196</v>
      </c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55"/>
      <c r="B231" s="156"/>
      <c r="C231" s="190" t="s">
        <v>2143</v>
      </c>
      <c r="D231" s="188"/>
      <c r="E231" s="189">
        <v>541.79999999999995</v>
      </c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200</v>
      </c>
      <c r="AH231" s="148">
        <v>0</v>
      </c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ht="22.5" outlineLevel="1" x14ac:dyDescent="0.2">
      <c r="A232" s="167">
        <v>76</v>
      </c>
      <c r="B232" s="168" t="s">
        <v>419</v>
      </c>
      <c r="C232" s="184" t="s">
        <v>420</v>
      </c>
      <c r="D232" s="169" t="s">
        <v>195</v>
      </c>
      <c r="E232" s="170">
        <v>541.79999999999995</v>
      </c>
      <c r="F232" s="171"/>
      <c r="G232" s="172">
        <f>ROUND(E232*F232,2)</f>
        <v>0</v>
      </c>
      <c r="H232" s="171"/>
      <c r="I232" s="172">
        <f>ROUND(E232*H232,2)</f>
        <v>0</v>
      </c>
      <c r="J232" s="171"/>
      <c r="K232" s="172">
        <f>ROUND(E232*J232,2)</f>
        <v>0</v>
      </c>
      <c r="L232" s="172">
        <v>21</v>
      </c>
      <c r="M232" s="172">
        <f>G232*(1+L232/100)</f>
        <v>0</v>
      </c>
      <c r="N232" s="172">
        <v>0</v>
      </c>
      <c r="O232" s="172">
        <f>ROUND(E232*N232,2)</f>
        <v>0</v>
      </c>
      <c r="P232" s="172">
        <v>0</v>
      </c>
      <c r="Q232" s="172">
        <f>ROUND(E232*P232,2)</f>
        <v>0</v>
      </c>
      <c r="R232" s="172"/>
      <c r="S232" s="172" t="s">
        <v>177</v>
      </c>
      <c r="T232" s="173" t="s">
        <v>178</v>
      </c>
      <c r="U232" s="158">
        <v>0.42</v>
      </c>
      <c r="V232" s="158">
        <f>ROUND(E232*U232,2)</f>
        <v>227.56</v>
      </c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196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55"/>
      <c r="B233" s="156"/>
      <c r="C233" s="190" t="s">
        <v>2143</v>
      </c>
      <c r="D233" s="188"/>
      <c r="E233" s="189">
        <v>541.79999999999995</v>
      </c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200</v>
      </c>
      <c r="AH233" s="148">
        <v>0</v>
      </c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ht="22.5" outlineLevel="1" x14ac:dyDescent="0.2">
      <c r="A234" s="167">
        <v>77</v>
      </c>
      <c r="B234" s="168" t="s">
        <v>421</v>
      </c>
      <c r="C234" s="184" t="s">
        <v>422</v>
      </c>
      <c r="D234" s="169" t="s">
        <v>195</v>
      </c>
      <c r="E234" s="170">
        <v>30.3</v>
      </c>
      <c r="F234" s="171"/>
      <c r="G234" s="172">
        <f>ROUND(E234*F234,2)</f>
        <v>0</v>
      </c>
      <c r="H234" s="171"/>
      <c r="I234" s="172">
        <f>ROUND(E234*H234,2)</f>
        <v>0</v>
      </c>
      <c r="J234" s="171"/>
      <c r="K234" s="172">
        <f>ROUND(E234*J234,2)</f>
        <v>0</v>
      </c>
      <c r="L234" s="172">
        <v>21</v>
      </c>
      <c r="M234" s="172">
        <f>G234*(1+L234/100)</f>
        <v>0</v>
      </c>
      <c r="N234" s="172">
        <v>0</v>
      </c>
      <c r="O234" s="172">
        <f>ROUND(E234*N234,2)</f>
        <v>0</v>
      </c>
      <c r="P234" s="172">
        <v>0</v>
      </c>
      <c r="Q234" s="172">
        <f>ROUND(E234*P234,2)</f>
        <v>0</v>
      </c>
      <c r="R234" s="172"/>
      <c r="S234" s="172" t="s">
        <v>177</v>
      </c>
      <c r="T234" s="173" t="s">
        <v>178</v>
      </c>
      <c r="U234" s="158">
        <v>0.36</v>
      </c>
      <c r="V234" s="158">
        <f>ROUND(E234*U234,2)</f>
        <v>10.91</v>
      </c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196</v>
      </c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outlineLevel="1" x14ac:dyDescent="0.2">
      <c r="A235" s="155"/>
      <c r="B235" s="156"/>
      <c r="C235" s="190" t="s">
        <v>423</v>
      </c>
      <c r="D235" s="188"/>
      <c r="E235" s="189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200</v>
      </c>
      <c r="AH235" s="148">
        <v>0</v>
      </c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55"/>
      <c r="B236" s="156"/>
      <c r="C236" s="190" t="s">
        <v>2144</v>
      </c>
      <c r="D236" s="188"/>
      <c r="E236" s="189">
        <v>10.1</v>
      </c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200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55"/>
      <c r="B237" s="156"/>
      <c r="C237" s="190" t="s">
        <v>2145</v>
      </c>
      <c r="D237" s="188"/>
      <c r="E237" s="189">
        <v>20.2</v>
      </c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200</v>
      </c>
      <c r="AH237" s="148">
        <v>0</v>
      </c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ht="22.5" outlineLevel="1" x14ac:dyDescent="0.2">
      <c r="A238" s="167">
        <v>78</v>
      </c>
      <c r="B238" s="168" t="s">
        <v>428</v>
      </c>
      <c r="C238" s="184" t="s">
        <v>429</v>
      </c>
      <c r="D238" s="169" t="s">
        <v>195</v>
      </c>
      <c r="E238" s="170">
        <v>112.979</v>
      </c>
      <c r="F238" s="171"/>
      <c r="G238" s="172">
        <f>ROUND(E238*F238,2)</f>
        <v>0</v>
      </c>
      <c r="H238" s="171"/>
      <c r="I238" s="172">
        <f>ROUND(E238*H238,2)</f>
        <v>0</v>
      </c>
      <c r="J238" s="171"/>
      <c r="K238" s="172">
        <f>ROUND(E238*J238,2)</f>
        <v>0</v>
      </c>
      <c r="L238" s="172">
        <v>21</v>
      </c>
      <c r="M238" s="172">
        <f>G238*(1+L238/100)</f>
        <v>0</v>
      </c>
      <c r="N238" s="172">
        <v>0</v>
      </c>
      <c r="O238" s="172">
        <f>ROUND(E238*N238,2)</f>
        <v>0</v>
      </c>
      <c r="P238" s="172">
        <v>0</v>
      </c>
      <c r="Q238" s="172">
        <f>ROUND(E238*P238,2)</f>
        <v>0</v>
      </c>
      <c r="R238" s="172"/>
      <c r="S238" s="172" t="s">
        <v>177</v>
      </c>
      <c r="T238" s="173" t="s">
        <v>178</v>
      </c>
      <c r="U238" s="158">
        <v>7.8E-2</v>
      </c>
      <c r="V238" s="158">
        <f>ROUND(E238*U238,2)</f>
        <v>8.81</v>
      </c>
      <c r="W238" s="15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 t="s">
        <v>196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1" x14ac:dyDescent="0.2">
      <c r="A239" s="155"/>
      <c r="B239" s="156"/>
      <c r="C239" s="190" t="s">
        <v>1763</v>
      </c>
      <c r="D239" s="188"/>
      <c r="E239" s="189">
        <v>3.58</v>
      </c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200</v>
      </c>
      <c r="AH239" s="148">
        <v>0</v>
      </c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55"/>
      <c r="B240" s="156"/>
      <c r="C240" s="190" t="s">
        <v>1764</v>
      </c>
      <c r="D240" s="188"/>
      <c r="E240" s="189">
        <v>10.62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200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55"/>
      <c r="B241" s="156"/>
      <c r="C241" s="190" t="s">
        <v>1765</v>
      </c>
      <c r="D241" s="188"/>
      <c r="E241" s="189">
        <v>98.78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200</v>
      </c>
      <c r="AH241" s="148">
        <v>0</v>
      </c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ht="22.5" outlineLevel="1" x14ac:dyDescent="0.2">
      <c r="A242" s="167">
        <v>79</v>
      </c>
      <c r="B242" s="168" t="s">
        <v>433</v>
      </c>
      <c r="C242" s="184" t="s">
        <v>434</v>
      </c>
      <c r="D242" s="169" t="s">
        <v>195</v>
      </c>
      <c r="E242" s="170">
        <v>30.3</v>
      </c>
      <c r="F242" s="171"/>
      <c r="G242" s="172">
        <f>ROUND(E242*F242,2)</f>
        <v>0</v>
      </c>
      <c r="H242" s="171"/>
      <c r="I242" s="172">
        <f>ROUND(E242*H242,2)</f>
        <v>0</v>
      </c>
      <c r="J242" s="171"/>
      <c r="K242" s="172">
        <f>ROUND(E242*J242,2)</f>
        <v>0</v>
      </c>
      <c r="L242" s="172">
        <v>21</v>
      </c>
      <c r="M242" s="172">
        <f>G242*(1+L242/100)</f>
        <v>0</v>
      </c>
      <c r="N242" s="172">
        <v>0</v>
      </c>
      <c r="O242" s="172">
        <f>ROUND(E242*N242,2)</f>
        <v>0</v>
      </c>
      <c r="P242" s="172">
        <v>0</v>
      </c>
      <c r="Q242" s="172">
        <f>ROUND(E242*P242,2)</f>
        <v>0</v>
      </c>
      <c r="R242" s="172"/>
      <c r="S242" s="172" t="s">
        <v>177</v>
      </c>
      <c r="T242" s="173" t="s">
        <v>178</v>
      </c>
      <c r="U242" s="158">
        <v>0.74299999999999999</v>
      </c>
      <c r="V242" s="158">
        <f>ROUND(E242*U242,2)</f>
        <v>22.51</v>
      </c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196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190" t="s">
        <v>423</v>
      </c>
      <c r="D243" s="188"/>
      <c r="E243" s="189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>
        <v>0</v>
      </c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190" t="s">
        <v>2144</v>
      </c>
      <c r="D244" s="188"/>
      <c r="E244" s="189">
        <v>10.1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>
        <v>0</v>
      </c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1" x14ac:dyDescent="0.2">
      <c r="A245" s="155"/>
      <c r="B245" s="156"/>
      <c r="C245" s="190" t="s">
        <v>2145</v>
      </c>
      <c r="D245" s="188"/>
      <c r="E245" s="189">
        <v>20.2</v>
      </c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200</v>
      </c>
      <c r="AH245" s="148">
        <v>0</v>
      </c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ht="33.75" outlineLevel="1" x14ac:dyDescent="0.2">
      <c r="A246" s="167">
        <v>80</v>
      </c>
      <c r="B246" s="168" t="s">
        <v>435</v>
      </c>
      <c r="C246" s="184" t="s">
        <v>436</v>
      </c>
      <c r="D246" s="169" t="s">
        <v>195</v>
      </c>
      <c r="E246" s="170">
        <v>541.79999999999995</v>
      </c>
      <c r="F246" s="171"/>
      <c r="G246" s="172">
        <f>ROUND(E246*F246,2)</f>
        <v>0</v>
      </c>
      <c r="H246" s="171"/>
      <c r="I246" s="172">
        <f>ROUND(E246*H246,2)</f>
        <v>0</v>
      </c>
      <c r="J246" s="171"/>
      <c r="K246" s="172">
        <f>ROUND(E246*J246,2)</f>
        <v>0</v>
      </c>
      <c r="L246" s="172">
        <v>21</v>
      </c>
      <c r="M246" s="172">
        <f>G246*(1+L246/100)</f>
        <v>0</v>
      </c>
      <c r="N246" s="172">
        <v>0</v>
      </c>
      <c r="O246" s="172">
        <f>ROUND(E246*N246,2)</f>
        <v>0</v>
      </c>
      <c r="P246" s="172">
        <v>0</v>
      </c>
      <c r="Q246" s="172">
        <f>ROUND(E246*P246,2)</f>
        <v>0</v>
      </c>
      <c r="R246" s="172"/>
      <c r="S246" s="172" t="s">
        <v>177</v>
      </c>
      <c r="T246" s="173" t="s">
        <v>178</v>
      </c>
      <c r="U246" s="158">
        <v>0.23</v>
      </c>
      <c r="V246" s="158">
        <f>ROUND(E246*U246,2)</f>
        <v>124.61</v>
      </c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196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55"/>
      <c r="B247" s="156"/>
      <c r="C247" s="190" t="s">
        <v>2143</v>
      </c>
      <c r="D247" s="188"/>
      <c r="E247" s="189">
        <v>541.79999999999995</v>
      </c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200</v>
      </c>
      <c r="AH247" s="148">
        <v>0</v>
      </c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ht="22.5" outlineLevel="1" x14ac:dyDescent="0.2">
      <c r="A248" s="167">
        <v>81</v>
      </c>
      <c r="B248" s="168" t="s">
        <v>437</v>
      </c>
      <c r="C248" s="184" t="s">
        <v>438</v>
      </c>
      <c r="D248" s="169" t="s">
        <v>195</v>
      </c>
      <c r="E248" s="170">
        <v>1083.5999999999999</v>
      </c>
      <c r="F248" s="171"/>
      <c r="G248" s="172">
        <f>ROUND(E248*F248,2)</f>
        <v>0</v>
      </c>
      <c r="H248" s="171"/>
      <c r="I248" s="172">
        <f>ROUND(E248*H248,2)</f>
        <v>0</v>
      </c>
      <c r="J248" s="171"/>
      <c r="K248" s="172">
        <f>ROUND(E248*J248,2)</f>
        <v>0</v>
      </c>
      <c r="L248" s="172">
        <v>21</v>
      </c>
      <c r="M248" s="172">
        <f>G248*(1+L248/100)</f>
        <v>0</v>
      </c>
      <c r="N248" s="172">
        <v>0</v>
      </c>
      <c r="O248" s="172">
        <f>ROUND(E248*N248,2)</f>
        <v>0</v>
      </c>
      <c r="P248" s="172">
        <v>0</v>
      </c>
      <c r="Q248" s="172">
        <f>ROUND(E248*P248,2)</f>
        <v>0</v>
      </c>
      <c r="R248" s="172"/>
      <c r="S248" s="172" t="s">
        <v>177</v>
      </c>
      <c r="T248" s="173" t="s">
        <v>178</v>
      </c>
      <c r="U248" s="158">
        <v>0.36199999999999999</v>
      </c>
      <c r="V248" s="158">
        <f>ROUND(E248*U248,2)</f>
        <v>392.26</v>
      </c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196</v>
      </c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55"/>
      <c r="B249" s="156"/>
      <c r="C249" s="190" t="s">
        <v>2146</v>
      </c>
      <c r="D249" s="188"/>
      <c r="E249" s="189">
        <v>1083.5999999999999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 t="s">
        <v>200</v>
      </c>
      <c r="AH249" s="148">
        <v>0</v>
      </c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1" x14ac:dyDescent="0.2">
      <c r="A250" s="167">
        <v>82</v>
      </c>
      <c r="B250" s="168" t="s">
        <v>441</v>
      </c>
      <c r="C250" s="184" t="s">
        <v>442</v>
      </c>
      <c r="D250" s="169" t="s">
        <v>195</v>
      </c>
      <c r="E250" s="170">
        <v>541.79999999999995</v>
      </c>
      <c r="F250" s="171"/>
      <c r="G250" s="172">
        <f>ROUND(E250*F250,2)</f>
        <v>0</v>
      </c>
      <c r="H250" s="171"/>
      <c r="I250" s="172">
        <f>ROUND(E250*H250,2)</f>
        <v>0</v>
      </c>
      <c r="J250" s="171"/>
      <c r="K250" s="172">
        <f>ROUND(E250*J250,2)</f>
        <v>0</v>
      </c>
      <c r="L250" s="172">
        <v>21</v>
      </c>
      <c r="M250" s="172">
        <f>G250*(1+L250/100)</f>
        <v>0</v>
      </c>
      <c r="N250" s="172">
        <v>0</v>
      </c>
      <c r="O250" s="172">
        <f>ROUND(E250*N250,2)</f>
        <v>0</v>
      </c>
      <c r="P250" s="172">
        <v>0</v>
      </c>
      <c r="Q250" s="172">
        <f>ROUND(E250*P250,2)</f>
        <v>0</v>
      </c>
      <c r="R250" s="172"/>
      <c r="S250" s="172" t="s">
        <v>177</v>
      </c>
      <c r="T250" s="173" t="s">
        <v>178</v>
      </c>
      <c r="U250" s="158">
        <v>0.11</v>
      </c>
      <c r="V250" s="158">
        <f>ROUND(E250*U250,2)</f>
        <v>59.6</v>
      </c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196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55"/>
      <c r="B251" s="156"/>
      <c r="C251" s="190" t="s">
        <v>2143</v>
      </c>
      <c r="D251" s="188"/>
      <c r="E251" s="189">
        <v>541.79999999999995</v>
      </c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200</v>
      </c>
      <c r="AH251" s="148">
        <v>0</v>
      </c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ht="33.75" outlineLevel="1" x14ac:dyDescent="0.2">
      <c r="A252" s="167">
        <v>83</v>
      </c>
      <c r="B252" s="168" t="s">
        <v>443</v>
      </c>
      <c r="C252" s="184" t="s">
        <v>444</v>
      </c>
      <c r="D252" s="169" t="s">
        <v>195</v>
      </c>
      <c r="E252" s="170">
        <v>541.79999999999995</v>
      </c>
      <c r="F252" s="171"/>
      <c r="G252" s="172">
        <f>ROUND(E252*F252,2)</f>
        <v>0</v>
      </c>
      <c r="H252" s="171"/>
      <c r="I252" s="172">
        <f>ROUND(E252*H252,2)</f>
        <v>0</v>
      </c>
      <c r="J252" s="171"/>
      <c r="K252" s="172">
        <f>ROUND(E252*J252,2)</f>
        <v>0</v>
      </c>
      <c r="L252" s="172">
        <v>21</v>
      </c>
      <c r="M252" s="172">
        <f>G252*(1+L252/100)</f>
        <v>0</v>
      </c>
      <c r="N252" s="172">
        <v>0</v>
      </c>
      <c r="O252" s="172">
        <f>ROUND(E252*N252,2)</f>
        <v>0</v>
      </c>
      <c r="P252" s="172">
        <v>0</v>
      </c>
      <c r="Q252" s="172">
        <f>ROUND(E252*P252,2)</f>
        <v>0</v>
      </c>
      <c r="R252" s="172"/>
      <c r="S252" s="172" t="s">
        <v>177</v>
      </c>
      <c r="T252" s="173" t="s">
        <v>178</v>
      </c>
      <c r="U252" s="158">
        <v>0.45</v>
      </c>
      <c r="V252" s="158">
        <f>ROUND(E252*U252,2)</f>
        <v>243.81</v>
      </c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196</v>
      </c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0" t="s">
        <v>2143</v>
      </c>
      <c r="D253" s="188"/>
      <c r="E253" s="189">
        <v>541.79999999999995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0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ht="22.5" outlineLevel="1" x14ac:dyDescent="0.2">
      <c r="A254" s="167">
        <v>84</v>
      </c>
      <c r="B254" s="168" t="s">
        <v>445</v>
      </c>
      <c r="C254" s="184" t="s">
        <v>446</v>
      </c>
      <c r="D254" s="169" t="s">
        <v>195</v>
      </c>
      <c r="E254" s="170">
        <v>159.80000000000001</v>
      </c>
      <c r="F254" s="171"/>
      <c r="G254" s="172">
        <f>ROUND(E254*F254,2)</f>
        <v>0</v>
      </c>
      <c r="H254" s="171"/>
      <c r="I254" s="172">
        <f>ROUND(E254*H254,2)</f>
        <v>0</v>
      </c>
      <c r="J254" s="171"/>
      <c r="K254" s="172">
        <f>ROUND(E254*J254,2)</f>
        <v>0</v>
      </c>
      <c r="L254" s="172">
        <v>21</v>
      </c>
      <c r="M254" s="172">
        <f>G254*(1+L254/100)</f>
        <v>0</v>
      </c>
      <c r="N254" s="172">
        <v>0</v>
      </c>
      <c r="O254" s="172">
        <f>ROUND(E254*N254,2)</f>
        <v>0</v>
      </c>
      <c r="P254" s="172">
        <v>0</v>
      </c>
      <c r="Q254" s="172">
        <f>ROUND(E254*P254,2)</f>
        <v>0</v>
      </c>
      <c r="R254" s="172"/>
      <c r="S254" s="172" t="s">
        <v>177</v>
      </c>
      <c r="T254" s="173" t="s">
        <v>178</v>
      </c>
      <c r="U254" s="158">
        <v>0.44</v>
      </c>
      <c r="V254" s="158">
        <f>ROUND(E254*U254,2)</f>
        <v>70.31</v>
      </c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196</v>
      </c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55"/>
      <c r="B255" s="156"/>
      <c r="C255" s="190" t="s">
        <v>2147</v>
      </c>
      <c r="D255" s="188"/>
      <c r="E255" s="189">
        <v>159.80000000000001</v>
      </c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200</v>
      </c>
      <c r="AH255" s="148">
        <v>0</v>
      </c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ht="22.5" outlineLevel="1" x14ac:dyDescent="0.2">
      <c r="A256" s="167">
        <v>85</v>
      </c>
      <c r="B256" s="168" t="s">
        <v>452</v>
      </c>
      <c r="C256" s="184" t="s">
        <v>453</v>
      </c>
      <c r="D256" s="169" t="s">
        <v>195</v>
      </c>
      <c r="E256" s="170">
        <v>31.96</v>
      </c>
      <c r="F256" s="171"/>
      <c r="G256" s="172">
        <f>ROUND(E256*F256,2)</f>
        <v>0</v>
      </c>
      <c r="H256" s="171"/>
      <c r="I256" s="172">
        <f>ROUND(E256*H256,2)</f>
        <v>0</v>
      </c>
      <c r="J256" s="171"/>
      <c r="K256" s="172">
        <f>ROUND(E256*J256,2)</f>
        <v>0</v>
      </c>
      <c r="L256" s="172">
        <v>21</v>
      </c>
      <c r="M256" s="172">
        <f>G256*(1+L256/100)</f>
        <v>0</v>
      </c>
      <c r="N256" s="172">
        <v>0</v>
      </c>
      <c r="O256" s="172">
        <f>ROUND(E256*N256,2)</f>
        <v>0</v>
      </c>
      <c r="P256" s="172">
        <v>0</v>
      </c>
      <c r="Q256" s="172">
        <f>ROUND(E256*P256,2)</f>
        <v>0</v>
      </c>
      <c r="R256" s="172"/>
      <c r="S256" s="172" t="s">
        <v>177</v>
      </c>
      <c r="T256" s="173" t="s">
        <v>178</v>
      </c>
      <c r="U256" s="158">
        <v>0.72</v>
      </c>
      <c r="V256" s="158">
        <f>ROUND(E256*U256,2)</f>
        <v>23.01</v>
      </c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196</v>
      </c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55"/>
      <c r="B257" s="156"/>
      <c r="C257" s="190" t="s">
        <v>2148</v>
      </c>
      <c r="D257" s="188"/>
      <c r="E257" s="189">
        <v>31.96</v>
      </c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200</v>
      </c>
      <c r="AH257" s="148">
        <v>0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ht="22.5" outlineLevel="1" x14ac:dyDescent="0.2">
      <c r="A258" s="167">
        <v>86</v>
      </c>
      <c r="B258" s="168" t="s">
        <v>460</v>
      </c>
      <c r="C258" s="184" t="s">
        <v>461</v>
      </c>
      <c r="D258" s="169" t="s">
        <v>195</v>
      </c>
      <c r="E258" s="170">
        <v>541.79999999999995</v>
      </c>
      <c r="F258" s="171"/>
      <c r="G258" s="172">
        <f>ROUND(E258*F258,2)</f>
        <v>0</v>
      </c>
      <c r="H258" s="171"/>
      <c r="I258" s="172">
        <f>ROUND(E258*H258,2)</f>
        <v>0</v>
      </c>
      <c r="J258" s="171"/>
      <c r="K258" s="172">
        <f>ROUND(E258*J258,2)</f>
        <v>0</v>
      </c>
      <c r="L258" s="172">
        <v>21</v>
      </c>
      <c r="M258" s="172">
        <f>G258*(1+L258/100)</f>
        <v>0</v>
      </c>
      <c r="N258" s="172">
        <v>0</v>
      </c>
      <c r="O258" s="172">
        <f>ROUND(E258*N258,2)</f>
        <v>0</v>
      </c>
      <c r="P258" s="172">
        <v>0</v>
      </c>
      <c r="Q258" s="172">
        <f>ROUND(E258*P258,2)</f>
        <v>0</v>
      </c>
      <c r="R258" s="172"/>
      <c r="S258" s="172" t="s">
        <v>177</v>
      </c>
      <c r="T258" s="173" t="s">
        <v>178</v>
      </c>
      <c r="U258" s="158">
        <v>0.36</v>
      </c>
      <c r="V258" s="158">
        <f>ROUND(E258*U258,2)</f>
        <v>195.05</v>
      </c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196</v>
      </c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outlineLevel="1" x14ac:dyDescent="0.2">
      <c r="A259" s="155"/>
      <c r="B259" s="156"/>
      <c r="C259" s="190" t="s">
        <v>2143</v>
      </c>
      <c r="D259" s="188"/>
      <c r="E259" s="189">
        <v>541.79999999999995</v>
      </c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200</v>
      </c>
      <c r="AH259" s="148">
        <v>0</v>
      </c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ht="22.5" outlineLevel="1" x14ac:dyDescent="0.2">
      <c r="A260" s="167">
        <v>87</v>
      </c>
      <c r="B260" s="168" t="s">
        <v>462</v>
      </c>
      <c r="C260" s="184" t="s">
        <v>463</v>
      </c>
      <c r="D260" s="169" t="s">
        <v>195</v>
      </c>
      <c r="E260" s="170">
        <v>541.79999999999995</v>
      </c>
      <c r="F260" s="171"/>
      <c r="G260" s="172">
        <f>ROUND(E260*F260,2)</f>
        <v>0</v>
      </c>
      <c r="H260" s="171"/>
      <c r="I260" s="172">
        <f>ROUND(E260*H260,2)</f>
        <v>0</v>
      </c>
      <c r="J260" s="171"/>
      <c r="K260" s="172">
        <f>ROUND(E260*J260,2)</f>
        <v>0</v>
      </c>
      <c r="L260" s="172">
        <v>21</v>
      </c>
      <c r="M260" s="172">
        <f>G260*(1+L260/100)</f>
        <v>0</v>
      </c>
      <c r="N260" s="172">
        <v>0</v>
      </c>
      <c r="O260" s="172">
        <f>ROUND(E260*N260,2)</f>
        <v>0</v>
      </c>
      <c r="P260" s="172">
        <v>0</v>
      </c>
      <c r="Q260" s="172">
        <f>ROUND(E260*P260,2)</f>
        <v>0</v>
      </c>
      <c r="R260" s="172"/>
      <c r="S260" s="172" t="s">
        <v>184</v>
      </c>
      <c r="T260" s="173" t="s">
        <v>178</v>
      </c>
      <c r="U260" s="158">
        <v>0</v>
      </c>
      <c r="V260" s="158">
        <f>ROUND(E260*U260,2)</f>
        <v>0</v>
      </c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196</v>
      </c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55"/>
      <c r="B261" s="156"/>
      <c r="C261" s="190" t="s">
        <v>2143</v>
      </c>
      <c r="D261" s="188"/>
      <c r="E261" s="189">
        <v>541.79999999999995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200</v>
      </c>
      <c r="AH261" s="148">
        <v>0</v>
      </c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67">
        <v>88</v>
      </c>
      <c r="B262" s="168" t="s">
        <v>464</v>
      </c>
      <c r="C262" s="184" t="s">
        <v>465</v>
      </c>
      <c r="D262" s="169" t="s">
        <v>195</v>
      </c>
      <c r="E262" s="170">
        <v>541.79999999999995</v>
      </c>
      <c r="F262" s="171"/>
      <c r="G262" s="172">
        <f>ROUND(E262*F262,2)</f>
        <v>0</v>
      </c>
      <c r="H262" s="171"/>
      <c r="I262" s="172">
        <f>ROUND(E262*H262,2)</f>
        <v>0</v>
      </c>
      <c r="J262" s="171"/>
      <c r="K262" s="172">
        <f>ROUND(E262*J262,2)</f>
        <v>0</v>
      </c>
      <c r="L262" s="172">
        <v>21</v>
      </c>
      <c r="M262" s="172">
        <f>G262*(1+L262/100)</f>
        <v>0</v>
      </c>
      <c r="N262" s="172">
        <v>0</v>
      </c>
      <c r="O262" s="172">
        <f>ROUND(E262*N262,2)</f>
        <v>0</v>
      </c>
      <c r="P262" s="172">
        <v>0</v>
      </c>
      <c r="Q262" s="172">
        <f>ROUND(E262*P262,2)</f>
        <v>0</v>
      </c>
      <c r="R262" s="172"/>
      <c r="S262" s="172" t="s">
        <v>184</v>
      </c>
      <c r="T262" s="173" t="s">
        <v>178</v>
      </c>
      <c r="U262" s="158">
        <v>0</v>
      </c>
      <c r="V262" s="158">
        <f>ROUND(E262*U262,2)</f>
        <v>0</v>
      </c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196</v>
      </c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55"/>
      <c r="B263" s="156"/>
      <c r="C263" s="190" t="s">
        <v>2143</v>
      </c>
      <c r="D263" s="188"/>
      <c r="E263" s="189">
        <v>541.79999999999995</v>
      </c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200</v>
      </c>
      <c r="AH263" s="148">
        <v>0</v>
      </c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x14ac:dyDescent="0.2">
      <c r="A264" s="161" t="s">
        <v>172</v>
      </c>
      <c r="B264" s="162" t="s">
        <v>86</v>
      </c>
      <c r="C264" s="182" t="s">
        <v>87</v>
      </c>
      <c r="D264" s="163"/>
      <c r="E264" s="164"/>
      <c r="F264" s="165"/>
      <c r="G264" s="165">
        <f>SUMIF(AG265:AG268,"&lt;&gt;NOR",G265:G268)</f>
        <v>0</v>
      </c>
      <c r="H264" s="165"/>
      <c r="I264" s="165">
        <f>SUM(I265:I268)</f>
        <v>0</v>
      </c>
      <c r="J264" s="165"/>
      <c r="K264" s="165">
        <f>SUM(K265:K268)</f>
        <v>0</v>
      </c>
      <c r="L264" s="165"/>
      <c r="M264" s="165">
        <f>SUM(M265:M268)</f>
        <v>0</v>
      </c>
      <c r="N264" s="165"/>
      <c r="O264" s="165">
        <f>SUM(O265:O268)</f>
        <v>0</v>
      </c>
      <c r="P264" s="165"/>
      <c r="Q264" s="165">
        <f>SUM(Q265:Q268)</f>
        <v>0</v>
      </c>
      <c r="R264" s="165"/>
      <c r="S264" s="165"/>
      <c r="T264" s="166"/>
      <c r="U264" s="160"/>
      <c r="V264" s="160">
        <f>SUM(V265:V268)</f>
        <v>17.12</v>
      </c>
      <c r="W264" s="160"/>
      <c r="AG264" t="s">
        <v>173</v>
      </c>
    </row>
    <row r="265" spans="1:60" ht="22.5" outlineLevel="1" x14ac:dyDescent="0.2">
      <c r="A265" s="167">
        <v>89</v>
      </c>
      <c r="B265" s="168" t="s">
        <v>469</v>
      </c>
      <c r="C265" s="184" t="s">
        <v>470</v>
      </c>
      <c r="D265" s="169" t="s">
        <v>195</v>
      </c>
      <c r="E265" s="170">
        <v>59.052</v>
      </c>
      <c r="F265" s="171"/>
      <c r="G265" s="172">
        <f>ROUND(E265*F265,2)</f>
        <v>0</v>
      </c>
      <c r="H265" s="171"/>
      <c r="I265" s="172">
        <f>ROUND(E265*H265,2)</f>
        <v>0</v>
      </c>
      <c r="J265" s="171"/>
      <c r="K265" s="172">
        <f>ROUND(E265*J265,2)</f>
        <v>0</v>
      </c>
      <c r="L265" s="172">
        <v>21</v>
      </c>
      <c r="M265" s="172">
        <f>G265*(1+L265/100)</f>
        <v>0</v>
      </c>
      <c r="N265" s="172">
        <v>0</v>
      </c>
      <c r="O265" s="172">
        <f>ROUND(E265*N265,2)</f>
        <v>0</v>
      </c>
      <c r="P265" s="172">
        <v>0</v>
      </c>
      <c r="Q265" s="172">
        <f>ROUND(E265*P265,2)</f>
        <v>0</v>
      </c>
      <c r="R265" s="172"/>
      <c r="S265" s="172" t="s">
        <v>177</v>
      </c>
      <c r="T265" s="173" t="s">
        <v>178</v>
      </c>
      <c r="U265" s="158">
        <v>0.25</v>
      </c>
      <c r="V265" s="158">
        <f>ROUND(E265*U265,2)</f>
        <v>14.76</v>
      </c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196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55"/>
      <c r="B266" s="156"/>
      <c r="C266" s="190" t="s">
        <v>2149</v>
      </c>
      <c r="D266" s="188"/>
      <c r="E266" s="189">
        <v>59.05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200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ht="22.5" outlineLevel="1" x14ac:dyDescent="0.2">
      <c r="A267" s="167">
        <v>90</v>
      </c>
      <c r="B267" s="168" t="s">
        <v>477</v>
      </c>
      <c r="C267" s="184" t="s">
        <v>478</v>
      </c>
      <c r="D267" s="169" t="s">
        <v>195</v>
      </c>
      <c r="E267" s="170">
        <v>59.052</v>
      </c>
      <c r="F267" s="171"/>
      <c r="G267" s="172">
        <f>ROUND(E267*F267,2)</f>
        <v>0</v>
      </c>
      <c r="H267" s="171"/>
      <c r="I267" s="172">
        <f>ROUND(E267*H267,2)</f>
        <v>0</v>
      </c>
      <c r="J267" s="171"/>
      <c r="K267" s="172">
        <f>ROUND(E267*J267,2)</f>
        <v>0</v>
      </c>
      <c r="L267" s="172">
        <v>21</v>
      </c>
      <c r="M267" s="172">
        <f>G267*(1+L267/100)</f>
        <v>0</v>
      </c>
      <c r="N267" s="172">
        <v>0</v>
      </c>
      <c r="O267" s="172">
        <f>ROUND(E267*N267,2)</f>
        <v>0</v>
      </c>
      <c r="P267" s="172">
        <v>0</v>
      </c>
      <c r="Q267" s="172">
        <f>ROUND(E267*P267,2)</f>
        <v>0</v>
      </c>
      <c r="R267" s="172"/>
      <c r="S267" s="172" t="s">
        <v>177</v>
      </c>
      <c r="T267" s="173" t="s">
        <v>178</v>
      </c>
      <c r="U267" s="158">
        <v>0.04</v>
      </c>
      <c r="V267" s="158">
        <f>ROUND(E267*U267,2)</f>
        <v>2.36</v>
      </c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196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55"/>
      <c r="B268" s="156"/>
      <c r="C268" s="190" t="s">
        <v>2149</v>
      </c>
      <c r="D268" s="188"/>
      <c r="E268" s="189">
        <v>59.05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x14ac:dyDescent="0.2">
      <c r="A269" s="161" t="s">
        <v>172</v>
      </c>
      <c r="B269" s="162" t="s">
        <v>90</v>
      </c>
      <c r="C269" s="182" t="s">
        <v>91</v>
      </c>
      <c r="D269" s="163"/>
      <c r="E269" s="164"/>
      <c r="F269" s="165"/>
      <c r="G269" s="165">
        <f>SUMIF(AG270:AG273,"&lt;&gt;NOR",G270:G273)</f>
        <v>0</v>
      </c>
      <c r="H269" s="165"/>
      <c r="I269" s="165">
        <f>SUM(I270:I273)</f>
        <v>0</v>
      </c>
      <c r="J269" s="165"/>
      <c r="K269" s="165">
        <f>SUM(K270:K273)</f>
        <v>0</v>
      </c>
      <c r="L269" s="165"/>
      <c r="M269" s="165">
        <f>SUM(M270:M273)</f>
        <v>0</v>
      </c>
      <c r="N269" s="165"/>
      <c r="O269" s="165">
        <f>SUM(O270:O273)</f>
        <v>0</v>
      </c>
      <c r="P269" s="165"/>
      <c r="Q269" s="165">
        <f>SUM(Q270:Q273)</f>
        <v>0</v>
      </c>
      <c r="R269" s="165"/>
      <c r="S269" s="165"/>
      <c r="T269" s="166"/>
      <c r="U269" s="160"/>
      <c r="V269" s="160">
        <f>SUM(V270:V273)</f>
        <v>1.69</v>
      </c>
      <c r="W269" s="160"/>
      <c r="AG269" t="s">
        <v>173</v>
      </c>
    </row>
    <row r="270" spans="1:60" ht="22.5" outlineLevel="1" x14ac:dyDescent="0.2">
      <c r="A270" s="167">
        <v>91</v>
      </c>
      <c r="B270" s="168" t="s">
        <v>2150</v>
      </c>
      <c r="C270" s="184" t="s">
        <v>2151</v>
      </c>
      <c r="D270" s="169" t="s">
        <v>227</v>
      </c>
      <c r="E270" s="170">
        <v>1</v>
      </c>
      <c r="F270" s="171"/>
      <c r="G270" s="172">
        <f>ROUND(E270*F270,2)</f>
        <v>0</v>
      </c>
      <c r="H270" s="171"/>
      <c r="I270" s="172">
        <f>ROUND(E270*H270,2)</f>
        <v>0</v>
      </c>
      <c r="J270" s="171"/>
      <c r="K270" s="172">
        <f>ROUND(E270*J270,2)</f>
        <v>0</v>
      </c>
      <c r="L270" s="172">
        <v>21</v>
      </c>
      <c r="M270" s="172">
        <f>G270*(1+L270/100)</f>
        <v>0</v>
      </c>
      <c r="N270" s="172">
        <v>0</v>
      </c>
      <c r="O270" s="172">
        <f>ROUND(E270*N270,2)</f>
        <v>0</v>
      </c>
      <c r="P270" s="172">
        <v>0</v>
      </c>
      <c r="Q270" s="172">
        <f>ROUND(E270*P270,2)</f>
        <v>0</v>
      </c>
      <c r="R270" s="172"/>
      <c r="S270" s="172" t="s">
        <v>177</v>
      </c>
      <c r="T270" s="173" t="s">
        <v>178</v>
      </c>
      <c r="U270" s="158">
        <v>1.694</v>
      </c>
      <c r="V270" s="158">
        <f>ROUND(E270*U270,2)</f>
        <v>1.69</v>
      </c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196</v>
      </c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55"/>
      <c r="B271" s="156"/>
      <c r="C271" s="190" t="s">
        <v>2152</v>
      </c>
      <c r="D271" s="188"/>
      <c r="E271" s="189">
        <v>1</v>
      </c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200</v>
      </c>
      <c r="AH271" s="148">
        <v>0</v>
      </c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ht="22.5" outlineLevel="1" x14ac:dyDescent="0.2">
      <c r="A272" s="167">
        <v>92</v>
      </c>
      <c r="B272" s="168" t="s">
        <v>2153</v>
      </c>
      <c r="C272" s="184" t="s">
        <v>2154</v>
      </c>
      <c r="D272" s="169" t="s">
        <v>227</v>
      </c>
      <c r="E272" s="170">
        <v>1</v>
      </c>
      <c r="F272" s="171"/>
      <c r="G272" s="172">
        <f>ROUND(E272*F272,2)</f>
        <v>0</v>
      </c>
      <c r="H272" s="171"/>
      <c r="I272" s="172">
        <f>ROUND(E272*H272,2)</f>
        <v>0</v>
      </c>
      <c r="J272" s="171"/>
      <c r="K272" s="172">
        <f>ROUND(E272*J272,2)</f>
        <v>0</v>
      </c>
      <c r="L272" s="172">
        <v>21</v>
      </c>
      <c r="M272" s="172">
        <f>G272*(1+L272/100)</f>
        <v>0</v>
      </c>
      <c r="N272" s="172">
        <v>0</v>
      </c>
      <c r="O272" s="172">
        <f>ROUND(E272*N272,2)</f>
        <v>0</v>
      </c>
      <c r="P272" s="172">
        <v>0</v>
      </c>
      <c r="Q272" s="172">
        <f>ROUND(E272*P272,2)</f>
        <v>0</v>
      </c>
      <c r="R272" s="172" t="s">
        <v>228</v>
      </c>
      <c r="S272" s="172" t="s">
        <v>177</v>
      </c>
      <c r="T272" s="173" t="s">
        <v>178</v>
      </c>
      <c r="U272" s="158">
        <v>0</v>
      </c>
      <c r="V272" s="158">
        <f>ROUND(E272*U272,2)</f>
        <v>0</v>
      </c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185</v>
      </c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55"/>
      <c r="B273" s="156"/>
      <c r="C273" s="190" t="s">
        <v>2152</v>
      </c>
      <c r="D273" s="188"/>
      <c r="E273" s="189">
        <v>1</v>
      </c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200</v>
      </c>
      <c r="AH273" s="148">
        <v>0</v>
      </c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x14ac:dyDescent="0.2">
      <c r="A274" s="161" t="s">
        <v>172</v>
      </c>
      <c r="B274" s="162" t="s">
        <v>92</v>
      </c>
      <c r="C274" s="182" t="s">
        <v>93</v>
      </c>
      <c r="D274" s="163"/>
      <c r="E274" s="164"/>
      <c r="F274" s="165"/>
      <c r="G274" s="165">
        <f>SUMIF(AG275:AG276,"&lt;&gt;NOR",G275:G276)</f>
        <v>0</v>
      </c>
      <c r="H274" s="165"/>
      <c r="I274" s="165">
        <f>SUM(I275:I276)</f>
        <v>0</v>
      </c>
      <c r="J274" s="165"/>
      <c r="K274" s="165">
        <f>SUM(K275:K276)</f>
        <v>0</v>
      </c>
      <c r="L274" s="165"/>
      <c r="M274" s="165">
        <f>SUM(M275:M276)</f>
        <v>0</v>
      </c>
      <c r="N274" s="165"/>
      <c r="O274" s="165">
        <f>SUM(O275:O276)</f>
        <v>0</v>
      </c>
      <c r="P274" s="165"/>
      <c r="Q274" s="165">
        <f>SUM(Q275:Q276)</f>
        <v>0</v>
      </c>
      <c r="R274" s="165"/>
      <c r="S274" s="165"/>
      <c r="T274" s="166"/>
      <c r="U274" s="160"/>
      <c r="V274" s="160">
        <f>SUM(V275:V276)</f>
        <v>0.28000000000000003</v>
      </c>
      <c r="W274" s="160"/>
      <c r="AG274" t="s">
        <v>173</v>
      </c>
    </row>
    <row r="275" spans="1:60" ht="22.5" outlineLevel="1" x14ac:dyDescent="0.2">
      <c r="A275" s="167">
        <v>93</v>
      </c>
      <c r="B275" s="168" t="s">
        <v>481</v>
      </c>
      <c r="C275" s="184" t="s">
        <v>482</v>
      </c>
      <c r="D275" s="169" t="s">
        <v>256</v>
      </c>
      <c r="E275" s="170">
        <v>7.6</v>
      </c>
      <c r="F275" s="171"/>
      <c r="G275" s="172">
        <f>ROUND(E275*F275,2)</f>
        <v>0</v>
      </c>
      <c r="H275" s="171"/>
      <c r="I275" s="172">
        <f>ROUND(E275*H275,2)</f>
        <v>0</v>
      </c>
      <c r="J275" s="171"/>
      <c r="K275" s="172">
        <f>ROUND(E275*J275,2)</f>
        <v>0</v>
      </c>
      <c r="L275" s="172">
        <v>21</v>
      </c>
      <c r="M275" s="172">
        <f>G275*(1+L275/100)</f>
        <v>0</v>
      </c>
      <c r="N275" s="172">
        <v>0</v>
      </c>
      <c r="O275" s="172">
        <f>ROUND(E275*N275,2)</f>
        <v>0</v>
      </c>
      <c r="P275" s="172">
        <v>0</v>
      </c>
      <c r="Q275" s="172">
        <f>ROUND(E275*P275,2)</f>
        <v>0</v>
      </c>
      <c r="R275" s="172"/>
      <c r="S275" s="172" t="s">
        <v>177</v>
      </c>
      <c r="T275" s="173" t="s">
        <v>178</v>
      </c>
      <c r="U275" s="158">
        <v>3.6999999999999998E-2</v>
      </c>
      <c r="V275" s="158">
        <f>ROUND(E275*U275,2)</f>
        <v>0.28000000000000003</v>
      </c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196</v>
      </c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1" x14ac:dyDescent="0.2">
      <c r="A276" s="155"/>
      <c r="B276" s="156"/>
      <c r="C276" s="190" t="s">
        <v>2155</v>
      </c>
      <c r="D276" s="188"/>
      <c r="E276" s="189">
        <v>7.6</v>
      </c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200</v>
      </c>
      <c r="AH276" s="148">
        <v>0</v>
      </c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x14ac:dyDescent="0.2">
      <c r="A277" s="161" t="s">
        <v>172</v>
      </c>
      <c r="B277" s="162" t="s">
        <v>94</v>
      </c>
      <c r="C277" s="182" t="s">
        <v>95</v>
      </c>
      <c r="D277" s="163"/>
      <c r="E277" s="164"/>
      <c r="F277" s="165"/>
      <c r="G277" s="165">
        <f>SUMIF(AG278:AG329,"&lt;&gt;NOR",G278:G329)</f>
        <v>0</v>
      </c>
      <c r="H277" s="165"/>
      <c r="I277" s="165">
        <f>SUM(I278:I329)</f>
        <v>0</v>
      </c>
      <c r="J277" s="165"/>
      <c r="K277" s="165">
        <f>SUM(K278:K329)</f>
        <v>0</v>
      </c>
      <c r="L277" s="165"/>
      <c r="M277" s="165">
        <f>SUM(M278:M329)</f>
        <v>0</v>
      </c>
      <c r="N277" s="165"/>
      <c r="O277" s="165">
        <f>SUM(O278:O329)</f>
        <v>0</v>
      </c>
      <c r="P277" s="165"/>
      <c r="Q277" s="165">
        <f>SUM(Q278:Q329)</f>
        <v>0</v>
      </c>
      <c r="R277" s="165"/>
      <c r="S277" s="165"/>
      <c r="T277" s="166"/>
      <c r="U277" s="160"/>
      <c r="V277" s="160">
        <f>SUM(V278:V329)</f>
        <v>466.92</v>
      </c>
      <c r="W277" s="160"/>
      <c r="AG277" t="s">
        <v>173</v>
      </c>
    </row>
    <row r="278" spans="1:60" ht="33.75" outlineLevel="1" x14ac:dyDescent="0.2">
      <c r="A278" s="167">
        <v>94</v>
      </c>
      <c r="B278" s="168" t="s">
        <v>486</v>
      </c>
      <c r="C278" s="184" t="s">
        <v>487</v>
      </c>
      <c r="D278" s="169" t="s">
        <v>195</v>
      </c>
      <c r="E278" s="170">
        <v>541.01750000000004</v>
      </c>
      <c r="F278" s="171"/>
      <c r="G278" s="172">
        <f>ROUND(E278*F278,2)</f>
        <v>0</v>
      </c>
      <c r="H278" s="171"/>
      <c r="I278" s="172">
        <f>ROUND(E278*H278,2)</f>
        <v>0</v>
      </c>
      <c r="J278" s="171"/>
      <c r="K278" s="172">
        <f>ROUND(E278*J278,2)</f>
        <v>0</v>
      </c>
      <c r="L278" s="172">
        <v>21</v>
      </c>
      <c r="M278" s="172">
        <f>G278*(1+L278/100)</f>
        <v>0</v>
      </c>
      <c r="N278" s="172">
        <v>0</v>
      </c>
      <c r="O278" s="172">
        <f>ROUND(E278*N278,2)</f>
        <v>0</v>
      </c>
      <c r="P278" s="172">
        <v>0</v>
      </c>
      <c r="Q278" s="172">
        <f>ROUND(E278*P278,2)</f>
        <v>0</v>
      </c>
      <c r="R278" s="172"/>
      <c r="S278" s="172" t="s">
        <v>177</v>
      </c>
      <c r="T278" s="173" t="s">
        <v>178</v>
      </c>
      <c r="U278" s="158">
        <v>0.13900000000000001</v>
      </c>
      <c r="V278" s="158">
        <f>ROUND(E278*U278,2)</f>
        <v>75.2</v>
      </c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196</v>
      </c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1" x14ac:dyDescent="0.2">
      <c r="A279" s="155"/>
      <c r="B279" s="156"/>
      <c r="C279" s="199" t="s">
        <v>283</v>
      </c>
      <c r="D279" s="191"/>
      <c r="E279" s="192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200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1" x14ac:dyDescent="0.2">
      <c r="A280" s="155"/>
      <c r="B280" s="156"/>
      <c r="C280" s="200" t="s">
        <v>2156</v>
      </c>
      <c r="D280" s="191"/>
      <c r="E280" s="192">
        <v>469.16</v>
      </c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200</v>
      </c>
      <c r="AH280" s="148">
        <v>2</v>
      </c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1" x14ac:dyDescent="0.2">
      <c r="A281" s="155"/>
      <c r="B281" s="156"/>
      <c r="C281" s="200" t="s">
        <v>2157</v>
      </c>
      <c r="D281" s="191"/>
      <c r="E281" s="192">
        <v>42.71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200</v>
      </c>
      <c r="AH281" s="148">
        <v>2</v>
      </c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1" x14ac:dyDescent="0.2">
      <c r="A282" s="155"/>
      <c r="B282" s="156"/>
      <c r="C282" s="200" t="s">
        <v>2158</v>
      </c>
      <c r="D282" s="191"/>
      <c r="E282" s="192">
        <v>29.14</v>
      </c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200</v>
      </c>
      <c r="AH282" s="148">
        <v>2</v>
      </c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outlineLevel="1" x14ac:dyDescent="0.2">
      <c r="A283" s="155"/>
      <c r="B283" s="156"/>
      <c r="C283" s="201" t="s">
        <v>295</v>
      </c>
      <c r="D283" s="193"/>
      <c r="E283" s="194">
        <v>541.02</v>
      </c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200</v>
      </c>
      <c r="AH283" s="148">
        <v>3</v>
      </c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9" t="s">
        <v>296</v>
      </c>
      <c r="D284" s="191"/>
      <c r="E284" s="192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outlineLevel="1" x14ac:dyDescent="0.2">
      <c r="A285" s="155"/>
      <c r="B285" s="156"/>
      <c r="C285" s="190" t="s">
        <v>2159</v>
      </c>
      <c r="D285" s="188"/>
      <c r="E285" s="189">
        <v>541.02</v>
      </c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 t="s">
        <v>200</v>
      </c>
      <c r="AH285" s="148">
        <v>0</v>
      </c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ht="45" outlineLevel="1" x14ac:dyDescent="0.2">
      <c r="A286" s="167">
        <v>95</v>
      </c>
      <c r="B286" s="168" t="s">
        <v>492</v>
      </c>
      <c r="C286" s="184" t="s">
        <v>493</v>
      </c>
      <c r="D286" s="169" t="s">
        <v>195</v>
      </c>
      <c r="E286" s="170">
        <v>1082.0350000000001</v>
      </c>
      <c r="F286" s="171"/>
      <c r="G286" s="172">
        <f>ROUND(E286*F286,2)</f>
        <v>0</v>
      </c>
      <c r="H286" s="171"/>
      <c r="I286" s="172">
        <f>ROUND(E286*H286,2)</f>
        <v>0</v>
      </c>
      <c r="J286" s="171"/>
      <c r="K286" s="172">
        <f>ROUND(E286*J286,2)</f>
        <v>0</v>
      </c>
      <c r="L286" s="172">
        <v>21</v>
      </c>
      <c r="M286" s="172">
        <f>G286*(1+L286/100)</f>
        <v>0</v>
      </c>
      <c r="N286" s="172">
        <v>0</v>
      </c>
      <c r="O286" s="172">
        <f>ROUND(E286*N286,2)</f>
        <v>0</v>
      </c>
      <c r="P286" s="172">
        <v>0</v>
      </c>
      <c r="Q286" s="172">
        <f>ROUND(E286*P286,2)</f>
        <v>0</v>
      </c>
      <c r="R286" s="172"/>
      <c r="S286" s="172" t="s">
        <v>177</v>
      </c>
      <c r="T286" s="173" t="s">
        <v>178</v>
      </c>
      <c r="U286" s="158">
        <v>7.0000000000000001E-3</v>
      </c>
      <c r="V286" s="158">
        <f>ROUND(E286*U286,2)</f>
        <v>7.57</v>
      </c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196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199" t="s">
        <v>283</v>
      </c>
      <c r="D287" s="191"/>
      <c r="E287" s="192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200" t="s">
        <v>2156</v>
      </c>
      <c r="D288" s="191"/>
      <c r="E288" s="192">
        <v>469.16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2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1" x14ac:dyDescent="0.2">
      <c r="A289" s="155"/>
      <c r="B289" s="156"/>
      <c r="C289" s="200" t="s">
        <v>2157</v>
      </c>
      <c r="D289" s="191"/>
      <c r="E289" s="192">
        <v>42.71</v>
      </c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200</v>
      </c>
      <c r="AH289" s="148">
        <v>2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1" x14ac:dyDescent="0.2">
      <c r="A290" s="155"/>
      <c r="B290" s="156"/>
      <c r="C290" s="200" t="s">
        <v>2158</v>
      </c>
      <c r="D290" s="191"/>
      <c r="E290" s="192">
        <v>29.14</v>
      </c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200</v>
      </c>
      <c r="AH290" s="148">
        <v>2</v>
      </c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1" x14ac:dyDescent="0.2">
      <c r="A291" s="155"/>
      <c r="B291" s="156"/>
      <c r="C291" s="201" t="s">
        <v>295</v>
      </c>
      <c r="D291" s="193"/>
      <c r="E291" s="194">
        <v>541.02</v>
      </c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200</v>
      </c>
      <c r="AH291" s="148">
        <v>3</v>
      </c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outlineLevel="1" x14ac:dyDescent="0.2">
      <c r="A292" s="155"/>
      <c r="B292" s="156"/>
      <c r="C292" s="199" t="s">
        <v>296</v>
      </c>
      <c r="D292" s="191"/>
      <c r="E292" s="192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200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1" x14ac:dyDescent="0.2">
      <c r="A293" s="155"/>
      <c r="B293" s="156"/>
      <c r="C293" s="190" t="s">
        <v>2160</v>
      </c>
      <c r="D293" s="188"/>
      <c r="E293" s="189">
        <v>1082.04</v>
      </c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>
        <v>0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ht="22.5" outlineLevel="1" x14ac:dyDescent="0.2">
      <c r="A294" s="167">
        <v>96</v>
      </c>
      <c r="B294" s="168" t="s">
        <v>499</v>
      </c>
      <c r="C294" s="184" t="s">
        <v>500</v>
      </c>
      <c r="D294" s="169" t="s">
        <v>195</v>
      </c>
      <c r="E294" s="170">
        <v>541.01750000000004</v>
      </c>
      <c r="F294" s="171"/>
      <c r="G294" s="172">
        <f>ROUND(E294*F294,2)</f>
        <v>0</v>
      </c>
      <c r="H294" s="171"/>
      <c r="I294" s="172">
        <f>ROUND(E294*H294,2)</f>
        <v>0</v>
      </c>
      <c r="J294" s="171"/>
      <c r="K294" s="172">
        <f>ROUND(E294*J294,2)</f>
        <v>0</v>
      </c>
      <c r="L294" s="172">
        <v>21</v>
      </c>
      <c r="M294" s="172">
        <f>G294*(1+L294/100)</f>
        <v>0</v>
      </c>
      <c r="N294" s="172">
        <v>0</v>
      </c>
      <c r="O294" s="172">
        <f>ROUND(E294*N294,2)</f>
        <v>0</v>
      </c>
      <c r="P294" s="172">
        <v>0</v>
      </c>
      <c r="Q294" s="172">
        <f>ROUND(E294*P294,2)</f>
        <v>0</v>
      </c>
      <c r="R294" s="172"/>
      <c r="S294" s="172" t="s">
        <v>177</v>
      </c>
      <c r="T294" s="173" t="s">
        <v>178</v>
      </c>
      <c r="U294" s="158">
        <v>0.11700000000000001</v>
      </c>
      <c r="V294" s="158">
        <f>ROUND(E294*U294,2)</f>
        <v>63.3</v>
      </c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196</v>
      </c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1" x14ac:dyDescent="0.2">
      <c r="A295" s="155"/>
      <c r="B295" s="156"/>
      <c r="C295" s="199" t="s">
        <v>283</v>
      </c>
      <c r="D295" s="191"/>
      <c r="E295" s="192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200</v>
      </c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1" x14ac:dyDescent="0.2">
      <c r="A296" s="155"/>
      <c r="B296" s="156"/>
      <c r="C296" s="200" t="s">
        <v>2156</v>
      </c>
      <c r="D296" s="191"/>
      <c r="E296" s="192">
        <v>469.16</v>
      </c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 t="s">
        <v>200</v>
      </c>
      <c r="AH296" s="148">
        <v>2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outlineLevel="1" x14ac:dyDescent="0.2">
      <c r="A297" s="155"/>
      <c r="B297" s="156"/>
      <c r="C297" s="200" t="s">
        <v>2157</v>
      </c>
      <c r="D297" s="191"/>
      <c r="E297" s="192">
        <v>42.71</v>
      </c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200</v>
      </c>
      <c r="AH297" s="148">
        <v>2</v>
      </c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200" t="s">
        <v>2158</v>
      </c>
      <c r="D298" s="191"/>
      <c r="E298" s="192">
        <v>29.14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>
        <v>2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1" x14ac:dyDescent="0.2">
      <c r="A299" s="155"/>
      <c r="B299" s="156"/>
      <c r="C299" s="201" t="s">
        <v>295</v>
      </c>
      <c r="D299" s="193"/>
      <c r="E299" s="194">
        <v>541.02</v>
      </c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 t="s">
        <v>200</v>
      </c>
      <c r="AH299" s="148">
        <v>3</v>
      </c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1" x14ac:dyDescent="0.2">
      <c r="A300" s="155"/>
      <c r="B300" s="156"/>
      <c r="C300" s="199" t="s">
        <v>296</v>
      </c>
      <c r="D300" s="191"/>
      <c r="E300" s="192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200</v>
      </c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55"/>
      <c r="B301" s="156"/>
      <c r="C301" s="190" t="s">
        <v>2159</v>
      </c>
      <c r="D301" s="188"/>
      <c r="E301" s="189">
        <v>541.02</v>
      </c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200</v>
      </c>
      <c r="AH301" s="148">
        <v>0</v>
      </c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ht="22.5" outlineLevel="1" x14ac:dyDescent="0.2">
      <c r="A302" s="167">
        <v>97</v>
      </c>
      <c r="B302" s="168" t="s">
        <v>501</v>
      </c>
      <c r="C302" s="184" t="s">
        <v>502</v>
      </c>
      <c r="D302" s="169" t="s">
        <v>195</v>
      </c>
      <c r="E302" s="170">
        <v>435.9</v>
      </c>
      <c r="F302" s="171"/>
      <c r="G302" s="172">
        <f>ROUND(E302*F302,2)</f>
        <v>0</v>
      </c>
      <c r="H302" s="171"/>
      <c r="I302" s="172">
        <f>ROUND(E302*H302,2)</f>
        <v>0</v>
      </c>
      <c r="J302" s="171"/>
      <c r="K302" s="172">
        <f>ROUND(E302*J302,2)</f>
        <v>0</v>
      </c>
      <c r="L302" s="172">
        <v>21</v>
      </c>
      <c r="M302" s="172">
        <f>G302*(1+L302/100)</f>
        <v>0</v>
      </c>
      <c r="N302" s="172">
        <v>0</v>
      </c>
      <c r="O302" s="172">
        <f>ROUND(E302*N302,2)</f>
        <v>0</v>
      </c>
      <c r="P302" s="172">
        <v>0</v>
      </c>
      <c r="Q302" s="172">
        <f>ROUND(E302*P302,2)</f>
        <v>0</v>
      </c>
      <c r="R302" s="172"/>
      <c r="S302" s="172" t="s">
        <v>177</v>
      </c>
      <c r="T302" s="173" t="s">
        <v>178</v>
      </c>
      <c r="U302" s="158">
        <v>0.214</v>
      </c>
      <c r="V302" s="158">
        <f>ROUND(E302*U302,2)</f>
        <v>93.28</v>
      </c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196</v>
      </c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outlineLevel="1" x14ac:dyDescent="0.2">
      <c r="A303" s="155"/>
      <c r="B303" s="156"/>
      <c r="C303" s="190" t="s">
        <v>2161</v>
      </c>
      <c r="D303" s="188"/>
      <c r="E303" s="189">
        <v>435.9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200</v>
      </c>
      <c r="AH303" s="148">
        <v>0</v>
      </c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ht="22.5" outlineLevel="1" x14ac:dyDescent="0.2">
      <c r="A304" s="167">
        <v>98</v>
      </c>
      <c r="B304" s="168" t="s">
        <v>504</v>
      </c>
      <c r="C304" s="184" t="s">
        <v>505</v>
      </c>
      <c r="D304" s="169" t="s">
        <v>195</v>
      </c>
      <c r="E304" s="170">
        <v>418.54399999999998</v>
      </c>
      <c r="F304" s="171"/>
      <c r="G304" s="172">
        <f>ROUND(E304*F304,2)</f>
        <v>0</v>
      </c>
      <c r="H304" s="171"/>
      <c r="I304" s="172">
        <f>ROUND(E304*H304,2)</f>
        <v>0</v>
      </c>
      <c r="J304" s="171"/>
      <c r="K304" s="172">
        <f>ROUND(E304*J304,2)</f>
        <v>0</v>
      </c>
      <c r="L304" s="172">
        <v>21</v>
      </c>
      <c r="M304" s="172">
        <f>G304*(1+L304/100)</f>
        <v>0</v>
      </c>
      <c r="N304" s="172">
        <v>0</v>
      </c>
      <c r="O304" s="172">
        <f>ROUND(E304*N304,2)</f>
        <v>0</v>
      </c>
      <c r="P304" s="172">
        <v>0</v>
      </c>
      <c r="Q304" s="172">
        <f>ROUND(E304*P304,2)</f>
        <v>0</v>
      </c>
      <c r="R304" s="172"/>
      <c r="S304" s="172" t="s">
        <v>177</v>
      </c>
      <c r="T304" s="173" t="s">
        <v>178</v>
      </c>
      <c r="U304" s="158">
        <v>0.252</v>
      </c>
      <c r="V304" s="158">
        <f>ROUND(E304*U304,2)</f>
        <v>105.47</v>
      </c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196</v>
      </c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outlineLevel="1" x14ac:dyDescent="0.2">
      <c r="A305" s="155"/>
      <c r="B305" s="156"/>
      <c r="C305" s="190" t="s">
        <v>1772</v>
      </c>
      <c r="D305" s="188"/>
      <c r="E305" s="189">
        <v>418.54</v>
      </c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200</v>
      </c>
      <c r="AH305" s="148">
        <v>0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ht="33.75" outlineLevel="1" x14ac:dyDescent="0.2">
      <c r="A306" s="167">
        <v>99</v>
      </c>
      <c r="B306" s="168" t="s">
        <v>507</v>
      </c>
      <c r="C306" s="184" t="s">
        <v>508</v>
      </c>
      <c r="D306" s="169" t="s">
        <v>195</v>
      </c>
      <c r="E306" s="170">
        <v>2092.7199999999998</v>
      </c>
      <c r="F306" s="171"/>
      <c r="G306" s="172">
        <f>ROUND(E306*F306,2)</f>
        <v>0</v>
      </c>
      <c r="H306" s="171"/>
      <c r="I306" s="172">
        <f>ROUND(E306*H306,2)</f>
        <v>0</v>
      </c>
      <c r="J306" s="171"/>
      <c r="K306" s="172">
        <f>ROUND(E306*J306,2)</f>
        <v>0</v>
      </c>
      <c r="L306" s="172">
        <v>21</v>
      </c>
      <c r="M306" s="172">
        <f>G306*(1+L306/100)</f>
        <v>0</v>
      </c>
      <c r="N306" s="172">
        <v>0</v>
      </c>
      <c r="O306" s="172">
        <f>ROUND(E306*N306,2)</f>
        <v>0</v>
      </c>
      <c r="P306" s="172">
        <v>0</v>
      </c>
      <c r="Q306" s="172">
        <f>ROUND(E306*P306,2)</f>
        <v>0</v>
      </c>
      <c r="R306" s="172"/>
      <c r="S306" s="172" t="s">
        <v>177</v>
      </c>
      <c r="T306" s="173" t="s">
        <v>178</v>
      </c>
      <c r="U306" s="158">
        <v>0.01</v>
      </c>
      <c r="V306" s="158">
        <f>ROUND(E306*U306,2)</f>
        <v>20.93</v>
      </c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196</v>
      </c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55"/>
      <c r="B307" s="156"/>
      <c r="C307" s="190" t="s">
        <v>1780</v>
      </c>
      <c r="D307" s="188"/>
      <c r="E307" s="189">
        <v>2092.7199999999998</v>
      </c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200</v>
      </c>
      <c r="AH307" s="148">
        <v>0</v>
      </c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ht="33.75" outlineLevel="1" x14ac:dyDescent="0.2">
      <c r="A308" s="167">
        <v>100</v>
      </c>
      <c r="B308" s="168" t="s">
        <v>509</v>
      </c>
      <c r="C308" s="184" t="s">
        <v>510</v>
      </c>
      <c r="D308" s="169" t="s">
        <v>195</v>
      </c>
      <c r="E308" s="170">
        <v>418.54399999999998</v>
      </c>
      <c r="F308" s="171"/>
      <c r="G308" s="172">
        <f>ROUND(E308*F308,2)</f>
        <v>0</v>
      </c>
      <c r="H308" s="171"/>
      <c r="I308" s="172">
        <f>ROUND(E308*H308,2)</f>
        <v>0</v>
      </c>
      <c r="J308" s="171"/>
      <c r="K308" s="172">
        <f>ROUND(E308*J308,2)</f>
        <v>0</v>
      </c>
      <c r="L308" s="172">
        <v>21</v>
      </c>
      <c r="M308" s="172">
        <f>G308*(1+L308/100)</f>
        <v>0</v>
      </c>
      <c r="N308" s="172">
        <v>0</v>
      </c>
      <c r="O308" s="172">
        <f>ROUND(E308*N308,2)</f>
        <v>0</v>
      </c>
      <c r="P308" s="172">
        <v>0</v>
      </c>
      <c r="Q308" s="172">
        <f>ROUND(E308*P308,2)</f>
        <v>0</v>
      </c>
      <c r="R308" s="172"/>
      <c r="S308" s="172" t="s">
        <v>177</v>
      </c>
      <c r="T308" s="173" t="s">
        <v>178</v>
      </c>
      <c r="U308" s="158">
        <v>0.19800000000000001</v>
      </c>
      <c r="V308" s="158">
        <f>ROUND(E308*U308,2)</f>
        <v>82.87</v>
      </c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196</v>
      </c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1" x14ac:dyDescent="0.2">
      <c r="A309" s="155"/>
      <c r="B309" s="156"/>
      <c r="C309" s="190" t="s">
        <v>1772</v>
      </c>
      <c r="D309" s="188"/>
      <c r="E309" s="189">
        <v>418.54</v>
      </c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200</v>
      </c>
      <c r="AH309" s="148">
        <v>0</v>
      </c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67">
        <v>101</v>
      </c>
      <c r="B310" s="168" t="s">
        <v>511</v>
      </c>
      <c r="C310" s="184" t="s">
        <v>512</v>
      </c>
      <c r="D310" s="169" t="s">
        <v>195</v>
      </c>
      <c r="E310" s="170">
        <v>603.83699999999999</v>
      </c>
      <c r="F310" s="171"/>
      <c r="G310" s="172">
        <f>ROUND(E310*F310,2)</f>
        <v>0</v>
      </c>
      <c r="H310" s="171"/>
      <c r="I310" s="172">
        <f>ROUND(E310*H310,2)</f>
        <v>0</v>
      </c>
      <c r="J310" s="171"/>
      <c r="K310" s="172">
        <f>ROUND(E310*J310,2)</f>
        <v>0</v>
      </c>
      <c r="L310" s="172">
        <v>21</v>
      </c>
      <c r="M310" s="172">
        <f>G310*(1+L310/100)</f>
        <v>0</v>
      </c>
      <c r="N310" s="172">
        <v>0</v>
      </c>
      <c r="O310" s="172">
        <f>ROUND(E310*N310,2)</f>
        <v>0</v>
      </c>
      <c r="P310" s="172">
        <v>0</v>
      </c>
      <c r="Q310" s="172">
        <f>ROUND(E310*P310,2)</f>
        <v>0</v>
      </c>
      <c r="R310" s="172"/>
      <c r="S310" s="172" t="s">
        <v>177</v>
      </c>
      <c r="T310" s="173" t="s">
        <v>178</v>
      </c>
      <c r="U310" s="158">
        <v>3.0300000000000001E-2</v>
      </c>
      <c r="V310" s="158">
        <f>ROUND(E310*U310,2)</f>
        <v>18.3</v>
      </c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196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1" x14ac:dyDescent="0.2">
      <c r="A311" s="155"/>
      <c r="B311" s="156"/>
      <c r="C311" s="199" t="s">
        <v>283</v>
      </c>
      <c r="D311" s="191"/>
      <c r="E311" s="192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200</v>
      </c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55"/>
      <c r="B312" s="156"/>
      <c r="C312" s="200" t="s">
        <v>2162</v>
      </c>
      <c r="D312" s="191"/>
      <c r="E312" s="192">
        <v>495.8</v>
      </c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200</v>
      </c>
      <c r="AH312" s="148">
        <v>2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1" x14ac:dyDescent="0.2">
      <c r="A313" s="155"/>
      <c r="B313" s="156"/>
      <c r="C313" s="200" t="s">
        <v>2163</v>
      </c>
      <c r="D313" s="191"/>
      <c r="E313" s="192">
        <v>60.8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>
        <v>2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outlineLevel="1" x14ac:dyDescent="0.2">
      <c r="A314" s="155"/>
      <c r="B314" s="156"/>
      <c r="C314" s="200" t="s">
        <v>2164</v>
      </c>
      <c r="D314" s="191"/>
      <c r="E314" s="192">
        <v>47.23</v>
      </c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200</v>
      </c>
      <c r="AH314" s="148">
        <v>2</v>
      </c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201" t="s">
        <v>295</v>
      </c>
      <c r="D315" s="193"/>
      <c r="E315" s="194">
        <v>603.84</v>
      </c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>
        <v>3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199" t="s">
        <v>296</v>
      </c>
      <c r="D316" s="191"/>
      <c r="E316" s="192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190" t="s">
        <v>2165</v>
      </c>
      <c r="D317" s="188"/>
      <c r="E317" s="189">
        <v>603.84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ht="33.75" outlineLevel="1" x14ac:dyDescent="0.2">
      <c r="A318" s="167">
        <v>102</v>
      </c>
      <c r="B318" s="168" t="s">
        <v>517</v>
      </c>
      <c r="C318" s="184" t="s">
        <v>518</v>
      </c>
      <c r="D318" s="169" t="s">
        <v>195</v>
      </c>
      <c r="E318" s="170">
        <v>1207.674</v>
      </c>
      <c r="F318" s="171"/>
      <c r="G318" s="172">
        <f>ROUND(E318*F318,2)</f>
        <v>0</v>
      </c>
      <c r="H318" s="171"/>
      <c r="I318" s="172">
        <f>ROUND(E318*H318,2)</f>
        <v>0</v>
      </c>
      <c r="J318" s="171"/>
      <c r="K318" s="172">
        <f>ROUND(E318*J318,2)</f>
        <v>0</v>
      </c>
      <c r="L318" s="172">
        <v>21</v>
      </c>
      <c r="M318" s="172">
        <f>G318*(1+L318/100)</f>
        <v>0</v>
      </c>
      <c r="N318" s="172">
        <v>0</v>
      </c>
      <c r="O318" s="172">
        <f>ROUND(E318*N318,2)</f>
        <v>0</v>
      </c>
      <c r="P318" s="172">
        <v>0</v>
      </c>
      <c r="Q318" s="172">
        <f>ROUND(E318*P318,2)</f>
        <v>0</v>
      </c>
      <c r="R318" s="172"/>
      <c r="S318" s="172" t="s">
        <v>177</v>
      </c>
      <c r="T318" s="173" t="s">
        <v>178</v>
      </c>
      <c r="U318" s="158">
        <v>0</v>
      </c>
      <c r="V318" s="158">
        <f>ROUND(E318*U318,2)</f>
        <v>0</v>
      </c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196</v>
      </c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1" x14ac:dyDescent="0.2">
      <c r="A319" s="155"/>
      <c r="B319" s="156"/>
      <c r="C319" s="199" t="s">
        <v>283</v>
      </c>
      <c r="D319" s="191"/>
      <c r="E319" s="192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200" t="s">
        <v>2162</v>
      </c>
      <c r="D320" s="191"/>
      <c r="E320" s="192">
        <v>495.8</v>
      </c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>
        <v>2</v>
      </c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outlineLevel="1" x14ac:dyDescent="0.2">
      <c r="A321" s="155"/>
      <c r="B321" s="156"/>
      <c r="C321" s="200" t="s">
        <v>2163</v>
      </c>
      <c r="D321" s="191"/>
      <c r="E321" s="192">
        <v>60.8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200</v>
      </c>
      <c r="AH321" s="148">
        <v>2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outlineLevel="1" x14ac:dyDescent="0.2">
      <c r="A322" s="155"/>
      <c r="B322" s="156"/>
      <c r="C322" s="200" t="s">
        <v>2164</v>
      </c>
      <c r="D322" s="191"/>
      <c r="E322" s="192">
        <v>47.23</v>
      </c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200</v>
      </c>
      <c r="AH322" s="148">
        <v>2</v>
      </c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201" t="s">
        <v>295</v>
      </c>
      <c r="D323" s="193"/>
      <c r="E323" s="194">
        <v>603.84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3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1" x14ac:dyDescent="0.2">
      <c r="A324" s="155"/>
      <c r="B324" s="156"/>
      <c r="C324" s="199" t="s">
        <v>296</v>
      </c>
      <c r="D324" s="191"/>
      <c r="E324" s="192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200</v>
      </c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190" t="s">
        <v>2166</v>
      </c>
      <c r="D325" s="188"/>
      <c r="E325" s="189">
        <v>1207.67</v>
      </c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>
        <v>0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67">
        <v>103</v>
      </c>
      <c r="B326" s="168" t="s">
        <v>1783</v>
      </c>
      <c r="C326" s="184" t="s">
        <v>1784</v>
      </c>
      <c r="D326" s="169" t="s">
        <v>526</v>
      </c>
      <c r="E326" s="170">
        <v>1664</v>
      </c>
      <c r="F326" s="171"/>
      <c r="G326" s="172">
        <f>ROUND(E326*F326,2)</f>
        <v>0</v>
      </c>
      <c r="H326" s="171"/>
      <c r="I326" s="172">
        <f>ROUND(E326*H326,2)</f>
        <v>0</v>
      </c>
      <c r="J326" s="171"/>
      <c r="K326" s="172">
        <f>ROUND(E326*J326,2)</f>
        <v>0</v>
      </c>
      <c r="L326" s="172">
        <v>21</v>
      </c>
      <c r="M326" s="172">
        <f>G326*(1+L326/100)</f>
        <v>0</v>
      </c>
      <c r="N326" s="172">
        <v>0</v>
      </c>
      <c r="O326" s="172">
        <f>ROUND(E326*N326,2)</f>
        <v>0</v>
      </c>
      <c r="P326" s="172">
        <v>0</v>
      </c>
      <c r="Q326" s="172">
        <f>ROUND(E326*P326,2)</f>
        <v>0</v>
      </c>
      <c r="R326" s="172" t="s">
        <v>527</v>
      </c>
      <c r="S326" s="172" t="s">
        <v>177</v>
      </c>
      <c r="T326" s="173" t="s">
        <v>178</v>
      </c>
      <c r="U326" s="158">
        <v>0</v>
      </c>
      <c r="V326" s="158">
        <f>ROUND(E326*U326,2)</f>
        <v>0</v>
      </c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528</v>
      </c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1" x14ac:dyDescent="0.2">
      <c r="A327" s="155"/>
      <c r="B327" s="156"/>
      <c r="C327" s="190" t="s">
        <v>1785</v>
      </c>
      <c r="D327" s="188"/>
      <c r="E327" s="189">
        <v>24</v>
      </c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200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outlineLevel="1" x14ac:dyDescent="0.2">
      <c r="A328" s="155"/>
      <c r="B328" s="156"/>
      <c r="C328" s="190" t="s">
        <v>1786</v>
      </c>
      <c r="D328" s="188"/>
      <c r="E328" s="189">
        <v>24</v>
      </c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200</v>
      </c>
      <c r="AH328" s="148">
        <v>0</v>
      </c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55"/>
      <c r="B329" s="156"/>
      <c r="C329" s="190" t="s">
        <v>1787</v>
      </c>
      <c r="D329" s="188"/>
      <c r="E329" s="189">
        <v>1616</v>
      </c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200</v>
      </c>
      <c r="AH329" s="148">
        <v>0</v>
      </c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ht="25.5" x14ac:dyDescent="0.2">
      <c r="A330" s="161" t="s">
        <v>172</v>
      </c>
      <c r="B330" s="162" t="s">
        <v>96</v>
      </c>
      <c r="C330" s="182" t="s">
        <v>97</v>
      </c>
      <c r="D330" s="163"/>
      <c r="E330" s="164"/>
      <c r="F330" s="165"/>
      <c r="G330" s="165">
        <f>SUMIF(AG331:AG348,"&lt;&gt;NOR",G331:G348)</f>
        <v>0</v>
      </c>
      <c r="H330" s="165"/>
      <c r="I330" s="165">
        <f>SUM(I331:I348)</f>
        <v>0</v>
      </c>
      <c r="J330" s="165"/>
      <c r="K330" s="165">
        <f>SUM(K331:K348)</f>
        <v>0</v>
      </c>
      <c r="L330" s="165"/>
      <c r="M330" s="165">
        <f>SUM(M331:M348)</f>
        <v>0</v>
      </c>
      <c r="N330" s="165"/>
      <c r="O330" s="165">
        <f>SUM(O331:O348)</f>
        <v>0</v>
      </c>
      <c r="P330" s="165"/>
      <c r="Q330" s="165">
        <f>SUM(Q331:Q348)</f>
        <v>0</v>
      </c>
      <c r="R330" s="165"/>
      <c r="S330" s="165"/>
      <c r="T330" s="166"/>
      <c r="U330" s="160"/>
      <c r="V330" s="160">
        <f>SUM(V331:V348)</f>
        <v>136.26999999999998</v>
      </c>
      <c r="W330" s="160"/>
      <c r="AG330" t="s">
        <v>173</v>
      </c>
    </row>
    <row r="331" spans="1:60" ht="45" outlineLevel="1" x14ac:dyDescent="0.2">
      <c r="A331" s="167">
        <v>104</v>
      </c>
      <c r="B331" s="168" t="s">
        <v>532</v>
      </c>
      <c r="C331" s="184" t="s">
        <v>533</v>
      </c>
      <c r="D331" s="169" t="s">
        <v>195</v>
      </c>
      <c r="E331" s="170">
        <v>391.86399999999998</v>
      </c>
      <c r="F331" s="171"/>
      <c r="G331" s="172">
        <f>ROUND(E331*F331,2)</f>
        <v>0</v>
      </c>
      <c r="H331" s="171"/>
      <c r="I331" s="172">
        <f>ROUND(E331*H331,2)</f>
        <v>0</v>
      </c>
      <c r="J331" s="171"/>
      <c r="K331" s="172">
        <f>ROUND(E331*J331,2)</f>
        <v>0</v>
      </c>
      <c r="L331" s="172">
        <v>21</v>
      </c>
      <c r="M331" s="172">
        <f>G331*(1+L331/100)</f>
        <v>0</v>
      </c>
      <c r="N331" s="172">
        <v>0</v>
      </c>
      <c r="O331" s="172">
        <f>ROUND(E331*N331,2)</f>
        <v>0</v>
      </c>
      <c r="P331" s="172">
        <v>0</v>
      </c>
      <c r="Q331" s="172">
        <f>ROUND(E331*P331,2)</f>
        <v>0</v>
      </c>
      <c r="R331" s="172"/>
      <c r="S331" s="172" t="s">
        <v>177</v>
      </c>
      <c r="T331" s="173" t="s">
        <v>178</v>
      </c>
      <c r="U331" s="158">
        <v>0.308</v>
      </c>
      <c r="V331" s="158">
        <f>ROUND(E331*U331,2)</f>
        <v>120.69</v>
      </c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196</v>
      </c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ht="22.5" outlineLevel="1" x14ac:dyDescent="0.2">
      <c r="A332" s="155"/>
      <c r="B332" s="156"/>
      <c r="C332" s="276" t="s">
        <v>534</v>
      </c>
      <c r="D332" s="277"/>
      <c r="E332" s="277"/>
      <c r="F332" s="277"/>
      <c r="G332" s="277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 t="s">
        <v>198</v>
      </c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97" t="str">
        <f>C332</f>
        <v>zárubněmi, umytí a vyčištění jiných zasklených a natíraných ploch a zařizovacích předmětů před předáním do užívání světlá výška podlaží do 4 m</v>
      </c>
      <c r="BB332" s="148"/>
      <c r="BC332" s="148"/>
      <c r="BD332" s="148"/>
      <c r="BE332" s="148"/>
      <c r="BF332" s="148"/>
      <c r="BG332" s="148"/>
      <c r="BH332" s="148"/>
    </row>
    <row r="333" spans="1:60" outlineLevel="1" x14ac:dyDescent="0.2">
      <c r="A333" s="155"/>
      <c r="B333" s="156"/>
      <c r="C333" s="199" t="s">
        <v>283</v>
      </c>
      <c r="D333" s="191"/>
      <c r="E333" s="192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200</v>
      </c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outlineLevel="1" x14ac:dyDescent="0.2">
      <c r="A334" s="155"/>
      <c r="B334" s="156"/>
      <c r="C334" s="200" t="s">
        <v>2167</v>
      </c>
      <c r="D334" s="191"/>
      <c r="E334" s="192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200</v>
      </c>
      <c r="AH334" s="148">
        <v>2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outlineLevel="1" x14ac:dyDescent="0.2">
      <c r="A335" s="155"/>
      <c r="B335" s="156"/>
      <c r="C335" s="200" t="s">
        <v>2168</v>
      </c>
      <c r="D335" s="191"/>
      <c r="E335" s="192">
        <v>7.05</v>
      </c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200</v>
      </c>
      <c r="AH335" s="148">
        <v>2</v>
      </c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1" x14ac:dyDescent="0.2">
      <c r="A336" s="155"/>
      <c r="B336" s="156"/>
      <c r="C336" s="200" t="s">
        <v>2169</v>
      </c>
      <c r="D336" s="191"/>
      <c r="E336" s="192">
        <v>7.05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2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outlineLevel="1" x14ac:dyDescent="0.2">
      <c r="A337" s="155"/>
      <c r="B337" s="156"/>
      <c r="C337" s="200" t="s">
        <v>2170</v>
      </c>
      <c r="D337" s="191"/>
      <c r="E337" s="192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 t="s">
        <v>200</v>
      </c>
      <c r="AH337" s="148">
        <v>2</v>
      </c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outlineLevel="1" x14ac:dyDescent="0.2">
      <c r="A338" s="155"/>
      <c r="B338" s="156"/>
      <c r="C338" s="201" t="s">
        <v>295</v>
      </c>
      <c r="D338" s="193"/>
      <c r="E338" s="194">
        <v>14.1</v>
      </c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200</v>
      </c>
      <c r="AH338" s="148">
        <v>3</v>
      </c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/>
      <c r="B339" s="156"/>
      <c r="C339" s="199" t="s">
        <v>296</v>
      </c>
      <c r="D339" s="191"/>
      <c r="E339" s="192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200</v>
      </c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1" x14ac:dyDescent="0.2">
      <c r="A340" s="155"/>
      <c r="B340" s="156"/>
      <c r="C340" s="190" t="s">
        <v>2171</v>
      </c>
      <c r="D340" s="188"/>
      <c r="E340" s="189">
        <v>56.4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outlineLevel="1" x14ac:dyDescent="0.2">
      <c r="A341" s="155"/>
      <c r="B341" s="156"/>
      <c r="C341" s="190" t="s">
        <v>1842</v>
      </c>
      <c r="D341" s="188"/>
      <c r="E341" s="189">
        <v>135.46</v>
      </c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200</v>
      </c>
      <c r="AH341" s="148">
        <v>0</v>
      </c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outlineLevel="1" x14ac:dyDescent="0.2">
      <c r="A342" s="155"/>
      <c r="B342" s="156"/>
      <c r="C342" s="190" t="s">
        <v>2172</v>
      </c>
      <c r="D342" s="188"/>
      <c r="E342" s="189">
        <v>200</v>
      </c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200</v>
      </c>
      <c r="AH342" s="148">
        <v>0</v>
      </c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1" x14ac:dyDescent="0.2">
      <c r="A343" s="167">
        <v>105</v>
      </c>
      <c r="B343" s="168" t="s">
        <v>541</v>
      </c>
      <c r="C343" s="184" t="s">
        <v>542</v>
      </c>
      <c r="D343" s="169" t="s">
        <v>195</v>
      </c>
      <c r="E343" s="170">
        <v>112.979</v>
      </c>
      <c r="F343" s="171"/>
      <c r="G343" s="172">
        <f>ROUND(E343*F343,2)</f>
        <v>0</v>
      </c>
      <c r="H343" s="171"/>
      <c r="I343" s="172">
        <f>ROUND(E343*H343,2)</f>
        <v>0</v>
      </c>
      <c r="J343" s="171"/>
      <c r="K343" s="172">
        <f>ROUND(E343*J343,2)</f>
        <v>0</v>
      </c>
      <c r="L343" s="172">
        <v>21</v>
      </c>
      <c r="M343" s="172">
        <f>G343*(1+L343/100)</f>
        <v>0</v>
      </c>
      <c r="N343" s="172">
        <v>0</v>
      </c>
      <c r="O343" s="172">
        <f>ROUND(E343*N343,2)</f>
        <v>0</v>
      </c>
      <c r="P343" s="172">
        <v>0</v>
      </c>
      <c r="Q343" s="172">
        <f>ROUND(E343*P343,2)</f>
        <v>0</v>
      </c>
      <c r="R343" s="172"/>
      <c r="S343" s="172" t="s">
        <v>177</v>
      </c>
      <c r="T343" s="173" t="s">
        <v>178</v>
      </c>
      <c r="U343" s="158">
        <v>0.13</v>
      </c>
      <c r="V343" s="158">
        <f>ROUND(E343*U343,2)</f>
        <v>14.69</v>
      </c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196</v>
      </c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outlineLevel="1" x14ac:dyDescent="0.2">
      <c r="A344" s="155"/>
      <c r="B344" s="156"/>
      <c r="C344" s="190" t="s">
        <v>1763</v>
      </c>
      <c r="D344" s="188"/>
      <c r="E344" s="189">
        <v>3.58</v>
      </c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>
        <v>0</v>
      </c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1" x14ac:dyDescent="0.2">
      <c r="A345" s="155"/>
      <c r="B345" s="156"/>
      <c r="C345" s="190" t="s">
        <v>1764</v>
      </c>
      <c r="D345" s="188"/>
      <c r="E345" s="189">
        <v>10.62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200</v>
      </c>
      <c r="AH345" s="148">
        <v>0</v>
      </c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190" t="s">
        <v>1765</v>
      </c>
      <c r="D346" s="188"/>
      <c r="E346" s="189">
        <v>98.78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0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ht="22.5" outlineLevel="1" x14ac:dyDescent="0.2">
      <c r="A347" s="167">
        <v>106</v>
      </c>
      <c r="B347" s="168" t="s">
        <v>544</v>
      </c>
      <c r="C347" s="184" t="s">
        <v>545</v>
      </c>
      <c r="D347" s="169" t="s">
        <v>195</v>
      </c>
      <c r="E347" s="170">
        <v>59.052</v>
      </c>
      <c r="F347" s="171"/>
      <c r="G347" s="172">
        <f>ROUND(E347*F347,2)</f>
        <v>0</v>
      </c>
      <c r="H347" s="171"/>
      <c r="I347" s="172">
        <f>ROUND(E347*H347,2)</f>
        <v>0</v>
      </c>
      <c r="J347" s="171"/>
      <c r="K347" s="172">
        <f>ROUND(E347*J347,2)</f>
        <v>0</v>
      </c>
      <c r="L347" s="172">
        <v>21</v>
      </c>
      <c r="M347" s="172">
        <f>G347*(1+L347/100)</f>
        <v>0</v>
      </c>
      <c r="N347" s="172">
        <v>0</v>
      </c>
      <c r="O347" s="172">
        <f>ROUND(E347*N347,2)</f>
        <v>0</v>
      </c>
      <c r="P347" s="172">
        <v>0</v>
      </c>
      <c r="Q347" s="172">
        <f>ROUND(E347*P347,2)</f>
        <v>0</v>
      </c>
      <c r="R347" s="172"/>
      <c r="S347" s="172" t="s">
        <v>177</v>
      </c>
      <c r="T347" s="173" t="s">
        <v>178</v>
      </c>
      <c r="U347" s="158">
        <v>1.4999999999999999E-2</v>
      </c>
      <c r="V347" s="158">
        <f>ROUND(E347*U347,2)</f>
        <v>0.89</v>
      </c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196</v>
      </c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190" t="s">
        <v>2149</v>
      </c>
      <c r="D348" s="188"/>
      <c r="E348" s="189">
        <v>59.05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>
        <v>0</v>
      </c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x14ac:dyDescent="0.2">
      <c r="A349" s="161" t="s">
        <v>172</v>
      </c>
      <c r="B349" s="162" t="s">
        <v>98</v>
      </c>
      <c r="C349" s="182" t="s">
        <v>99</v>
      </c>
      <c r="D349" s="163"/>
      <c r="E349" s="164"/>
      <c r="F349" s="165"/>
      <c r="G349" s="165">
        <f>SUMIF(AG350:AG367,"&lt;&gt;NOR",G350:G367)</f>
        <v>0</v>
      </c>
      <c r="H349" s="165"/>
      <c r="I349" s="165">
        <f>SUM(I350:I367)</f>
        <v>0</v>
      </c>
      <c r="J349" s="165"/>
      <c r="K349" s="165">
        <f>SUM(K350:K367)</f>
        <v>0</v>
      </c>
      <c r="L349" s="165"/>
      <c r="M349" s="165">
        <f>SUM(M350:M367)</f>
        <v>0</v>
      </c>
      <c r="N349" s="165"/>
      <c r="O349" s="165">
        <f>SUM(O350:O367)</f>
        <v>0</v>
      </c>
      <c r="P349" s="165"/>
      <c r="Q349" s="165">
        <f>SUM(Q350:Q367)</f>
        <v>0</v>
      </c>
      <c r="R349" s="165"/>
      <c r="S349" s="165"/>
      <c r="T349" s="166"/>
      <c r="U349" s="160"/>
      <c r="V349" s="160">
        <f>SUM(V350:V367)</f>
        <v>651.78000000000009</v>
      </c>
      <c r="W349" s="160"/>
      <c r="AG349" t="s">
        <v>173</v>
      </c>
    </row>
    <row r="350" spans="1:60" ht="22.5" outlineLevel="1" x14ac:dyDescent="0.2">
      <c r="A350" s="167">
        <v>107</v>
      </c>
      <c r="B350" s="168" t="s">
        <v>1790</v>
      </c>
      <c r="C350" s="184" t="s">
        <v>1791</v>
      </c>
      <c r="D350" s="169" t="s">
        <v>208</v>
      </c>
      <c r="E350" s="170">
        <v>3.9401299999999999</v>
      </c>
      <c r="F350" s="171"/>
      <c r="G350" s="172">
        <f>ROUND(E350*F350,2)</f>
        <v>0</v>
      </c>
      <c r="H350" s="171"/>
      <c r="I350" s="172">
        <f>ROUND(E350*H350,2)</f>
        <v>0</v>
      </c>
      <c r="J350" s="171"/>
      <c r="K350" s="172">
        <f>ROUND(E350*J350,2)</f>
        <v>0</v>
      </c>
      <c r="L350" s="172">
        <v>21</v>
      </c>
      <c r="M350" s="172">
        <f>G350*(1+L350/100)</f>
        <v>0</v>
      </c>
      <c r="N350" s="172">
        <v>0</v>
      </c>
      <c r="O350" s="172">
        <f>ROUND(E350*N350,2)</f>
        <v>0</v>
      </c>
      <c r="P350" s="172">
        <v>0</v>
      </c>
      <c r="Q350" s="172">
        <f>ROUND(E350*P350,2)</f>
        <v>0</v>
      </c>
      <c r="R350" s="172"/>
      <c r="S350" s="172" t="s">
        <v>177</v>
      </c>
      <c r="T350" s="173" t="s">
        <v>178</v>
      </c>
      <c r="U350" s="158">
        <v>13.301</v>
      </c>
      <c r="V350" s="158">
        <f>ROUND(E350*U350,2)</f>
        <v>52.41</v>
      </c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196</v>
      </c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0" t="s">
        <v>1792</v>
      </c>
      <c r="D351" s="188"/>
      <c r="E351" s="189">
        <v>2.58</v>
      </c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>
        <v>0</v>
      </c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1" x14ac:dyDescent="0.2">
      <c r="A352" s="155"/>
      <c r="B352" s="156"/>
      <c r="C352" s="190" t="s">
        <v>2116</v>
      </c>
      <c r="D352" s="188"/>
      <c r="E352" s="189">
        <v>1.36</v>
      </c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200</v>
      </c>
      <c r="AH352" s="148">
        <v>0</v>
      </c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ht="33.75" outlineLevel="1" x14ac:dyDescent="0.2">
      <c r="A353" s="167">
        <v>108</v>
      </c>
      <c r="B353" s="168" t="s">
        <v>565</v>
      </c>
      <c r="C353" s="184" t="s">
        <v>566</v>
      </c>
      <c r="D353" s="169" t="s">
        <v>208</v>
      </c>
      <c r="E353" s="170">
        <v>5.9051999999999998</v>
      </c>
      <c r="F353" s="171"/>
      <c r="G353" s="172">
        <f>ROUND(E353*F353,2)</f>
        <v>0</v>
      </c>
      <c r="H353" s="171"/>
      <c r="I353" s="172">
        <f>ROUND(E353*H353,2)</f>
        <v>0</v>
      </c>
      <c r="J353" s="171"/>
      <c r="K353" s="172">
        <f>ROUND(E353*J353,2)</f>
        <v>0</v>
      </c>
      <c r="L353" s="172">
        <v>21</v>
      </c>
      <c r="M353" s="172">
        <f>G353*(1+L353/100)</f>
        <v>0</v>
      </c>
      <c r="N353" s="172">
        <v>0</v>
      </c>
      <c r="O353" s="172">
        <f>ROUND(E353*N353,2)</f>
        <v>0</v>
      </c>
      <c r="P353" s="172">
        <v>0</v>
      </c>
      <c r="Q353" s="172">
        <f>ROUND(E353*P353,2)</f>
        <v>0</v>
      </c>
      <c r="R353" s="172"/>
      <c r="S353" s="172" t="s">
        <v>177</v>
      </c>
      <c r="T353" s="173" t="s">
        <v>178</v>
      </c>
      <c r="U353" s="158">
        <v>7.1950000000000003</v>
      </c>
      <c r="V353" s="158">
        <f>ROUND(E353*U353,2)</f>
        <v>42.49</v>
      </c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196</v>
      </c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outlineLevel="1" x14ac:dyDescent="0.2">
      <c r="A354" s="155"/>
      <c r="B354" s="156"/>
      <c r="C354" s="190" t="s">
        <v>2173</v>
      </c>
      <c r="D354" s="188"/>
      <c r="E354" s="189">
        <v>5.91</v>
      </c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200</v>
      </c>
      <c r="AH354" s="148">
        <v>0</v>
      </c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ht="22.5" outlineLevel="1" x14ac:dyDescent="0.2">
      <c r="A355" s="167">
        <v>109</v>
      </c>
      <c r="B355" s="168" t="s">
        <v>578</v>
      </c>
      <c r="C355" s="184" t="s">
        <v>579</v>
      </c>
      <c r="D355" s="169" t="s">
        <v>208</v>
      </c>
      <c r="E355" s="170">
        <v>2.9525999999999999</v>
      </c>
      <c r="F355" s="171"/>
      <c r="G355" s="172">
        <f>ROUND(E355*F355,2)</f>
        <v>0</v>
      </c>
      <c r="H355" s="171"/>
      <c r="I355" s="172">
        <f>ROUND(E355*H355,2)</f>
        <v>0</v>
      </c>
      <c r="J355" s="171"/>
      <c r="K355" s="172">
        <f>ROUND(E355*J355,2)</f>
        <v>0</v>
      </c>
      <c r="L355" s="172">
        <v>21</v>
      </c>
      <c r="M355" s="172">
        <f>G355*(1+L355/100)</f>
        <v>0</v>
      </c>
      <c r="N355" s="172">
        <v>0</v>
      </c>
      <c r="O355" s="172">
        <f>ROUND(E355*N355,2)</f>
        <v>0</v>
      </c>
      <c r="P355" s="172">
        <v>0</v>
      </c>
      <c r="Q355" s="172">
        <f>ROUND(E355*P355,2)</f>
        <v>0</v>
      </c>
      <c r="R355" s="172"/>
      <c r="S355" s="172" t="s">
        <v>177</v>
      </c>
      <c r="T355" s="173" t="s">
        <v>178</v>
      </c>
      <c r="U355" s="158">
        <v>1.2569999999999999</v>
      </c>
      <c r="V355" s="158">
        <f>ROUND(E355*U355,2)</f>
        <v>3.71</v>
      </c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196</v>
      </c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outlineLevel="1" x14ac:dyDescent="0.2">
      <c r="A356" s="155"/>
      <c r="B356" s="156"/>
      <c r="C356" s="190" t="s">
        <v>2174</v>
      </c>
      <c r="D356" s="188"/>
      <c r="E356" s="189">
        <v>2.95</v>
      </c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200</v>
      </c>
      <c r="AH356" s="148">
        <v>0</v>
      </c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ht="22.5" outlineLevel="1" x14ac:dyDescent="0.2">
      <c r="A357" s="167">
        <v>110</v>
      </c>
      <c r="B357" s="168" t="s">
        <v>1803</v>
      </c>
      <c r="C357" s="184" t="s">
        <v>1804</v>
      </c>
      <c r="D357" s="169" t="s">
        <v>195</v>
      </c>
      <c r="E357" s="170">
        <v>2.88</v>
      </c>
      <c r="F357" s="171"/>
      <c r="G357" s="172">
        <f>ROUND(E357*F357,2)</f>
        <v>0</v>
      </c>
      <c r="H357" s="171"/>
      <c r="I357" s="172">
        <f>ROUND(E357*H357,2)</f>
        <v>0</v>
      </c>
      <c r="J357" s="171"/>
      <c r="K357" s="172">
        <f>ROUND(E357*J357,2)</f>
        <v>0</v>
      </c>
      <c r="L357" s="172">
        <v>21</v>
      </c>
      <c r="M357" s="172">
        <f>G357*(1+L357/100)</f>
        <v>0</v>
      </c>
      <c r="N357" s="172">
        <v>0</v>
      </c>
      <c r="O357" s="172">
        <f>ROUND(E357*N357,2)</f>
        <v>0</v>
      </c>
      <c r="P357" s="172">
        <v>0</v>
      </c>
      <c r="Q357" s="172">
        <f>ROUND(E357*P357,2)</f>
        <v>0</v>
      </c>
      <c r="R357" s="172"/>
      <c r="S357" s="172" t="s">
        <v>177</v>
      </c>
      <c r="T357" s="173" t="s">
        <v>178</v>
      </c>
      <c r="U357" s="158">
        <v>0.71399999999999997</v>
      </c>
      <c r="V357" s="158">
        <f>ROUND(E357*U357,2)</f>
        <v>2.06</v>
      </c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196</v>
      </c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outlineLevel="1" x14ac:dyDescent="0.2">
      <c r="A358" s="155"/>
      <c r="B358" s="156"/>
      <c r="C358" s="190" t="s">
        <v>1805</v>
      </c>
      <c r="D358" s="188"/>
      <c r="E358" s="189">
        <v>2.88</v>
      </c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200</v>
      </c>
      <c r="AH358" s="148">
        <v>0</v>
      </c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ht="22.5" outlineLevel="1" x14ac:dyDescent="0.2">
      <c r="A359" s="167">
        <v>111</v>
      </c>
      <c r="B359" s="168" t="s">
        <v>581</v>
      </c>
      <c r="C359" s="184" t="s">
        <v>582</v>
      </c>
      <c r="D359" s="169" t="s">
        <v>195</v>
      </c>
      <c r="E359" s="170">
        <v>159.80000000000001</v>
      </c>
      <c r="F359" s="171"/>
      <c r="G359" s="172">
        <f>ROUND(E359*F359,2)</f>
        <v>0</v>
      </c>
      <c r="H359" s="171"/>
      <c r="I359" s="172">
        <f>ROUND(E359*H359,2)</f>
        <v>0</v>
      </c>
      <c r="J359" s="171"/>
      <c r="K359" s="172">
        <f>ROUND(E359*J359,2)</f>
        <v>0</v>
      </c>
      <c r="L359" s="172">
        <v>21</v>
      </c>
      <c r="M359" s="172">
        <f>G359*(1+L359/100)</f>
        <v>0</v>
      </c>
      <c r="N359" s="172">
        <v>0</v>
      </c>
      <c r="O359" s="172">
        <f>ROUND(E359*N359,2)</f>
        <v>0</v>
      </c>
      <c r="P359" s="172">
        <v>0</v>
      </c>
      <c r="Q359" s="172">
        <f>ROUND(E359*P359,2)</f>
        <v>0</v>
      </c>
      <c r="R359" s="172"/>
      <c r="S359" s="172" t="s">
        <v>177</v>
      </c>
      <c r="T359" s="173" t="s">
        <v>178</v>
      </c>
      <c r="U359" s="158">
        <v>1.383</v>
      </c>
      <c r="V359" s="158">
        <f>ROUND(E359*U359,2)</f>
        <v>221</v>
      </c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196</v>
      </c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outlineLevel="1" x14ac:dyDescent="0.2">
      <c r="A360" s="155"/>
      <c r="B360" s="156"/>
      <c r="C360" s="190" t="s">
        <v>2147</v>
      </c>
      <c r="D360" s="188"/>
      <c r="E360" s="189">
        <v>159.80000000000001</v>
      </c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200</v>
      </c>
      <c r="AH360" s="148">
        <v>0</v>
      </c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ht="22.5" outlineLevel="1" x14ac:dyDescent="0.2">
      <c r="A361" s="167">
        <v>112</v>
      </c>
      <c r="B361" s="168" t="s">
        <v>583</v>
      </c>
      <c r="C361" s="184" t="s">
        <v>584</v>
      </c>
      <c r="D361" s="169" t="s">
        <v>195</v>
      </c>
      <c r="E361" s="170">
        <v>382</v>
      </c>
      <c r="F361" s="171"/>
      <c r="G361" s="172">
        <f>ROUND(E361*F361,2)</f>
        <v>0</v>
      </c>
      <c r="H361" s="171"/>
      <c r="I361" s="172">
        <f>ROUND(E361*H361,2)</f>
        <v>0</v>
      </c>
      <c r="J361" s="171"/>
      <c r="K361" s="172">
        <f>ROUND(E361*J361,2)</f>
        <v>0</v>
      </c>
      <c r="L361" s="172">
        <v>21</v>
      </c>
      <c r="M361" s="172">
        <f>G361*(1+L361/100)</f>
        <v>0</v>
      </c>
      <c r="N361" s="172">
        <v>0</v>
      </c>
      <c r="O361" s="172">
        <f>ROUND(E361*N361,2)</f>
        <v>0</v>
      </c>
      <c r="P361" s="172">
        <v>0</v>
      </c>
      <c r="Q361" s="172">
        <f>ROUND(E361*P361,2)</f>
        <v>0</v>
      </c>
      <c r="R361" s="172"/>
      <c r="S361" s="172" t="s">
        <v>177</v>
      </c>
      <c r="T361" s="173" t="s">
        <v>178</v>
      </c>
      <c r="U361" s="158">
        <v>0.85599999999999998</v>
      </c>
      <c r="V361" s="158">
        <f>ROUND(E361*U361,2)</f>
        <v>326.99</v>
      </c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196</v>
      </c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1" x14ac:dyDescent="0.2">
      <c r="A362" s="155"/>
      <c r="B362" s="156"/>
      <c r="C362" s="190" t="s">
        <v>2143</v>
      </c>
      <c r="D362" s="188"/>
      <c r="E362" s="189">
        <v>541.79999999999995</v>
      </c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200</v>
      </c>
      <c r="AH362" s="148">
        <v>0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55"/>
      <c r="B363" s="156"/>
      <c r="C363" s="190" t="s">
        <v>2175</v>
      </c>
      <c r="D363" s="188"/>
      <c r="E363" s="189">
        <v>-159.80000000000001</v>
      </c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200</v>
      </c>
      <c r="AH363" s="148">
        <v>0</v>
      </c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ht="22.5" outlineLevel="1" x14ac:dyDescent="0.2">
      <c r="A364" s="167">
        <v>113</v>
      </c>
      <c r="B364" s="168" t="s">
        <v>1807</v>
      </c>
      <c r="C364" s="184" t="s">
        <v>1808</v>
      </c>
      <c r="D364" s="169" t="s">
        <v>227</v>
      </c>
      <c r="E364" s="170">
        <v>2</v>
      </c>
      <c r="F364" s="171"/>
      <c r="G364" s="172">
        <f>ROUND(E364*F364,2)</f>
        <v>0</v>
      </c>
      <c r="H364" s="171"/>
      <c r="I364" s="172">
        <f>ROUND(E364*H364,2)</f>
        <v>0</v>
      </c>
      <c r="J364" s="171"/>
      <c r="K364" s="172">
        <f>ROUND(E364*J364,2)</f>
        <v>0</v>
      </c>
      <c r="L364" s="172">
        <v>21</v>
      </c>
      <c r="M364" s="172">
        <f>G364*(1+L364/100)</f>
        <v>0</v>
      </c>
      <c r="N364" s="172">
        <v>0</v>
      </c>
      <c r="O364" s="172">
        <f>ROUND(E364*N364,2)</f>
        <v>0</v>
      </c>
      <c r="P364" s="172">
        <v>0</v>
      </c>
      <c r="Q364" s="172">
        <f>ROUND(E364*P364,2)</f>
        <v>0</v>
      </c>
      <c r="R364" s="172"/>
      <c r="S364" s="172" t="s">
        <v>177</v>
      </c>
      <c r="T364" s="173" t="s">
        <v>178</v>
      </c>
      <c r="U364" s="158">
        <v>0.08</v>
      </c>
      <c r="V364" s="158">
        <f>ROUND(E364*U364,2)</f>
        <v>0.16</v>
      </c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196</v>
      </c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outlineLevel="1" x14ac:dyDescent="0.2">
      <c r="A365" s="155"/>
      <c r="B365" s="156"/>
      <c r="C365" s="190" t="s">
        <v>1809</v>
      </c>
      <c r="D365" s="188"/>
      <c r="E365" s="189">
        <v>2</v>
      </c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200</v>
      </c>
      <c r="AH365" s="148">
        <v>0</v>
      </c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ht="45" outlineLevel="1" x14ac:dyDescent="0.2">
      <c r="A366" s="167">
        <v>114</v>
      </c>
      <c r="B366" s="168" t="s">
        <v>1810</v>
      </c>
      <c r="C366" s="184" t="s">
        <v>1811</v>
      </c>
      <c r="D366" s="169" t="s">
        <v>195</v>
      </c>
      <c r="E366" s="170">
        <v>3.1520000000000001</v>
      </c>
      <c r="F366" s="171"/>
      <c r="G366" s="172">
        <f>ROUND(E366*F366,2)</f>
        <v>0</v>
      </c>
      <c r="H366" s="171"/>
      <c r="I366" s="172">
        <f>ROUND(E366*H366,2)</f>
        <v>0</v>
      </c>
      <c r="J366" s="171"/>
      <c r="K366" s="172">
        <f>ROUND(E366*J366,2)</f>
        <v>0</v>
      </c>
      <c r="L366" s="172">
        <v>21</v>
      </c>
      <c r="M366" s="172">
        <f>G366*(1+L366/100)</f>
        <v>0</v>
      </c>
      <c r="N366" s="172">
        <v>0</v>
      </c>
      <c r="O366" s="172">
        <f>ROUND(E366*N366,2)</f>
        <v>0</v>
      </c>
      <c r="P366" s="172">
        <v>0</v>
      </c>
      <c r="Q366" s="172">
        <f>ROUND(E366*P366,2)</f>
        <v>0</v>
      </c>
      <c r="R366" s="172"/>
      <c r="S366" s="172" t="s">
        <v>177</v>
      </c>
      <c r="T366" s="173" t="s">
        <v>178</v>
      </c>
      <c r="U366" s="158">
        <v>0.93899999999999995</v>
      </c>
      <c r="V366" s="158">
        <f>ROUND(E366*U366,2)</f>
        <v>2.96</v>
      </c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196</v>
      </c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1" x14ac:dyDescent="0.2">
      <c r="A367" s="155"/>
      <c r="B367" s="156"/>
      <c r="C367" s="190" t="s">
        <v>1812</v>
      </c>
      <c r="D367" s="188"/>
      <c r="E367" s="189">
        <v>3.15</v>
      </c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200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x14ac:dyDescent="0.2">
      <c r="A368" s="161" t="s">
        <v>172</v>
      </c>
      <c r="B368" s="162" t="s">
        <v>100</v>
      </c>
      <c r="C368" s="182" t="s">
        <v>101</v>
      </c>
      <c r="D368" s="163"/>
      <c r="E368" s="164"/>
      <c r="F368" s="165"/>
      <c r="G368" s="165">
        <f>SUMIF(AG369:AG382,"&lt;&gt;NOR",G369:G382)</f>
        <v>0</v>
      </c>
      <c r="H368" s="165"/>
      <c r="I368" s="165">
        <f>SUM(I369:I382)</f>
        <v>0</v>
      </c>
      <c r="J368" s="165"/>
      <c r="K368" s="165">
        <f>SUM(K369:K382)</f>
        <v>0</v>
      </c>
      <c r="L368" s="165"/>
      <c r="M368" s="165">
        <f>SUM(M369:M382)</f>
        <v>0</v>
      </c>
      <c r="N368" s="165"/>
      <c r="O368" s="165">
        <f>SUM(O369:O382)</f>
        <v>0</v>
      </c>
      <c r="P368" s="165"/>
      <c r="Q368" s="165">
        <f>SUM(Q369:Q382)</f>
        <v>0</v>
      </c>
      <c r="R368" s="165"/>
      <c r="S368" s="165"/>
      <c r="T368" s="166"/>
      <c r="U368" s="160"/>
      <c r="V368" s="160">
        <f>SUM(V369:V382)</f>
        <v>300.94</v>
      </c>
      <c r="W368" s="160"/>
      <c r="AG368" t="s">
        <v>173</v>
      </c>
    </row>
    <row r="369" spans="1:60" ht="22.5" outlineLevel="1" x14ac:dyDescent="0.2">
      <c r="A369" s="167">
        <v>115</v>
      </c>
      <c r="B369" s="168" t="s">
        <v>1813</v>
      </c>
      <c r="C369" s="184" t="s">
        <v>1814</v>
      </c>
      <c r="D369" s="169" t="s">
        <v>256</v>
      </c>
      <c r="E369" s="170">
        <v>14</v>
      </c>
      <c r="F369" s="171"/>
      <c r="G369" s="172">
        <f>ROUND(E369*F369,2)</f>
        <v>0</v>
      </c>
      <c r="H369" s="171"/>
      <c r="I369" s="172">
        <f>ROUND(E369*H369,2)</f>
        <v>0</v>
      </c>
      <c r="J369" s="171"/>
      <c r="K369" s="172">
        <f>ROUND(E369*J369,2)</f>
        <v>0</v>
      </c>
      <c r="L369" s="172">
        <v>21</v>
      </c>
      <c r="M369" s="172">
        <f>G369*(1+L369/100)</f>
        <v>0</v>
      </c>
      <c r="N369" s="172">
        <v>0</v>
      </c>
      <c r="O369" s="172">
        <f>ROUND(E369*N369,2)</f>
        <v>0</v>
      </c>
      <c r="P369" s="172">
        <v>0</v>
      </c>
      <c r="Q369" s="172">
        <f>ROUND(E369*P369,2)</f>
        <v>0</v>
      </c>
      <c r="R369" s="172"/>
      <c r="S369" s="172" t="s">
        <v>177</v>
      </c>
      <c r="T369" s="173" t="s">
        <v>178</v>
      </c>
      <c r="U369" s="158">
        <v>2.4500000000000002</v>
      </c>
      <c r="V369" s="158">
        <f>ROUND(E369*U369,2)</f>
        <v>34.299999999999997</v>
      </c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196</v>
      </c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1" x14ac:dyDescent="0.2">
      <c r="A370" s="155"/>
      <c r="B370" s="156"/>
      <c r="C370" s="190" t="s">
        <v>1815</v>
      </c>
      <c r="D370" s="188"/>
      <c r="E370" s="189">
        <v>14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200</v>
      </c>
      <c r="AH370" s="148">
        <v>0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outlineLevel="1" x14ac:dyDescent="0.2">
      <c r="A371" s="167">
        <v>116</v>
      </c>
      <c r="B371" s="168" t="s">
        <v>1816</v>
      </c>
      <c r="C371" s="184" t="s">
        <v>1817</v>
      </c>
      <c r="D371" s="169" t="s">
        <v>256</v>
      </c>
      <c r="E371" s="170">
        <v>11.2</v>
      </c>
      <c r="F371" s="171"/>
      <c r="G371" s="172">
        <f>ROUND(E371*F371,2)</f>
        <v>0</v>
      </c>
      <c r="H371" s="171"/>
      <c r="I371" s="172">
        <f>ROUND(E371*H371,2)</f>
        <v>0</v>
      </c>
      <c r="J371" s="171"/>
      <c r="K371" s="172">
        <f>ROUND(E371*J371,2)</f>
        <v>0</v>
      </c>
      <c r="L371" s="172">
        <v>21</v>
      </c>
      <c r="M371" s="172">
        <f>G371*(1+L371/100)</f>
        <v>0</v>
      </c>
      <c r="N371" s="172">
        <v>0</v>
      </c>
      <c r="O371" s="172">
        <f>ROUND(E371*N371,2)</f>
        <v>0</v>
      </c>
      <c r="P371" s="172">
        <v>0</v>
      </c>
      <c r="Q371" s="172">
        <f>ROUND(E371*P371,2)</f>
        <v>0</v>
      </c>
      <c r="R371" s="172"/>
      <c r="S371" s="172" t="s">
        <v>177</v>
      </c>
      <c r="T371" s="173" t="s">
        <v>178</v>
      </c>
      <c r="U371" s="158">
        <v>0.81</v>
      </c>
      <c r="V371" s="158">
        <f>ROUND(E371*U371,2)</f>
        <v>9.07</v>
      </c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196</v>
      </c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outlineLevel="1" x14ac:dyDescent="0.2">
      <c r="A372" s="155"/>
      <c r="B372" s="156"/>
      <c r="C372" s="190" t="s">
        <v>1818</v>
      </c>
      <c r="D372" s="188"/>
      <c r="E372" s="189">
        <v>11.2</v>
      </c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200</v>
      </c>
      <c r="AH372" s="148">
        <v>0</v>
      </c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ht="22.5" outlineLevel="1" x14ac:dyDescent="0.2">
      <c r="A373" s="167">
        <v>117</v>
      </c>
      <c r="B373" s="168" t="s">
        <v>1819</v>
      </c>
      <c r="C373" s="184" t="s">
        <v>1820</v>
      </c>
      <c r="D373" s="169" t="s">
        <v>227</v>
      </c>
      <c r="E373" s="170">
        <v>72</v>
      </c>
      <c r="F373" s="171"/>
      <c r="G373" s="172">
        <f>ROUND(E373*F373,2)</f>
        <v>0</v>
      </c>
      <c r="H373" s="171"/>
      <c r="I373" s="172">
        <f>ROUND(E373*H373,2)</f>
        <v>0</v>
      </c>
      <c r="J373" s="171"/>
      <c r="K373" s="172">
        <f>ROUND(E373*J373,2)</f>
        <v>0</v>
      </c>
      <c r="L373" s="172">
        <v>21</v>
      </c>
      <c r="M373" s="172">
        <f>G373*(1+L373/100)</f>
        <v>0</v>
      </c>
      <c r="N373" s="172">
        <v>0</v>
      </c>
      <c r="O373" s="172">
        <f>ROUND(E373*N373,2)</f>
        <v>0</v>
      </c>
      <c r="P373" s="172">
        <v>0</v>
      </c>
      <c r="Q373" s="172">
        <f>ROUND(E373*P373,2)</f>
        <v>0</v>
      </c>
      <c r="R373" s="172"/>
      <c r="S373" s="172" t="s">
        <v>177</v>
      </c>
      <c r="T373" s="173" t="s">
        <v>178</v>
      </c>
      <c r="U373" s="158">
        <v>2.3740000000000001</v>
      </c>
      <c r="V373" s="158">
        <f>ROUND(E373*U373,2)</f>
        <v>170.93</v>
      </c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196</v>
      </c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outlineLevel="1" x14ac:dyDescent="0.2">
      <c r="A374" s="155"/>
      <c r="B374" s="156"/>
      <c r="C374" s="190" t="s">
        <v>1821</v>
      </c>
      <c r="D374" s="188"/>
      <c r="E374" s="189">
        <v>72</v>
      </c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200</v>
      </c>
      <c r="AH374" s="148">
        <v>0</v>
      </c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ht="33.75" outlineLevel="1" x14ac:dyDescent="0.2">
      <c r="A375" s="167">
        <v>118</v>
      </c>
      <c r="B375" s="168" t="s">
        <v>592</v>
      </c>
      <c r="C375" s="184" t="s">
        <v>593</v>
      </c>
      <c r="D375" s="169" t="s">
        <v>195</v>
      </c>
      <c r="E375" s="170">
        <v>174.36</v>
      </c>
      <c r="F375" s="171"/>
      <c r="G375" s="172">
        <f>ROUND(E375*F375,2)</f>
        <v>0</v>
      </c>
      <c r="H375" s="171"/>
      <c r="I375" s="172">
        <f>ROUND(E375*H375,2)</f>
        <v>0</v>
      </c>
      <c r="J375" s="171"/>
      <c r="K375" s="172">
        <f>ROUND(E375*J375,2)</f>
        <v>0</v>
      </c>
      <c r="L375" s="172">
        <v>21</v>
      </c>
      <c r="M375" s="172">
        <f>G375*(1+L375/100)</f>
        <v>0</v>
      </c>
      <c r="N375" s="172">
        <v>0</v>
      </c>
      <c r="O375" s="172">
        <f>ROUND(E375*N375,2)</f>
        <v>0</v>
      </c>
      <c r="P375" s="172">
        <v>0</v>
      </c>
      <c r="Q375" s="172">
        <f>ROUND(E375*P375,2)</f>
        <v>0</v>
      </c>
      <c r="R375" s="172"/>
      <c r="S375" s="172" t="s">
        <v>177</v>
      </c>
      <c r="T375" s="173" t="s">
        <v>178</v>
      </c>
      <c r="U375" s="158">
        <v>0.26</v>
      </c>
      <c r="V375" s="158">
        <f>ROUND(E375*U375,2)</f>
        <v>45.33</v>
      </c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196</v>
      </c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55"/>
      <c r="B376" s="156"/>
      <c r="C376" s="190" t="s">
        <v>2142</v>
      </c>
      <c r="D376" s="188"/>
      <c r="E376" s="189">
        <v>174.36</v>
      </c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200</v>
      </c>
      <c r="AH376" s="148">
        <v>0</v>
      </c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ht="22.5" outlineLevel="1" x14ac:dyDescent="0.2">
      <c r="A377" s="167">
        <v>119</v>
      </c>
      <c r="B377" s="168" t="s">
        <v>594</v>
      </c>
      <c r="C377" s="184" t="s">
        <v>595</v>
      </c>
      <c r="D377" s="169" t="s">
        <v>195</v>
      </c>
      <c r="E377" s="170">
        <v>30.3</v>
      </c>
      <c r="F377" s="171"/>
      <c r="G377" s="172">
        <f>ROUND(E377*F377,2)</f>
        <v>0</v>
      </c>
      <c r="H377" s="171"/>
      <c r="I377" s="172">
        <f>ROUND(E377*H377,2)</f>
        <v>0</v>
      </c>
      <c r="J377" s="171"/>
      <c r="K377" s="172">
        <f>ROUND(E377*J377,2)</f>
        <v>0</v>
      </c>
      <c r="L377" s="172">
        <v>21</v>
      </c>
      <c r="M377" s="172">
        <f>G377*(1+L377/100)</f>
        <v>0</v>
      </c>
      <c r="N377" s="172">
        <v>0</v>
      </c>
      <c r="O377" s="172">
        <f>ROUND(E377*N377,2)</f>
        <v>0</v>
      </c>
      <c r="P377" s="172">
        <v>0</v>
      </c>
      <c r="Q377" s="172">
        <f>ROUND(E377*P377,2)</f>
        <v>0</v>
      </c>
      <c r="R377" s="172"/>
      <c r="S377" s="172" t="s">
        <v>177</v>
      </c>
      <c r="T377" s="173" t="s">
        <v>178</v>
      </c>
      <c r="U377" s="158">
        <v>0.39</v>
      </c>
      <c r="V377" s="158">
        <f>ROUND(E377*U377,2)</f>
        <v>11.82</v>
      </c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196</v>
      </c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1" x14ac:dyDescent="0.2">
      <c r="A378" s="155"/>
      <c r="B378" s="156"/>
      <c r="C378" s="190" t="s">
        <v>423</v>
      </c>
      <c r="D378" s="188"/>
      <c r="E378" s="189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200</v>
      </c>
      <c r="AH378" s="148">
        <v>0</v>
      </c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outlineLevel="1" x14ac:dyDescent="0.2">
      <c r="A379" s="155"/>
      <c r="B379" s="156"/>
      <c r="C379" s="190" t="s">
        <v>2144</v>
      </c>
      <c r="D379" s="188"/>
      <c r="E379" s="189">
        <v>10.1</v>
      </c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200</v>
      </c>
      <c r="AH379" s="148">
        <v>0</v>
      </c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outlineLevel="1" x14ac:dyDescent="0.2">
      <c r="A380" s="155"/>
      <c r="B380" s="156"/>
      <c r="C380" s="190" t="s">
        <v>2145</v>
      </c>
      <c r="D380" s="188"/>
      <c r="E380" s="189">
        <v>20.2</v>
      </c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200</v>
      </c>
      <c r="AH380" s="148">
        <v>0</v>
      </c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ht="22.5" outlineLevel="1" x14ac:dyDescent="0.2">
      <c r="A381" s="167">
        <v>120</v>
      </c>
      <c r="B381" s="168" t="s">
        <v>1824</v>
      </c>
      <c r="C381" s="184" t="s">
        <v>1825</v>
      </c>
      <c r="D381" s="169" t="s">
        <v>256</v>
      </c>
      <c r="E381" s="170">
        <v>6</v>
      </c>
      <c r="F381" s="171"/>
      <c r="G381" s="172">
        <f>ROUND(E381*F381,2)</f>
        <v>0</v>
      </c>
      <c r="H381" s="171"/>
      <c r="I381" s="172">
        <f>ROUND(E381*H381,2)</f>
        <v>0</v>
      </c>
      <c r="J381" s="171"/>
      <c r="K381" s="172">
        <f>ROUND(E381*J381,2)</f>
        <v>0</v>
      </c>
      <c r="L381" s="172">
        <v>21</v>
      </c>
      <c r="M381" s="172">
        <f>G381*(1+L381/100)</f>
        <v>0</v>
      </c>
      <c r="N381" s="172">
        <v>0</v>
      </c>
      <c r="O381" s="172">
        <f>ROUND(E381*N381,2)</f>
        <v>0</v>
      </c>
      <c r="P381" s="172">
        <v>0</v>
      </c>
      <c r="Q381" s="172">
        <f>ROUND(E381*P381,2)</f>
        <v>0</v>
      </c>
      <c r="R381" s="172"/>
      <c r="S381" s="172" t="s">
        <v>177</v>
      </c>
      <c r="T381" s="173" t="s">
        <v>178</v>
      </c>
      <c r="U381" s="158">
        <v>4.91465</v>
      </c>
      <c r="V381" s="158">
        <f>ROUND(E381*U381,2)</f>
        <v>29.49</v>
      </c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220</v>
      </c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outlineLevel="1" x14ac:dyDescent="0.2">
      <c r="A382" s="155"/>
      <c r="B382" s="156"/>
      <c r="C382" s="190" t="s">
        <v>2051</v>
      </c>
      <c r="D382" s="188"/>
      <c r="E382" s="189">
        <v>6</v>
      </c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200</v>
      </c>
      <c r="AH382" s="148">
        <v>0</v>
      </c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x14ac:dyDescent="0.2">
      <c r="A383" s="161" t="s">
        <v>172</v>
      </c>
      <c r="B383" s="162" t="s">
        <v>104</v>
      </c>
      <c r="C383" s="182" t="s">
        <v>105</v>
      </c>
      <c r="D383" s="163"/>
      <c r="E383" s="164"/>
      <c r="F383" s="165"/>
      <c r="G383" s="165">
        <f>SUMIF(AG384:AG384,"&lt;&gt;NOR",G384:G384)</f>
        <v>0</v>
      </c>
      <c r="H383" s="165"/>
      <c r="I383" s="165">
        <f>SUM(I384:I384)</f>
        <v>0</v>
      </c>
      <c r="J383" s="165"/>
      <c r="K383" s="165">
        <f>SUM(K384:K384)</f>
        <v>0</v>
      </c>
      <c r="L383" s="165"/>
      <c r="M383" s="165">
        <f>SUM(M384:M384)</f>
        <v>0</v>
      </c>
      <c r="N383" s="165"/>
      <c r="O383" s="165">
        <f>SUM(O384:O384)</f>
        <v>0</v>
      </c>
      <c r="P383" s="165"/>
      <c r="Q383" s="165">
        <f>SUM(Q384:Q384)</f>
        <v>0</v>
      </c>
      <c r="R383" s="165"/>
      <c r="S383" s="165"/>
      <c r="T383" s="166"/>
      <c r="U383" s="160"/>
      <c r="V383" s="160">
        <f>SUM(V384:V384)</f>
        <v>1512.71</v>
      </c>
      <c r="W383" s="160"/>
      <c r="AG383" t="s">
        <v>173</v>
      </c>
    </row>
    <row r="384" spans="1:60" ht="33.75" outlineLevel="1" x14ac:dyDescent="0.2">
      <c r="A384" s="174">
        <v>121</v>
      </c>
      <c r="B384" s="175" t="s">
        <v>607</v>
      </c>
      <c r="C384" s="183" t="s">
        <v>608</v>
      </c>
      <c r="D384" s="176" t="s">
        <v>234</v>
      </c>
      <c r="E384" s="177">
        <v>777.74338</v>
      </c>
      <c r="F384" s="178"/>
      <c r="G384" s="179">
        <f>ROUND(E384*F384,2)</f>
        <v>0</v>
      </c>
      <c r="H384" s="178"/>
      <c r="I384" s="179">
        <f>ROUND(E384*H384,2)</f>
        <v>0</v>
      </c>
      <c r="J384" s="178"/>
      <c r="K384" s="179">
        <f>ROUND(E384*J384,2)</f>
        <v>0</v>
      </c>
      <c r="L384" s="179">
        <v>21</v>
      </c>
      <c r="M384" s="179">
        <f>G384*(1+L384/100)</f>
        <v>0</v>
      </c>
      <c r="N384" s="179">
        <v>0</v>
      </c>
      <c r="O384" s="179">
        <f>ROUND(E384*N384,2)</f>
        <v>0</v>
      </c>
      <c r="P384" s="179">
        <v>0</v>
      </c>
      <c r="Q384" s="179">
        <f>ROUND(E384*P384,2)</f>
        <v>0</v>
      </c>
      <c r="R384" s="179"/>
      <c r="S384" s="179" t="s">
        <v>177</v>
      </c>
      <c r="T384" s="180" t="s">
        <v>178</v>
      </c>
      <c r="U384" s="158">
        <v>1.9450000000000001</v>
      </c>
      <c r="V384" s="158">
        <f>ROUND(E384*U384,2)</f>
        <v>1512.71</v>
      </c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196</v>
      </c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x14ac:dyDescent="0.2">
      <c r="A385" s="161" t="s">
        <v>172</v>
      </c>
      <c r="B385" s="162" t="s">
        <v>106</v>
      </c>
      <c r="C385" s="182" t="s">
        <v>107</v>
      </c>
      <c r="D385" s="163"/>
      <c r="E385" s="164"/>
      <c r="F385" s="165"/>
      <c r="G385" s="165">
        <f>SUMIF(AG386:AG414,"&lt;&gt;NOR",G386:G414)</f>
        <v>0</v>
      </c>
      <c r="H385" s="165"/>
      <c r="I385" s="165">
        <f>SUM(I386:I414)</f>
        <v>0</v>
      </c>
      <c r="J385" s="165"/>
      <c r="K385" s="165">
        <f>SUM(K386:K414)</f>
        <v>0</v>
      </c>
      <c r="L385" s="165"/>
      <c r="M385" s="165">
        <f>SUM(M386:M414)</f>
        <v>0</v>
      </c>
      <c r="N385" s="165"/>
      <c r="O385" s="165">
        <f>SUM(O386:O414)</f>
        <v>0</v>
      </c>
      <c r="P385" s="165"/>
      <c r="Q385" s="165">
        <f>SUM(Q386:Q414)</f>
        <v>0</v>
      </c>
      <c r="R385" s="165"/>
      <c r="S385" s="165"/>
      <c r="T385" s="166"/>
      <c r="U385" s="160"/>
      <c r="V385" s="160">
        <f>SUM(V386:V414)</f>
        <v>122.26000000000002</v>
      </c>
      <c r="W385" s="160"/>
      <c r="AG385" t="s">
        <v>173</v>
      </c>
    </row>
    <row r="386" spans="1:60" ht="33.75" outlineLevel="1" x14ac:dyDescent="0.2">
      <c r="A386" s="167">
        <v>122</v>
      </c>
      <c r="B386" s="168" t="s">
        <v>614</v>
      </c>
      <c r="C386" s="184" t="s">
        <v>615</v>
      </c>
      <c r="D386" s="169" t="s">
        <v>195</v>
      </c>
      <c r="E386" s="170">
        <v>143.672</v>
      </c>
      <c r="F386" s="171"/>
      <c r="G386" s="172">
        <f>ROUND(E386*F386,2)</f>
        <v>0</v>
      </c>
      <c r="H386" s="171"/>
      <c r="I386" s="172">
        <f>ROUND(E386*H386,2)</f>
        <v>0</v>
      </c>
      <c r="J386" s="171"/>
      <c r="K386" s="172">
        <f>ROUND(E386*J386,2)</f>
        <v>0</v>
      </c>
      <c r="L386" s="172">
        <v>21</v>
      </c>
      <c r="M386" s="172">
        <f>G386*(1+L386/100)</f>
        <v>0</v>
      </c>
      <c r="N386" s="172">
        <v>0</v>
      </c>
      <c r="O386" s="172">
        <f>ROUND(E386*N386,2)</f>
        <v>0</v>
      </c>
      <c r="P386" s="172">
        <v>0</v>
      </c>
      <c r="Q386" s="172">
        <f>ROUND(E386*P386,2)</f>
        <v>0</v>
      </c>
      <c r="R386" s="172"/>
      <c r="S386" s="172" t="s">
        <v>177</v>
      </c>
      <c r="T386" s="173" t="s">
        <v>178</v>
      </c>
      <c r="U386" s="158">
        <v>2.75E-2</v>
      </c>
      <c r="V386" s="158">
        <f>ROUND(E386*U386,2)</f>
        <v>3.95</v>
      </c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611</v>
      </c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55"/>
      <c r="B387" s="156"/>
      <c r="C387" s="190" t="s">
        <v>616</v>
      </c>
      <c r="D387" s="188"/>
      <c r="E387" s="189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200</v>
      </c>
      <c r="AH387" s="148">
        <v>0</v>
      </c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190" t="s">
        <v>1826</v>
      </c>
      <c r="D388" s="188"/>
      <c r="E388" s="189">
        <v>12.34</v>
      </c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190" t="s">
        <v>1827</v>
      </c>
      <c r="D389" s="188"/>
      <c r="E389" s="189">
        <v>12.4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0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outlineLevel="1" x14ac:dyDescent="0.2">
      <c r="A390" s="155"/>
      <c r="B390" s="156"/>
      <c r="C390" s="190" t="s">
        <v>1828</v>
      </c>
      <c r="D390" s="188"/>
      <c r="E390" s="189">
        <v>49.92</v>
      </c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200</v>
      </c>
      <c r="AH390" s="148">
        <v>0</v>
      </c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1829</v>
      </c>
      <c r="D391" s="188"/>
      <c r="E391" s="189">
        <v>69.02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ht="22.5" outlineLevel="1" x14ac:dyDescent="0.2">
      <c r="A392" s="167">
        <v>123</v>
      </c>
      <c r="B392" s="168" t="s">
        <v>618</v>
      </c>
      <c r="C392" s="184" t="s">
        <v>619</v>
      </c>
      <c r="D392" s="169" t="s">
        <v>195</v>
      </c>
      <c r="E392" s="170">
        <v>143.672</v>
      </c>
      <c r="F392" s="171"/>
      <c r="G392" s="172">
        <f>ROUND(E392*F392,2)</f>
        <v>0</v>
      </c>
      <c r="H392" s="171"/>
      <c r="I392" s="172">
        <f>ROUND(E392*H392,2)</f>
        <v>0</v>
      </c>
      <c r="J392" s="171"/>
      <c r="K392" s="172">
        <f>ROUND(E392*J392,2)</f>
        <v>0</v>
      </c>
      <c r="L392" s="172">
        <v>21</v>
      </c>
      <c r="M392" s="172">
        <f>G392*(1+L392/100)</f>
        <v>0</v>
      </c>
      <c r="N392" s="172">
        <v>0</v>
      </c>
      <c r="O392" s="172">
        <f>ROUND(E392*N392,2)</f>
        <v>0</v>
      </c>
      <c r="P392" s="172">
        <v>0</v>
      </c>
      <c r="Q392" s="172">
        <f>ROUND(E392*P392,2)</f>
        <v>0</v>
      </c>
      <c r="R392" s="172"/>
      <c r="S392" s="172" t="s">
        <v>177</v>
      </c>
      <c r="T392" s="173" t="s">
        <v>178</v>
      </c>
      <c r="U392" s="158">
        <v>0.34</v>
      </c>
      <c r="V392" s="158">
        <f>ROUND(E392*U392,2)</f>
        <v>48.85</v>
      </c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611</v>
      </c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1" x14ac:dyDescent="0.2">
      <c r="A393" s="155"/>
      <c r="B393" s="156"/>
      <c r="C393" s="190" t="s">
        <v>616</v>
      </c>
      <c r="D393" s="188"/>
      <c r="E393" s="189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200</v>
      </c>
      <c r="AH393" s="148">
        <v>0</v>
      </c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1" x14ac:dyDescent="0.2">
      <c r="A394" s="155"/>
      <c r="B394" s="156"/>
      <c r="C394" s="190" t="s">
        <v>1826</v>
      </c>
      <c r="D394" s="188"/>
      <c r="E394" s="189">
        <v>12.34</v>
      </c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200</v>
      </c>
      <c r="AH394" s="148">
        <v>0</v>
      </c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outlineLevel="1" x14ac:dyDescent="0.2">
      <c r="A395" s="155"/>
      <c r="B395" s="156"/>
      <c r="C395" s="190" t="s">
        <v>1827</v>
      </c>
      <c r="D395" s="188"/>
      <c r="E395" s="189">
        <v>12.4</v>
      </c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outlineLevel="1" x14ac:dyDescent="0.2">
      <c r="A396" s="155"/>
      <c r="B396" s="156"/>
      <c r="C396" s="190" t="s">
        <v>1828</v>
      </c>
      <c r="D396" s="188"/>
      <c r="E396" s="189">
        <v>49.92</v>
      </c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200</v>
      </c>
      <c r="AH396" s="148">
        <v>0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190" t="s">
        <v>1829</v>
      </c>
      <c r="D397" s="188"/>
      <c r="E397" s="189">
        <v>69.02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0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ht="45" outlineLevel="1" x14ac:dyDescent="0.2">
      <c r="A398" s="167">
        <v>124</v>
      </c>
      <c r="B398" s="168" t="s">
        <v>622</v>
      </c>
      <c r="C398" s="184" t="s">
        <v>623</v>
      </c>
      <c r="D398" s="169" t="s">
        <v>195</v>
      </c>
      <c r="E398" s="170">
        <v>143.672</v>
      </c>
      <c r="F398" s="171"/>
      <c r="G398" s="172">
        <f>ROUND(E398*F398,2)</f>
        <v>0</v>
      </c>
      <c r="H398" s="171"/>
      <c r="I398" s="172">
        <f>ROUND(E398*H398,2)</f>
        <v>0</v>
      </c>
      <c r="J398" s="171"/>
      <c r="K398" s="172">
        <f>ROUND(E398*J398,2)</f>
        <v>0</v>
      </c>
      <c r="L398" s="172">
        <v>21</v>
      </c>
      <c r="M398" s="172">
        <f>G398*(1+L398/100)</f>
        <v>0</v>
      </c>
      <c r="N398" s="172">
        <v>0</v>
      </c>
      <c r="O398" s="172">
        <f>ROUND(E398*N398,2)</f>
        <v>0</v>
      </c>
      <c r="P398" s="172">
        <v>0</v>
      </c>
      <c r="Q398" s="172">
        <f>ROUND(E398*P398,2)</f>
        <v>0</v>
      </c>
      <c r="R398" s="172"/>
      <c r="S398" s="172" t="s">
        <v>177</v>
      </c>
      <c r="T398" s="173" t="s">
        <v>178</v>
      </c>
      <c r="U398" s="158">
        <v>0.26600000000000001</v>
      </c>
      <c r="V398" s="158">
        <f>ROUND(E398*U398,2)</f>
        <v>38.22</v>
      </c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611</v>
      </c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190" t="s">
        <v>616</v>
      </c>
      <c r="D399" s="188"/>
      <c r="E399" s="189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0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outlineLevel="1" x14ac:dyDescent="0.2">
      <c r="A400" s="155"/>
      <c r="B400" s="156"/>
      <c r="C400" s="190" t="s">
        <v>1826</v>
      </c>
      <c r="D400" s="188"/>
      <c r="E400" s="189">
        <v>12.34</v>
      </c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200</v>
      </c>
      <c r="AH400" s="148">
        <v>0</v>
      </c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190" t="s">
        <v>1827</v>
      </c>
      <c r="D401" s="188"/>
      <c r="E401" s="189">
        <v>12.4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55"/>
      <c r="B402" s="156"/>
      <c r="C402" s="190" t="s">
        <v>1828</v>
      </c>
      <c r="D402" s="188"/>
      <c r="E402" s="189">
        <v>49.92</v>
      </c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200</v>
      </c>
      <c r="AH402" s="148">
        <v>0</v>
      </c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55"/>
      <c r="B403" s="156"/>
      <c r="C403" s="190" t="s">
        <v>1829</v>
      </c>
      <c r="D403" s="188"/>
      <c r="E403" s="189">
        <v>69.02</v>
      </c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200</v>
      </c>
      <c r="AH403" s="148">
        <v>0</v>
      </c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ht="22.5" outlineLevel="1" x14ac:dyDescent="0.2">
      <c r="A404" s="167">
        <v>125</v>
      </c>
      <c r="B404" s="168" t="s">
        <v>626</v>
      </c>
      <c r="C404" s="184" t="s">
        <v>627</v>
      </c>
      <c r="D404" s="169" t="s">
        <v>195</v>
      </c>
      <c r="E404" s="170">
        <v>3.63</v>
      </c>
      <c r="F404" s="171"/>
      <c r="G404" s="172">
        <f>ROUND(E404*F404,2)</f>
        <v>0</v>
      </c>
      <c r="H404" s="171"/>
      <c r="I404" s="172">
        <f>ROUND(E404*H404,2)</f>
        <v>0</v>
      </c>
      <c r="J404" s="171"/>
      <c r="K404" s="172">
        <f>ROUND(E404*J404,2)</f>
        <v>0</v>
      </c>
      <c r="L404" s="172">
        <v>21</v>
      </c>
      <c r="M404" s="172">
        <f>G404*(1+L404/100)</f>
        <v>0</v>
      </c>
      <c r="N404" s="172">
        <v>0</v>
      </c>
      <c r="O404" s="172">
        <f>ROUND(E404*N404,2)</f>
        <v>0</v>
      </c>
      <c r="P404" s="172">
        <v>0</v>
      </c>
      <c r="Q404" s="172">
        <f>ROUND(E404*P404,2)</f>
        <v>0</v>
      </c>
      <c r="R404" s="172"/>
      <c r="S404" s="172" t="s">
        <v>177</v>
      </c>
      <c r="T404" s="173" t="s">
        <v>178</v>
      </c>
      <c r="U404" s="158">
        <v>0.38500000000000001</v>
      </c>
      <c r="V404" s="158">
        <f>ROUND(E404*U404,2)</f>
        <v>1.4</v>
      </c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611</v>
      </c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outlineLevel="1" x14ac:dyDescent="0.2">
      <c r="A405" s="155"/>
      <c r="B405" s="156"/>
      <c r="C405" s="190" t="s">
        <v>2134</v>
      </c>
      <c r="D405" s="188"/>
      <c r="E405" s="189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 t="s">
        <v>200</v>
      </c>
      <c r="AH405" s="148">
        <v>0</v>
      </c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outlineLevel="1" x14ac:dyDescent="0.2">
      <c r="A406" s="155"/>
      <c r="B406" s="156"/>
      <c r="C406" s="190" t="s">
        <v>2176</v>
      </c>
      <c r="D406" s="188"/>
      <c r="E406" s="189">
        <v>1.1599999999999999</v>
      </c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200</v>
      </c>
      <c r="AH406" s="148">
        <v>0</v>
      </c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2177</v>
      </c>
      <c r="D407" s="188"/>
      <c r="E407" s="189">
        <v>2.48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ht="22.5" outlineLevel="1" x14ac:dyDescent="0.2">
      <c r="A408" s="167">
        <v>126</v>
      </c>
      <c r="B408" s="168" t="s">
        <v>632</v>
      </c>
      <c r="C408" s="184" t="s">
        <v>633</v>
      </c>
      <c r="D408" s="169" t="s">
        <v>195</v>
      </c>
      <c r="E408" s="170">
        <v>143.672</v>
      </c>
      <c r="F408" s="171"/>
      <c r="G408" s="172">
        <f>ROUND(E408*F408,2)</f>
        <v>0</v>
      </c>
      <c r="H408" s="171"/>
      <c r="I408" s="172">
        <f>ROUND(E408*H408,2)</f>
        <v>0</v>
      </c>
      <c r="J408" s="171"/>
      <c r="K408" s="172">
        <f>ROUND(E408*J408,2)</f>
        <v>0</v>
      </c>
      <c r="L408" s="172">
        <v>21</v>
      </c>
      <c r="M408" s="172">
        <f>G408*(1+L408/100)</f>
        <v>0</v>
      </c>
      <c r="N408" s="172">
        <v>0</v>
      </c>
      <c r="O408" s="172">
        <f>ROUND(E408*N408,2)</f>
        <v>0</v>
      </c>
      <c r="P408" s="172">
        <v>0</v>
      </c>
      <c r="Q408" s="172">
        <f>ROUND(E408*P408,2)</f>
        <v>0</v>
      </c>
      <c r="R408" s="172"/>
      <c r="S408" s="172" t="s">
        <v>177</v>
      </c>
      <c r="T408" s="173" t="s">
        <v>178</v>
      </c>
      <c r="U408" s="158">
        <v>0.19600000000000001</v>
      </c>
      <c r="V408" s="158">
        <f>ROUND(E408*U408,2)</f>
        <v>28.16</v>
      </c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611</v>
      </c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55"/>
      <c r="B409" s="156"/>
      <c r="C409" s="190" t="s">
        <v>616</v>
      </c>
      <c r="D409" s="188"/>
      <c r="E409" s="189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outlineLevel="1" x14ac:dyDescent="0.2">
      <c r="A410" s="155"/>
      <c r="B410" s="156"/>
      <c r="C410" s="190" t="s">
        <v>1826</v>
      </c>
      <c r="D410" s="188"/>
      <c r="E410" s="189">
        <v>12.34</v>
      </c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200</v>
      </c>
      <c r="AH410" s="148">
        <v>0</v>
      </c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1827</v>
      </c>
      <c r="D411" s="188"/>
      <c r="E411" s="189">
        <v>12.4</v>
      </c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outlineLevel="1" x14ac:dyDescent="0.2">
      <c r="A412" s="155"/>
      <c r="B412" s="156"/>
      <c r="C412" s="190" t="s">
        <v>1828</v>
      </c>
      <c r="D412" s="188"/>
      <c r="E412" s="189">
        <v>49.92</v>
      </c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200</v>
      </c>
      <c r="AH412" s="148">
        <v>0</v>
      </c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outlineLevel="1" x14ac:dyDescent="0.2">
      <c r="A413" s="155"/>
      <c r="B413" s="156"/>
      <c r="C413" s="190" t="s">
        <v>1829</v>
      </c>
      <c r="D413" s="188"/>
      <c r="E413" s="189">
        <v>69.02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74">
        <v>127</v>
      </c>
      <c r="B414" s="175" t="s">
        <v>646</v>
      </c>
      <c r="C414" s="183" t="s">
        <v>647</v>
      </c>
      <c r="D414" s="176" t="s">
        <v>234</v>
      </c>
      <c r="E414" s="177">
        <v>1.0233699999999999</v>
      </c>
      <c r="F414" s="178"/>
      <c r="G414" s="179">
        <f>ROUND(E414*F414,2)</f>
        <v>0</v>
      </c>
      <c r="H414" s="178"/>
      <c r="I414" s="179">
        <f>ROUND(E414*H414,2)</f>
        <v>0</v>
      </c>
      <c r="J414" s="178"/>
      <c r="K414" s="179">
        <f>ROUND(E414*J414,2)</f>
        <v>0</v>
      </c>
      <c r="L414" s="179">
        <v>21</v>
      </c>
      <c r="M414" s="179">
        <f>G414*(1+L414/100)</f>
        <v>0</v>
      </c>
      <c r="N414" s="179">
        <v>0</v>
      </c>
      <c r="O414" s="179">
        <f>ROUND(E414*N414,2)</f>
        <v>0</v>
      </c>
      <c r="P414" s="179">
        <v>0</v>
      </c>
      <c r="Q414" s="179">
        <f>ROUND(E414*P414,2)</f>
        <v>0</v>
      </c>
      <c r="R414" s="179"/>
      <c r="S414" s="179" t="s">
        <v>177</v>
      </c>
      <c r="T414" s="180" t="s">
        <v>178</v>
      </c>
      <c r="U414" s="158">
        <v>1.637</v>
      </c>
      <c r="V414" s="158">
        <f>ROUND(E414*U414,2)</f>
        <v>1.68</v>
      </c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611</v>
      </c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x14ac:dyDescent="0.2">
      <c r="A415" s="161" t="s">
        <v>172</v>
      </c>
      <c r="B415" s="162" t="s">
        <v>108</v>
      </c>
      <c r="C415" s="182" t="s">
        <v>109</v>
      </c>
      <c r="D415" s="163"/>
      <c r="E415" s="164"/>
      <c r="F415" s="165"/>
      <c r="G415" s="165">
        <f>SUMIF(AG416:AG442,"&lt;&gt;NOR",G416:G442)</f>
        <v>0</v>
      </c>
      <c r="H415" s="165"/>
      <c r="I415" s="165">
        <f>SUM(I416:I442)</f>
        <v>0</v>
      </c>
      <c r="J415" s="165"/>
      <c r="K415" s="165">
        <f>SUM(K416:K442)</f>
        <v>0</v>
      </c>
      <c r="L415" s="165"/>
      <c r="M415" s="165">
        <f>SUM(M416:M442)</f>
        <v>0</v>
      </c>
      <c r="N415" s="165"/>
      <c r="O415" s="165">
        <f>SUM(O416:O442)</f>
        <v>0</v>
      </c>
      <c r="P415" s="165"/>
      <c r="Q415" s="165">
        <f>SUM(Q416:Q442)</f>
        <v>0</v>
      </c>
      <c r="R415" s="165"/>
      <c r="S415" s="165"/>
      <c r="T415" s="166"/>
      <c r="U415" s="160"/>
      <c r="V415" s="160">
        <f>SUM(V416:V442)</f>
        <v>127.50999999999999</v>
      </c>
      <c r="W415" s="160"/>
      <c r="AG415" t="s">
        <v>173</v>
      </c>
    </row>
    <row r="416" spans="1:60" ht="22.5" outlineLevel="1" x14ac:dyDescent="0.2">
      <c r="A416" s="167">
        <v>128</v>
      </c>
      <c r="B416" s="168" t="s">
        <v>648</v>
      </c>
      <c r="C416" s="184" t="s">
        <v>649</v>
      </c>
      <c r="D416" s="169" t="s">
        <v>195</v>
      </c>
      <c r="E416" s="170">
        <v>81.965999999999994</v>
      </c>
      <c r="F416" s="171"/>
      <c r="G416" s="172">
        <f>ROUND(E416*F416,2)</f>
        <v>0</v>
      </c>
      <c r="H416" s="171"/>
      <c r="I416" s="172">
        <f>ROUND(E416*H416,2)</f>
        <v>0</v>
      </c>
      <c r="J416" s="171"/>
      <c r="K416" s="172">
        <f>ROUND(E416*J416,2)</f>
        <v>0</v>
      </c>
      <c r="L416" s="172">
        <v>21</v>
      </c>
      <c r="M416" s="172">
        <f>G416*(1+L416/100)</f>
        <v>0</v>
      </c>
      <c r="N416" s="172">
        <v>0</v>
      </c>
      <c r="O416" s="172">
        <f>ROUND(E416*N416,2)</f>
        <v>0</v>
      </c>
      <c r="P416" s="172">
        <v>0</v>
      </c>
      <c r="Q416" s="172">
        <f>ROUND(E416*P416,2)</f>
        <v>0</v>
      </c>
      <c r="R416" s="172"/>
      <c r="S416" s="172" t="s">
        <v>177</v>
      </c>
      <c r="T416" s="173" t="s">
        <v>178</v>
      </c>
      <c r="U416" s="158">
        <v>0.20699999999999999</v>
      </c>
      <c r="V416" s="158">
        <f>ROUND(E416*U416,2)</f>
        <v>16.97</v>
      </c>
      <c r="W416" s="15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 t="s">
        <v>611</v>
      </c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outlineLevel="1" x14ac:dyDescent="0.2">
      <c r="A417" s="155"/>
      <c r="B417" s="156"/>
      <c r="C417" s="190" t="s">
        <v>1832</v>
      </c>
      <c r="D417" s="188"/>
      <c r="E417" s="189">
        <v>81.97</v>
      </c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200</v>
      </c>
      <c r="AH417" s="148">
        <v>0</v>
      </c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ht="22.5" outlineLevel="1" x14ac:dyDescent="0.2">
      <c r="A418" s="167">
        <v>129</v>
      </c>
      <c r="B418" s="168" t="s">
        <v>656</v>
      </c>
      <c r="C418" s="184" t="s">
        <v>657</v>
      </c>
      <c r="D418" s="169" t="s">
        <v>195</v>
      </c>
      <c r="E418" s="170">
        <v>66.381</v>
      </c>
      <c r="F418" s="171"/>
      <c r="G418" s="172">
        <f>ROUND(E418*F418,2)</f>
        <v>0</v>
      </c>
      <c r="H418" s="171"/>
      <c r="I418" s="172">
        <f>ROUND(E418*H418,2)</f>
        <v>0</v>
      </c>
      <c r="J418" s="171"/>
      <c r="K418" s="172">
        <f>ROUND(E418*J418,2)</f>
        <v>0</v>
      </c>
      <c r="L418" s="172">
        <v>21</v>
      </c>
      <c r="M418" s="172">
        <f>G418*(1+L418/100)</f>
        <v>0</v>
      </c>
      <c r="N418" s="172">
        <v>0</v>
      </c>
      <c r="O418" s="172">
        <f>ROUND(E418*N418,2)</f>
        <v>0</v>
      </c>
      <c r="P418" s="172">
        <v>0</v>
      </c>
      <c r="Q418" s="172">
        <f>ROUND(E418*P418,2)</f>
        <v>0</v>
      </c>
      <c r="R418" s="172"/>
      <c r="S418" s="172" t="s">
        <v>177</v>
      </c>
      <c r="T418" s="173" t="s">
        <v>178</v>
      </c>
      <c r="U418" s="158">
        <v>6.5000000000000002E-2</v>
      </c>
      <c r="V418" s="158">
        <f>ROUND(E418*U418,2)</f>
        <v>4.3099999999999996</v>
      </c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611</v>
      </c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outlineLevel="1" x14ac:dyDescent="0.2">
      <c r="A419" s="155"/>
      <c r="B419" s="156"/>
      <c r="C419" s="190" t="s">
        <v>1833</v>
      </c>
      <c r="D419" s="188"/>
      <c r="E419" s="189">
        <v>66.38</v>
      </c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200</v>
      </c>
      <c r="AH419" s="148">
        <v>0</v>
      </c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ht="33.75" outlineLevel="1" x14ac:dyDescent="0.2">
      <c r="A420" s="167">
        <v>130</v>
      </c>
      <c r="B420" s="168" t="s">
        <v>658</v>
      </c>
      <c r="C420" s="184" t="s">
        <v>659</v>
      </c>
      <c r="D420" s="169" t="s">
        <v>195</v>
      </c>
      <c r="E420" s="170">
        <v>163.93199999999999</v>
      </c>
      <c r="F420" s="171"/>
      <c r="G420" s="172">
        <f>ROUND(E420*F420,2)</f>
        <v>0</v>
      </c>
      <c r="H420" s="171"/>
      <c r="I420" s="172">
        <f>ROUND(E420*H420,2)</f>
        <v>0</v>
      </c>
      <c r="J420" s="171"/>
      <c r="K420" s="172">
        <f>ROUND(E420*J420,2)</f>
        <v>0</v>
      </c>
      <c r="L420" s="172">
        <v>21</v>
      </c>
      <c r="M420" s="172">
        <f>G420*(1+L420/100)</f>
        <v>0</v>
      </c>
      <c r="N420" s="172">
        <v>0</v>
      </c>
      <c r="O420" s="172">
        <f>ROUND(E420*N420,2)</f>
        <v>0</v>
      </c>
      <c r="P420" s="172">
        <v>0</v>
      </c>
      <c r="Q420" s="172">
        <f>ROUND(E420*P420,2)</f>
        <v>0</v>
      </c>
      <c r="R420" s="172"/>
      <c r="S420" s="172" t="s">
        <v>177</v>
      </c>
      <c r="T420" s="173" t="s">
        <v>178</v>
      </c>
      <c r="U420" s="158">
        <v>2.75E-2</v>
      </c>
      <c r="V420" s="158">
        <f>ROUND(E420*U420,2)</f>
        <v>4.51</v>
      </c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611</v>
      </c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outlineLevel="1" x14ac:dyDescent="0.2">
      <c r="A421" s="155"/>
      <c r="B421" s="156"/>
      <c r="C421" s="190" t="s">
        <v>1834</v>
      </c>
      <c r="D421" s="188"/>
      <c r="E421" s="189">
        <v>163.93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200</v>
      </c>
      <c r="AH421" s="148">
        <v>0</v>
      </c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ht="22.5" outlineLevel="1" x14ac:dyDescent="0.2">
      <c r="A422" s="167">
        <v>131</v>
      </c>
      <c r="B422" s="168" t="s">
        <v>661</v>
      </c>
      <c r="C422" s="184" t="s">
        <v>662</v>
      </c>
      <c r="D422" s="169" t="s">
        <v>195</v>
      </c>
      <c r="E422" s="170">
        <v>81.965999999999994</v>
      </c>
      <c r="F422" s="171"/>
      <c r="G422" s="172">
        <f>ROUND(E422*F422,2)</f>
        <v>0</v>
      </c>
      <c r="H422" s="171"/>
      <c r="I422" s="172">
        <f>ROUND(E422*H422,2)</f>
        <v>0</v>
      </c>
      <c r="J422" s="171"/>
      <c r="K422" s="172">
        <f>ROUND(E422*J422,2)</f>
        <v>0</v>
      </c>
      <c r="L422" s="172">
        <v>21</v>
      </c>
      <c r="M422" s="172">
        <f>G422*(1+L422/100)</f>
        <v>0</v>
      </c>
      <c r="N422" s="172">
        <v>0</v>
      </c>
      <c r="O422" s="172">
        <f>ROUND(E422*N422,2)</f>
        <v>0</v>
      </c>
      <c r="P422" s="172">
        <v>0</v>
      </c>
      <c r="Q422" s="172">
        <f>ROUND(E422*P422,2)</f>
        <v>0</v>
      </c>
      <c r="R422" s="172"/>
      <c r="S422" s="172" t="s">
        <v>177</v>
      </c>
      <c r="T422" s="173" t="s">
        <v>178</v>
      </c>
      <c r="U422" s="158">
        <v>0.2</v>
      </c>
      <c r="V422" s="158">
        <f>ROUND(E422*U422,2)</f>
        <v>16.39</v>
      </c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611</v>
      </c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190" t="s">
        <v>1832</v>
      </c>
      <c r="D423" s="188"/>
      <c r="E423" s="189">
        <v>81.97</v>
      </c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0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ht="22.5" outlineLevel="1" x14ac:dyDescent="0.2">
      <c r="A424" s="167">
        <v>132</v>
      </c>
      <c r="B424" s="168" t="s">
        <v>663</v>
      </c>
      <c r="C424" s="184" t="s">
        <v>664</v>
      </c>
      <c r="D424" s="169" t="s">
        <v>195</v>
      </c>
      <c r="E424" s="170">
        <v>81.965999999999994</v>
      </c>
      <c r="F424" s="171"/>
      <c r="G424" s="172">
        <f>ROUND(E424*F424,2)</f>
        <v>0</v>
      </c>
      <c r="H424" s="171"/>
      <c r="I424" s="172">
        <f>ROUND(E424*H424,2)</f>
        <v>0</v>
      </c>
      <c r="J424" s="171"/>
      <c r="K424" s="172">
        <f>ROUND(E424*J424,2)</f>
        <v>0</v>
      </c>
      <c r="L424" s="172">
        <v>21</v>
      </c>
      <c r="M424" s="172">
        <f>G424*(1+L424/100)</f>
        <v>0</v>
      </c>
      <c r="N424" s="172">
        <v>0</v>
      </c>
      <c r="O424" s="172">
        <f>ROUND(E424*N424,2)</f>
        <v>0</v>
      </c>
      <c r="P424" s="172">
        <v>0</v>
      </c>
      <c r="Q424" s="172">
        <f>ROUND(E424*P424,2)</f>
        <v>0</v>
      </c>
      <c r="R424" s="172"/>
      <c r="S424" s="172" t="s">
        <v>177</v>
      </c>
      <c r="T424" s="173" t="s">
        <v>178</v>
      </c>
      <c r="U424" s="158">
        <v>0.17777999999999999</v>
      </c>
      <c r="V424" s="158">
        <f>ROUND(E424*U424,2)</f>
        <v>14.57</v>
      </c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611</v>
      </c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outlineLevel="1" x14ac:dyDescent="0.2">
      <c r="A425" s="155"/>
      <c r="B425" s="156"/>
      <c r="C425" s="190" t="s">
        <v>1832</v>
      </c>
      <c r="D425" s="188"/>
      <c r="E425" s="189">
        <v>81.97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200</v>
      </c>
      <c r="AH425" s="148">
        <v>0</v>
      </c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ht="22.5" outlineLevel="1" x14ac:dyDescent="0.2">
      <c r="A426" s="167">
        <v>133</v>
      </c>
      <c r="B426" s="168" t="s">
        <v>673</v>
      </c>
      <c r="C426" s="184" t="s">
        <v>674</v>
      </c>
      <c r="D426" s="169" t="s">
        <v>227</v>
      </c>
      <c r="E426" s="170">
        <v>491.79599999999999</v>
      </c>
      <c r="F426" s="171"/>
      <c r="G426" s="172">
        <f>ROUND(E426*F426,2)</f>
        <v>0</v>
      </c>
      <c r="H426" s="171"/>
      <c r="I426" s="172">
        <f>ROUND(E426*H426,2)</f>
        <v>0</v>
      </c>
      <c r="J426" s="171"/>
      <c r="K426" s="172">
        <f>ROUND(E426*J426,2)</f>
        <v>0</v>
      </c>
      <c r="L426" s="172">
        <v>21</v>
      </c>
      <c r="M426" s="172">
        <f>G426*(1+L426/100)</f>
        <v>0</v>
      </c>
      <c r="N426" s="172">
        <v>0</v>
      </c>
      <c r="O426" s="172">
        <f>ROUND(E426*N426,2)</f>
        <v>0</v>
      </c>
      <c r="P426" s="172">
        <v>0</v>
      </c>
      <c r="Q426" s="172">
        <f>ROUND(E426*P426,2)</f>
        <v>0</v>
      </c>
      <c r="R426" s="172"/>
      <c r="S426" s="172" t="s">
        <v>177</v>
      </c>
      <c r="T426" s="173" t="s">
        <v>178</v>
      </c>
      <c r="U426" s="158">
        <v>0.14000000000000001</v>
      </c>
      <c r="V426" s="158">
        <f>ROUND(E426*U426,2)</f>
        <v>68.849999999999994</v>
      </c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611</v>
      </c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outlineLevel="1" x14ac:dyDescent="0.2">
      <c r="A427" s="155"/>
      <c r="B427" s="156"/>
      <c r="C427" s="190" t="s">
        <v>1835</v>
      </c>
      <c r="D427" s="188"/>
      <c r="E427" s="189">
        <v>491.8</v>
      </c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200</v>
      </c>
      <c r="AH427" s="148">
        <v>0</v>
      </c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1" x14ac:dyDescent="0.2">
      <c r="A428" s="167">
        <v>134</v>
      </c>
      <c r="B428" s="168" t="s">
        <v>677</v>
      </c>
      <c r="C428" s="184" t="s">
        <v>678</v>
      </c>
      <c r="D428" s="169" t="s">
        <v>256</v>
      </c>
      <c r="E428" s="170">
        <v>23.83</v>
      </c>
      <c r="F428" s="171"/>
      <c r="G428" s="172">
        <f>ROUND(E428*F428,2)</f>
        <v>0</v>
      </c>
      <c r="H428" s="171"/>
      <c r="I428" s="172">
        <f>ROUND(E428*H428,2)</f>
        <v>0</v>
      </c>
      <c r="J428" s="171"/>
      <c r="K428" s="172">
        <f>ROUND(E428*J428,2)</f>
        <v>0</v>
      </c>
      <c r="L428" s="172">
        <v>21</v>
      </c>
      <c r="M428" s="172">
        <f>G428*(1+L428/100)</f>
        <v>0</v>
      </c>
      <c r="N428" s="172">
        <v>0</v>
      </c>
      <c r="O428" s="172">
        <f>ROUND(E428*N428,2)</f>
        <v>0</v>
      </c>
      <c r="P428" s="172">
        <v>0</v>
      </c>
      <c r="Q428" s="172">
        <f>ROUND(E428*P428,2)</f>
        <v>0</v>
      </c>
      <c r="R428" s="172"/>
      <c r="S428" s="172" t="s">
        <v>177</v>
      </c>
      <c r="T428" s="173" t="s">
        <v>178</v>
      </c>
      <c r="U428" s="158">
        <v>0.08</v>
      </c>
      <c r="V428" s="158">
        <f>ROUND(E428*U428,2)</f>
        <v>1.91</v>
      </c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611</v>
      </c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outlineLevel="1" x14ac:dyDescent="0.2">
      <c r="A429" s="155"/>
      <c r="B429" s="156"/>
      <c r="C429" s="190" t="s">
        <v>1836</v>
      </c>
      <c r="D429" s="188"/>
      <c r="E429" s="189">
        <v>23.83</v>
      </c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 t="s">
        <v>200</v>
      </c>
      <c r="AH429" s="148">
        <v>0</v>
      </c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ht="45" outlineLevel="1" x14ac:dyDescent="0.2">
      <c r="A430" s="167">
        <v>135</v>
      </c>
      <c r="B430" s="168" t="s">
        <v>634</v>
      </c>
      <c r="C430" s="184" t="s">
        <v>635</v>
      </c>
      <c r="D430" s="169" t="s">
        <v>636</v>
      </c>
      <c r="E430" s="170">
        <v>57.376199999999997</v>
      </c>
      <c r="F430" s="171"/>
      <c r="G430" s="172">
        <f>ROUND(E430*F430,2)</f>
        <v>0</v>
      </c>
      <c r="H430" s="171"/>
      <c r="I430" s="172">
        <f>ROUND(E430*H430,2)</f>
        <v>0</v>
      </c>
      <c r="J430" s="171"/>
      <c r="K430" s="172">
        <f>ROUND(E430*J430,2)</f>
        <v>0</v>
      </c>
      <c r="L430" s="172">
        <v>21</v>
      </c>
      <c r="M430" s="172">
        <f>G430*(1+L430/100)</f>
        <v>0</v>
      </c>
      <c r="N430" s="172">
        <v>0</v>
      </c>
      <c r="O430" s="172">
        <f>ROUND(E430*N430,2)</f>
        <v>0</v>
      </c>
      <c r="P430" s="172">
        <v>0</v>
      </c>
      <c r="Q430" s="172">
        <f>ROUND(E430*P430,2)</f>
        <v>0</v>
      </c>
      <c r="R430" s="172" t="s">
        <v>228</v>
      </c>
      <c r="S430" s="172" t="s">
        <v>177</v>
      </c>
      <c r="T430" s="173" t="s">
        <v>178</v>
      </c>
      <c r="U430" s="158">
        <v>0</v>
      </c>
      <c r="V430" s="158">
        <f>ROUND(E430*U430,2)</f>
        <v>0</v>
      </c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185</v>
      </c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ht="22.5" outlineLevel="1" x14ac:dyDescent="0.2">
      <c r="A431" s="155"/>
      <c r="B431" s="156"/>
      <c r="C431" s="190" t="s">
        <v>1837</v>
      </c>
      <c r="D431" s="188"/>
      <c r="E431" s="189">
        <v>57.38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outlineLevel="1" x14ac:dyDescent="0.2">
      <c r="A432" s="167">
        <v>136</v>
      </c>
      <c r="B432" s="168" t="s">
        <v>2061</v>
      </c>
      <c r="C432" s="184" t="s">
        <v>1838</v>
      </c>
      <c r="D432" s="169" t="s">
        <v>227</v>
      </c>
      <c r="E432" s="170">
        <v>491.79599999999999</v>
      </c>
      <c r="F432" s="171"/>
      <c r="G432" s="172">
        <f>ROUND(E432*F432,2)</f>
        <v>0</v>
      </c>
      <c r="H432" s="171"/>
      <c r="I432" s="172">
        <f>ROUND(E432*H432,2)</f>
        <v>0</v>
      </c>
      <c r="J432" s="171"/>
      <c r="K432" s="172">
        <f>ROUND(E432*J432,2)</f>
        <v>0</v>
      </c>
      <c r="L432" s="172">
        <v>21</v>
      </c>
      <c r="M432" s="172">
        <f>G432*(1+L432/100)</f>
        <v>0</v>
      </c>
      <c r="N432" s="172">
        <v>0</v>
      </c>
      <c r="O432" s="172">
        <f>ROUND(E432*N432,2)</f>
        <v>0</v>
      </c>
      <c r="P432" s="172">
        <v>0</v>
      </c>
      <c r="Q432" s="172">
        <f>ROUND(E432*P432,2)</f>
        <v>0</v>
      </c>
      <c r="R432" s="172"/>
      <c r="S432" s="172" t="s">
        <v>184</v>
      </c>
      <c r="T432" s="173" t="s">
        <v>178</v>
      </c>
      <c r="U432" s="158">
        <v>0</v>
      </c>
      <c r="V432" s="158">
        <f>ROUND(E432*U432,2)</f>
        <v>0</v>
      </c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185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0" t="s">
        <v>1835</v>
      </c>
      <c r="D433" s="188"/>
      <c r="E433" s="189">
        <v>491.8</v>
      </c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ht="45" outlineLevel="1" x14ac:dyDescent="0.2">
      <c r="A434" s="167">
        <v>137</v>
      </c>
      <c r="B434" s="168" t="s">
        <v>690</v>
      </c>
      <c r="C434" s="184" t="s">
        <v>691</v>
      </c>
      <c r="D434" s="169" t="s">
        <v>195</v>
      </c>
      <c r="E434" s="170">
        <v>98.359200000000001</v>
      </c>
      <c r="F434" s="171"/>
      <c r="G434" s="172">
        <f>ROUND(E434*F434,2)</f>
        <v>0</v>
      </c>
      <c r="H434" s="171"/>
      <c r="I434" s="172">
        <f>ROUND(E434*H434,2)</f>
        <v>0</v>
      </c>
      <c r="J434" s="171"/>
      <c r="K434" s="172">
        <f>ROUND(E434*J434,2)</f>
        <v>0</v>
      </c>
      <c r="L434" s="172">
        <v>21</v>
      </c>
      <c r="M434" s="172">
        <f>G434*(1+L434/100)</f>
        <v>0</v>
      </c>
      <c r="N434" s="172">
        <v>0</v>
      </c>
      <c r="O434" s="172">
        <f>ROUND(E434*N434,2)</f>
        <v>0</v>
      </c>
      <c r="P434" s="172">
        <v>0</v>
      </c>
      <c r="Q434" s="172">
        <f>ROUND(E434*P434,2)</f>
        <v>0</v>
      </c>
      <c r="R434" s="172" t="s">
        <v>228</v>
      </c>
      <c r="S434" s="172" t="s">
        <v>177</v>
      </c>
      <c r="T434" s="173" t="s">
        <v>178</v>
      </c>
      <c r="U434" s="158">
        <v>0</v>
      </c>
      <c r="V434" s="158">
        <f>ROUND(E434*U434,2)</f>
        <v>0</v>
      </c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185</v>
      </c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190" t="s">
        <v>1839</v>
      </c>
      <c r="D435" s="188"/>
      <c r="E435" s="189">
        <v>98.36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ht="45" outlineLevel="1" x14ac:dyDescent="0.2">
      <c r="A436" s="167">
        <v>138</v>
      </c>
      <c r="B436" s="168" t="s">
        <v>693</v>
      </c>
      <c r="C436" s="184" t="s">
        <v>694</v>
      </c>
      <c r="D436" s="169" t="s">
        <v>195</v>
      </c>
      <c r="E436" s="170">
        <v>98.359200000000001</v>
      </c>
      <c r="F436" s="171"/>
      <c r="G436" s="172">
        <f>ROUND(E436*F436,2)</f>
        <v>0</v>
      </c>
      <c r="H436" s="171"/>
      <c r="I436" s="172">
        <f>ROUND(E436*H436,2)</f>
        <v>0</v>
      </c>
      <c r="J436" s="171"/>
      <c r="K436" s="172">
        <f>ROUND(E436*J436,2)</f>
        <v>0</v>
      </c>
      <c r="L436" s="172">
        <v>21</v>
      </c>
      <c r="M436" s="172">
        <f>G436*(1+L436/100)</f>
        <v>0</v>
      </c>
      <c r="N436" s="172">
        <v>0</v>
      </c>
      <c r="O436" s="172">
        <f>ROUND(E436*N436,2)</f>
        <v>0</v>
      </c>
      <c r="P436" s="172">
        <v>0</v>
      </c>
      <c r="Q436" s="172">
        <f>ROUND(E436*P436,2)</f>
        <v>0</v>
      </c>
      <c r="R436" s="172" t="s">
        <v>228</v>
      </c>
      <c r="S436" s="172" t="s">
        <v>695</v>
      </c>
      <c r="T436" s="173" t="s">
        <v>178</v>
      </c>
      <c r="U436" s="158">
        <v>0</v>
      </c>
      <c r="V436" s="158">
        <f>ROUND(E436*U436,2)</f>
        <v>0</v>
      </c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185</v>
      </c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1" x14ac:dyDescent="0.2">
      <c r="A437" s="155"/>
      <c r="B437" s="156"/>
      <c r="C437" s="190" t="s">
        <v>1839</v>
      </c>
      <c r="D437" s="188"/>
      <c r="E437" s="189">
        <v>98.36</v>
      </c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200</v>
      </c>
      <c r="AH437" s="148">
        <v>0</v>
      </c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ht="33.75" outlineLevel="1" x14ac:dyDescent="0.2">
      <c r="A438" s="167">
        <v>139</v>
      </c>
      <c r="B438" s="168" t="s">
        <v>1840</v>
      </c>
      <c r="C438" s="184" t="s">
        <v>1841</v>
      </c>
      <c r="D438" s="169" t="s">
        <v>195</v>
      </c>
      <c r="E438" s="170">
        <v>98.359200000000001</v>
      </c>
      <c r="F438" s="171"/>
      <c r="G438" s="172">
        <f>ROUND(E438*F438,2)</f>
        <v>0</v>
      </c>
      <c r="H438" s="171"/>
      <c r="I438" s="172">
        <f>ROUND(E438*H438,2)</f>
        <v>0</v>
      </c>
      <c r="J438" s="171"/>
      <c r="K438" s="172">
        <f>ROUND(E438*J438,2)</f>
        <v>0</v>
      </c>
      <c r="L438" s="172">
        <v>21</v>
      </c>
      <c r="M438" s="172">
        <f>G438*(1+L438/100)</f>
        <v>0</v>
      </c>
      <c r="N438" s="172">
        <v>0</v>
      </c>
      <c r="O438" s="172">
        <f>ROUND(E438*N438,2)</f>
        <v>0</v>
      </c>
      <c r="P438" s="172">
        <v>0</v>
      </c>
      <c r="Q438" s="172">
        <f>ROUND(E438*P438,2)</f>
        <v>0</v>
      </c>
      <c r="R438" s="172" t="s">
        <v>228</v>
      </c>
      <c r="S438" s="172" t="s">
        <v>177</v>
      </c>
      <c r="T438" s="173" t="s">
        <v>178</v>
      </c>
      <c r="U438" s="158">
        <v>0</v>
      </c>
      <c r="V438" s="158">
        <f>ROUND(E438*U438,2)</f>
        <v>0</v>
      </c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185</v>
      </c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190" t="s">
        <v>1839</v>
      </c>
      <c r="D439" s="188"/>
      <c r="E439" s="189">
        <v>98.36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0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ht="45" outlineLevel="1" x14ac:dyDescent="0.2">
      <c r="A440" s="167">
        <v>140</v>
      </c>
      <c r="B440" s="168" t="s">
        <v>696</v>
      </c>
      <c r="C440" s="184" t="s">
        <v>697</v>
      </c>
      <c r="D440" s="169" t="s">
        <v>256</v>
      </c>
      <c r="E440" s="170">
        <v>23.83</v>
      </c>
      <c r="F440" s="171"/>
      <c r="G440" s="172">
        <f>ROUND(E440*F440,2)</f>
        <v>0</v>
      </c>
      <c r="H440" s="171"/>
      <c r="I440" s="172">
        <f>ROUND(E440*H440,2)</f>
        <v>0</v>
      </c>
      <c r="J440" s="171"/>
      <c r="K440" s="172">
        <f>ROUND(E440*J440,2)</f>
        <v>0</v>
      </c>
      <c r="L440" s="172">
        <v>21</v>
      </c>
      <c r="M440" s="172">
        <f>G440*(1+L440/100)</f>
        <v>0</v>
      </c>
      <c r="N440" s="172">
        <v>0</v>
      </c>
      <c r="O440" s="172">
        <f>ROUND(E440*N440,2)</f>
        <v>0</v>
      </c>
      <c r="P440" s="172">
        <v>0</v>
      </c>
      <c r="Q440" s="172">
        <f>ROUND(E440*P440,2)</f>
        <v>0</v>
      </c>
      <c r="R440" s="172" t="s">
        <v>228</v>
      </c>
      <c r="S440" s="172" t="s">
        <v>177</v>
      </c>
      <c r="T440" s="173" t="s">
        <v>178</v>
      </c>
      <c r="U440" s="158">
        <v>0</v>
      </c>
      <c r="V440" s="158">
        <f>ROUND(E440*U440,2)</f>
        <v>0</v>
      </c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185</v>
      </c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1836</v>
      </c>
      <c r="D441" s="188"/>
      <c r="E441" s="189">
        <v>23.83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outlineLevel="1" x14ac:dyDescent="0.2">
      <c r="A442" s="155">
        <v>141</v>
      </c>
      <c r="B442" s="156" t="s">
        <v>700</v>
      </c>
      <c r="C442" s="203" t="s">
        <v>701</v>
      </c>
      <c r="D442" s="157" t="s">
        <v>0</v>
      </c>
      <c r="E442" s="198"/>
      <c r="F442" s="159"/>
      <c r="G442" s="158">
        <f>ROUND(E442*F442,2)</f>
        <v>0</v>
      </c>
      <c r="H442" s="159"/>
      <c r="I442" s="158">
        <f>ROUND(E442*H442,2)</f>
        <v>0</v>
      </c>
      <c r="J442" s="159"/>
      <c r="K442" s="158">
        <f>ROUND(E442*J442,2)</f>
        <v>0</v>
      </c>
      <c r="L442" s="158">
        <v>21</v>
      </c>
      <c r="M442" s="158">
        <f>G442*(1+L442/100)</f>
        <v>0</v>
      </c>
      <c r="N442" s="158">
        <v>0</v>
      </c>
      <c r="O442" s="158">
        <f>ROUND(E442*N442,2)</f>
        <v>0</v>
      </c>
      <c r="P442" s="158">
        <v>0</v>
      </c>
      <c r="Q442" s="158">
        <f>ROUND(E442*P442,2)</f>
        <v>0</v>
      </c>
      <c r="R442" s="158"/>
      <c r="S442" s="158" t="s">
        <v>177</v>
      </c>
      <c r="T442" s="158" t="s">
        <v>178</v>
      </c>
      <c r="U442" s="158">
        <v>0</v>
      </c>
      <c r="V442" s="158">
        <f>ROUND(E442*U442,2)</f>
        <v>0</v>
      </c>
      <c r="W442" s="15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 t="s">
        <v>702</v>
      </c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x14ac:dyDescent="0.2">
      <c r="A443" s="161" t="s">
        <v>172</v>
      </c>
      <c r="B443" s="162" t="s">
        <v>110</v>
      </c>
      <c r="C443" s="182" t="s">
        <v>111</v>
      </c>
      <c r="D443" s="163"/>
      <c r="E443" s="164"/>
      <c r="F443" s="165"/>
      <c r="G443" s="165">
        <f>SUMIF(AG444:AG450,"&lt;&gt;NOR",G444:G450)</f>
        <v>0</v>
      </c>
      <c r="H443" s="165"/>
      <c r="I443" s="165">
        <f>SUM(I444:I450)</f>
        <v>0</v>
      </c>
      <c r="J443" s="165"/>
      <c r="K443" s="165">
        <f>SUM(K444:K450)</f>
        <v>0</v>
      </c>
      <c r="L443" s="165"/>
      <c r="M443" s="165">
        <f>SUM(M444:M450)</f>
        <v>0</v>
      </c>
      <c r="N443" s="165"/>
      <c r="O443" s="165">
        <f>SUM(O444:O450)</f>
        <v>0</v>
      </c>
      <c r="P443" s="165"/>
      <c r="Q443" s="165">
        <f>SUM(Q444:Q450)</f>
        <v>0</v>
      </c>
      <c r="R443" s="165"/>
      <c r="S443" s="165"/>
      <c r="T443" s="166"/>
      <c r="U443" s="160"/>
      <c r="V443" s="160">
        <f>SUM(V444:V450)</f>
        <v>21.67</v>
      </c>
      <c r="W443" s="160"/>
      <c r="AG443" t="s">
        <v>173</v>
      </c>
    </row>
    <row r="444" spans="1:60" ht="22.5" outlineLevel="1" x14ac:dyDescent="0.2">
      <c r="A444" s="167">
        <v>142</v>
      </c>
      <c r="B444" s="168" t="s">
        <v>711</v>
      </c>
      <c r="C444" s="184" t="s">
        <v>712</v>
      </c>
      <c r="D444" s="169" t="s">
        <v>195</v>
      </c>
      <c r="E444" s="170">
        <v>135.464</v>
      </c>
      <c r="F444" s="171"/>
      <c r="G444" s="172">
        <f>ROUND(E444*F444,2)</f>
        <v>0</v>
      </c>
      <c r="H444" s="171"/>
      <c r="I444" s="172">
        <f>ROUND(E444*H444,2)</f>
        <v>0</v>
      </c>
      <c r="J444" s="171"/>
      <c r="K444" s="172">
        <f>ROUND(E444*J444,2)</f>
        <v>0</v>
      </c>
      <c r="L444" s="172">
        <v>21</v>
      </c>
      <c r="M444" s="172">
        <f>G444*(1+L444/100)</f>
        <v>0</v>
      </c>
      <c r="N444" s="172">
        <v>0</v>
      </c>
      <c r="O444" s="172">
        <f>ROUND(E444*N444,2)</f>
        <v>0</v>
      </c>
      <c r="P444" s="172">
        <v>0</v>
      </c>
      <c r="Q444" s="172">
        <f>ROUND(E444*P444,2)</f>
        <v>0</v>
      </c>
      <c r="R444" s="172"/>
      <c r="S444" s="172" t="s">
        <v>177</v>
      </c>
      <c r="T444" s="173" t="s">
        <v>178</v>
      </c>
      <c r="U444" s="158">
        <v>0.16</v>
      </c>
      <c r="V444" s="158">
        <f>ROUND(E444*U444,2)</f>
        <v>21.67</v>
      </c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611</v>
      </c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/>
      <c r="B445" s="156"/>
      <c r="C445" s="190" t="s">
        <v>1842</v>
      </c>
      <c r="D445" s="188"/>
      <c r="E445" s="189">
        <v>135.46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200</v>
      </c>
      <c r="AH445" s="148">
        <v>0</v>
      </c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ht="33.75" outlineLevel="1" x14ac:dyDescent="0.2">
      <c r="A446" s="167">
        <v>143</v>
      </c>
      <c r="B446" s="168" t="s">
        <v>1099</v>
      </c>
      <c r="C446" s="184" t="s">
        <v>1100</v>
      </c>
      <c r="D446" s="169" t="s">
        <v>195</v>
      </c>
      <c r="E446" s="170">
        <v>71.118600000000001</v>
      </c>
      <c r="F446" s="171"/>
      <c r="G446" s="172">
        <f>ROUND(E446*F446,2)</f>
        <v>0</v>
      </c>
      <c r="H446" s="171"/>
      <c r="I446" s="172">
        <f>ROUND(E446*H446,2)</f>
        <v>0</v>
      </c>
      <c r="J446" s="171"/>
      <c r="K446" s="172">
        <f>ROUND(E446*J446,2)</f>
        <v>0</v>
      </c>
      <c r="L446" s="172">
        <v>21</v>
      </c>
      <c r="M446" s="172">
        <f>G446*(1+L446/100)</f>
        <v>0</v>
      </c>
      <c r="N446" s="172">
        <v>0</v>
      </c>
      <c r="O446" s="172">
        <f>ROUND(E446*N446,2)</f>
        <v>0</v>
      </c>
      <c r="P446" s="172">
        <v>0</v>
      </c>
      <c r="Q446" s="172">
        <f>ROUND(E446*P446,2)</f>
        <v>0</v>
      </c>
      <c r="R446" s="172" t="s">
        <v>228</v>
      </c>
      <c r="S446" s="172" t="s">
        <v>177</v>
      </c>
      <c r="T446" s="173" t="s">
        <v>178</v>
      </c>
      <c r="U446" s="158">
        <v>0</v>
      </c>
      <c r="V446" s="158">
        <f>ROUND(E446*U446,2)</f>
        <v>0</v>
      </c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185</v>
      </c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outlineLevel="1" x14ac:dyDescent="0.2">
      <c r="A447" s="155"/>
      <c r="B447" s="156"/>
      <c r="C447" s="190" t="s">
        <v>1843</v>
      </c>
      <c r="D447" s="188"/>
      <c r="E447" s="189">
        <v>71.12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200</v>
      </c>
      <c r="AH447" s="148">
        <v>0</v>
      </c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ht="45" outlineLevel="1" x14ac:dyDescent="0.2">
      <c r="A448" s="167">
        <v>144</v>
      </c>
      <c r="B448" s="168" t="s">
        <v>724</v>
      </c>
      <c r="C448" s="184" t="s">
        <v>725</v>
      </c>
      <c r="D448" s="169" t="s">
        <v>195</v>
      </c>
      <c r="E448" s="170">
        <v>71.118600000000001</v>
      </c>
      <c r="F448" s="171"/>
      <c r="G448" s="172">
        <f>ROUND(E448*F448,2)</f>
        <v>0</v>
      </c>
      <c r="H448" s="171"/>
      <c r="I448" s="172">
        <f>ROUND(E448*H448,2)</f>
        <v>0</v>
      </c>
      <c r="J448" s="171"/>
      <c r="K448" s="172">
        <f>ROUND(E448*J448,2)</f>
        <v>0</v>
      </c>
      <c r="L448" s="172">
        <v>21</v>
      </c>
      <c r="M448" s="172">
        <f>G448*(1+L448/100)</f>
        <v>0</v>
      </c>
      <c r="N448" s="172">
        <v>0</v>
      </c>
      <c r="O448" s="172">
        <f>ROUND(E448*N448,2)</f>
        <v>0</v>
      </c>
      <c r="P448" s="172">
        <v>0</v>
      </c>
      <c r="Q448" s="172">
        <f>ROUND(E448*P448,2)</f>
        <v>0</v>
      </c>
      <c r="R448" s="172" t="s">
        <v>228</v>
      </c>
      <c r="S448" s="172" t="s">
        <v>177</v>
      </c>
      <c r="T448" s="173" t="s">
        <v>178</v>
      </c>
      <c r="U448" s="158">
        <v>0</v>
      </c>
      <c r="V448" s="158">
        <f>ROUND(E448*U448,2)</f>
        <v>0</v>
      </c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185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0" t="s">
        <v>1843</v>
      </c>
      <c r="D449" s="188"/>
      <c r="E449" s="189">
        <v>71.12</v>
      </c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0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>
        <v>145</v>
      </c>
      <c r="B450" s="156" t="s">
        <v>730</v>
      </c>
      <c r="C450" s="203" t="s">
        <v>731</v>
      </c>
      <c r="D450" s="157" t="s">
        <v>0</v>
      </c>
      <c r="E450" s="198"/>
      <c r="F450" s="159"/>
      <c r="G450" s="158">
        <f>ROUND(E450*F450,2)</f>
        <v>0</v>
      </c>
      <c r="H450" s="159"/>
      <c r="I450" s="158">
        <f>ROUND(E450*H450,2)</f>
        <v>0</v>
      </c>
      <c r="J450" s="159"/>
      <c r="K450" s="158">
        <f>ROUND(E450*J450,2)</f>
        <v>0</v>
      </c>
      <c r="L450" s="158">
        <v>21</v>
      </c>
      <c r="M450" s="158">
        <f>G450*(1+L450/100)</f>
        <v>0</v>
      </c>
      <c r="N450" s="158">
        <v>0</v>
      </c>
      <c r="O450" s="158">
        <f>ROUND(E450*N450,2)</f>
        <v>0</v>
      </c>
      <c r="P450" s="158">
        <v>0</v>
      </c>
      <c r="Q450" s="158">
        <f>ROUND(E450*P450,2)</f>
        <v>0</v>
      </c>
      <c r="R450" s="158"/>
      <c r="S450" s="158" t="s">
        <v>177</v>
      </c>
      <c r="T450" s="158" t="s">
        <v>178</v>
      </c>
      <c r="U450" s="158">
        <v>0</v>
      </c>
      <c r="V450" s="158">
        <f>ROUND(E450*U450,2)</f>
        <v>0</v>
      </c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702</v>
      </c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x14ac:dyDescent="0.2">
      <c r="A451" s="161" t="s">
        <v>172</v>
      </c>
      <c r="B451" s="162" t="s">
        <v>120</v>
      </c>
      <c r="C451" s="182" t="s">
        <v>121</v>
      </c>
      <c r="D451" s="163"/>
      <c r="E451" s="164"/>
      <c r="F451" s="165"/>
      <c r="G451" s="165">
        <f>SUMIF(AG452:AG492,"&lt;&gt;NOR",G452:G492)</f>
        <v>0</v>
      </c>
      <c r="H451" s="165"/>
      <c r="I451" s="165">
        <f>SUM(I452:I492)</f>
        <v>0</v>
      </c>
      <c r="J451" s="165"/>
      <c r="K451" s="165">
        <f>SUM(K452:K492)</f>
        <v>0</v>
      </c>
      <c r="L451" s="165"/>
      <c r="M451" s="165">
        <f>SUM(M452:M492)</f>
        <v>0</v>
      </c>
      <c r="N451" s="165"/>
      <c r="O451" s="165">
        <f>SUM(O452:O492)</f>
        <v>0</v>
      </c>
      <c r="P451" s="165"/>
      <c r="Q451" s="165">
        <f>SUM(Q452:Q492)</f>
        <v>0</v>
      </c>
      <c r="R451" s="165"/>
      <c r="S451" s="165"/>
      <c r="T451" s="166"/>
      <c r="U451" s="160"/>
      <c r="V451" s="160">
        <f>SUM(V452:V492)</f>
        <v>16.959999999999997</v>
      </c>
      <c r="W451" s="160"/>
      <c r="AG451" t="s">
        <v>173</v>
      </c>
    </row>
    <row r="452" spans="1:60" ht="22.5" outlineLevel="1" x14ac:dyDescent="0.2">
      <c r="A452" s="167">
        <v>146</v>
      </c>
      <c r="B452" s="168" t="s">
        <v>1851</v>
      </c>
      <c r="C452" s="184" t="s">
        <v>1852</v>
      </c>
      <c r="D452" s="169" t="s">
        <v>256</v>
      </c>
      <c r="E452" s="170">
        <v>34</v>
      </c>
      <c r="F452" s="171"/>
      <c r="G452" s="172">
        <f>ROUND(E452*F452,2)</f>
        <v>0</v>
      </c>
      <c r="H452" s="171"/>
      <c r="I452" s="172">
        <f>ROUND(E452*H452,2)</f>
        <v>0</v>
      </c>
      <c r="J452" s="171"/>
      <c r="K452" s="172">
        <f>ROUND(E452*J452,2)</f>
        <v>0</v>
      </c>
      <c r="L452" s="172">
        <v>21</v>
      </c>
      <c r="M452" s="172">
        <f>G452*(1+L452/100)</f>
        <v>0</v>
      </c>
      <c r="N452" s="172">
        <v>0</v>
      </c>
      <c r="O452" s="172">
        <f>ROUND(E452*N452,2)</f>
        <v>0</v>
      </c>
      <c r="P452" s="172">
        <v>0</v>
      </c>
      <c r="Q452" s="172">
        <f>ROUND(E452*P452,2)</f>
        <v>0</v>
      </c>
      <c r="R452" s="172"/>
      <c r="S452" s="172" t="s">
        <v>177</v>
      </c>
      <c r="T452" s="173" t="s">
        <v>178</v>
      </c>
      <c r="U452" s="158">
        <v>8.0500000000000002E-2</v>
      </c>
      <c r="V452" s="158">
        <f>ROUND(E452*U452,2)</f>
        <v>2.74</v>
      </c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611</v>
      </c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55"/>
      <c r="B453" s="156"/>
      <c r="C453" s="190" t="s">
        <v>2178</v>
      </c>
      <c r="D453" s="188"/>
      <c r="E453" s="189">
        <v>7.2</v>
      </c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 t="s">
        <v>200</v>
      </c>
      <c r="AH453" s="148">
        <v>0</v>
      </c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1" x14ac:dyDescent="0.2">
      <c r="A454" s="155"/>
      <c r="B454" s="156"/>
      <c r="C454" s="190" t="s">
        <v>2179</v>
      </c>
      <c r="D454" s="188"/>
      <c r="E454" s="189">
        <v>26.8</v>
      </c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200</v>
      </c>
      <c r="AH454" s="148">
        <v>0</v>
      </c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ht="45" outlineLevel="1" x14ac:dyDescent="0.2">
      <c r="A455" s="167">
        <v>147</v>
      </c>
      <c r="B455" s="168" t="s">
        <v>1854</v>
      </c>
      <c r="C455" s="184" t="s">
        <v>1855</v>
      </c>
      <c r="D455" s="169" t="s">
        <v>227</v>
      </c>
      <c r="E455" s="170">
        <v>6</v>
      </c>
      <c r="F455" s="171"/>
      <c r="G455" s="172">
        <f>ROUND(E455*F455,2)</f>
        <v>0</v>
      </c>
      <c r="H455" s="171"/>
      <c r="I455" s="172">
        <f>ROUND(E455*H455,2)</f>
        <v>0</v>
      </c>
      <c r="J455" s="171"/>
      <c r="K455" s="172">
        <f>ROUND(E455*J455,2)</f>
        <v>0</v>
      </c>
      <c r="L455" s="172">
        <v>21</v>
      </c>
      <c r="M455" s="172">
        <f>G455*(1+L455/100)</f>
        <v>0</v>
      </c>
      <c r="N455" s="172">
        <v>0</v>
      </c>
      <c r="O455" s="172">
        <f>ROUND(E455*N455,2)</f>
        <v>0</v>
      </c>
      <c r="P455" s="172">
        <v>0</v>
      </c>
      <c r="Q455" s="172">
        <f>ROUND(E455*P455,2)</f>
        <v>0</v>
      </c>
      <c r="R455" s="172"/>
      <c r="S455" s="172" t="s">
        <v>177</v>
      </c>
      <c r="T455" s="173" t="s">
        <v>178</v>
      </c>
      <c r="U455" s="158">
        <v>9.3149999999999997E-2</v>
      </c>
      <c r="V455" s="158">
        <f>ROUND(E455*U455,2)</f>
        <v>0.56000000000000005</v>
      </c>
      <c r="W455" s="15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 t="s">
        <v>611</v>
      </c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outlineLevel="1" x14ac:dyDescent="0.2">
      <c r="A456" s="155"/>
      <c r="B456" s="156"/>
      <c r="C456" s="190" t="s">
        <v>1856</v>
      </c>
      <c r="D456" s="188"/>
      <c r="E456" s="189">
        <v>6</v>
      </c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200</v>
      </c>
      <c r="AH456" s="148">
        <v>0</v>
      </c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ht="22.5" outlineLevel="1" x14ac:dyDescent="0.2">
      <c r="A457" s="167">
        <v>148</v>
      </c>
      <c r="B457" s="168" t="s">
        <v>1857</v>
      </c>
      <c r="C457" s="184" t="s">
        <v>1858</v>
      </c>
      <c r="D457" s="169" t="s">
        <v>256</v>
      </c>
      <c r="E457" s="170">
        <v>7.7</v>
      </c>
      <c r="F457" s="171"/>
      <c r="G457" s="172">
        <f>ROUND(E457*F457,2)</f>
        <v>0</v>
      </c>
      <c r="H457" s="171"/>
      <c r="I457" s="172">
        <f>ROUND(E457*H457,2)</f>
        <v>0</v>
      </c>
      <c r="J457" s="171"/>
      <c r="K457" s="172">
        <f>ROUND(E457*J457,2)</f>
        <v>0</v>
      </c>
      <c r="L457" s="172">
        <v>21</v>
      </c>
      <c r="M457" s="172">
        <f>G457*(1+L457/100)</f>
        <v>0</v>
      </c>
      <c r="N457" s="172">
        <v>0</v>
      </c>
      <c r="O457" s="172">
        <f>ROUND(E457*N457,2)</f>
        <v>0</v>
      </c>
      <c r="P457" s="172">
        <v>0</v>
      </c>
      <c r="Q457" s="172">
        <f>ROUND(E457*P457,2)</f>
        <v>0</v>
      </c>
      <c r="R457" s="172"/>
      <c r="S457" s="172" t="s">
        <v>177</v>
      </c>
      <c r="T457" s="173" t="s">
        <v>178</v>
      </c>
      <c r="U457" s="158">
        <v>7.9350000000000004E-2</v>
      </c>
      <c r="V457" s="158">
        <f>ROUND(E457*U457,2)</f>
        <v>0.61</v>
      </c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611</v>
      </c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outlineLevel="1" x14ac:dyDescent="0.2">
      <c r="A458" s="155"/>
      <c r="B458" s="156"/>
      <c r="C458" s="190" t="s">
        <v>2180</v>
      </c>
      <c r="D458" s="188"/>
      <c r="E458" s="189">
        <v>7.7</v>
      </c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200</v>
      </c>
      <c r="AH458" s="148">
        <v>0</v>
      </c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ht="22.5" outlineLevel="1" x14ac:dyDescent="0.2">
      <c r="A459" s="167">
        <v>149</v>
      </c>
      <c r="B459" s="168" t="s">
        <v>810</v>
      </c>
      <c r="C459" s="184" t="s">
        <v>811</v>
      </c>
      <c r="D459" s="169" t="s">
        <v>256</v>
      </c>
      <c r="E459" s="170">
        <v>55.6</v>
      </c>
      <c r="F459" s="171"/>
      <c r="G459" s="172">
        <f>ROUND(E459*F459,2)</f>
        <v>0</v>
      </c>
      <c r="H459" s="171"/>
      <c r="I459" s="172">
        <f>ROUND(E459*H459,2)</f>
        <v>0</v>
      </c>
      <c r="J459" s="171"/>
      <c r="K459" s="172">
        <f>ROUND(E459*J459,2)</f>
        <v>0</v>
      </c>
      <c r="L459" s="172">
        <v>21</v>
      </c>
      <c r="M459" s="172">
        <f>G459*(1+L459/100)</f>
        <v>0</v>
      </c>
      <c r="N459" s="172">
        <v>0</v>
      </c>
      <c r="O459" s="172">
        <f>ROUND(E459*N459,2)</f>
        <v>0</v>
      </c>
      <c r="P459" s="172">
        <v>0</v>
      </c>
      <c r="Q459" s="172">
        <f>ROUND(E459*P459,2)</f>
        <v>0</v>
      </c>
      <c r="R459" s="172"/>
      <c r="S459" s="172" t="s">
        <v>177</v>
      </c>
      <c r="T459" s="173" t="s">
        <v>178</v>
      </c>
      <c r="U459" s="158">
        <v>9.1999999999999998E-2</v>
      </c>
      <c r="V459" s="158">
        <f>ROUND(E459*U459,2)</f>
        <v>5.12</v>
      </c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611</v>
      </c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outlineLevel="1" x14ac:dyDescent="0.2">
      <c r="A460" s="155"/>
      <c r="B460" s="156"/>
      <c r="C460" s="190" t="s">
        <v>2181</v>
      </c>
      <c r="D460" s="188"/>
      <c r="E460" s="189">
        <v>52.5</v>
      </c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200</v>
      </c>
      <c r="AH460" s="148">
        <v>0</v>
      </c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1" x14ac:dyDescent="0.2">
      <c r="A461" s="155"/>
      <c r="B461" s="156"/>
      <c r="C461" s="190" t="s">
        <v>1867</v>
      </c>
      <c r="D461" s="188"/>
      <c r="E461" s="189">
        <v>3.1</v>
      </c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200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ht="22.5" outlineLevel="1" x14ac:dyDescent="0.2">
      <c r="A462" s="167">
        <v>150</v>
      </c>
      <c r="B462" s="168" t="s">
        <v>816</v>
      </c>
      <c r="C462" s="184" t="s">
        <v>817</v>
      </c>
      <c r="D462" s="169" t="s">
        <v>256</v>
      </c>
      <c r="E462" s="170">
        <v>25.4</v>
      </c>
      <c r="F462" s="171"/>
      <c r="G462" s="172">
        <f>ROUND(E462*F462,2)</f>
        <v>0</v>
      </c>
      <c r="H462" s="171"/>
      <c r="I462" s="172">
        <f>ROUND(E462*H462,2)</f>
        <v>0</v>
      </c>
      <c r="J462" s="171"/>
      <c r="K462" s="172">
        <f>ROUND(E462*J462,2)</f>
        <v>0</v>
      </c>
      <c r="L462" s="172">
        <v>21</v>
      </c>
      <c r="M462" s="172">
        <f>G462*(1+L462/100)</f>
        <v>0</v>
      </c>
      <c r="N462" s="172">
        <v>0</v>
      </c>
      <c r="O462" s="172">
        <f>ROUND(E462*N462,2)</f>
        <v>0</v>
      </c>
      <c r="P462" s="172">
        <v>0</v>
      </c>
      <c r="Q462" s="172">
        <f>ROUND(E462*P462,2)</f>
        <v>0</v>
      </c>
      <c r="R462" s="172"/>
      <c r="S462" s="172" t="s">
        <v>177</v>
      </c>
      <c r="T462" s="173" t="s">
        <v>178</v>
      </c>
      <c r="U462" s="158">
        <v>0.10349999999999999</v>
      </c>
      <c r="V462" s="158">
        <f>ROUND(E462*U462,2)</f>
        <v>2.63</v>
      </c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611</v>
      </c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190" t="s">
        <v>2182</v>
      </c>
      <c r="D463" s="188"/>
      <c r="E463" s="189">
        <v>9.6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0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55"/>
      <c r="B464" s="156"/>
      <c r="C464" s="190" t="s">
        <v>2183</v>
      </c>
      <c r="D464" s="188"/>
      <c r="E464" s="189">
        <v>7.9</v>
      </c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200</v>
      </c>
      <c r="AH464" s="148">
        <v>0</v>
      </c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1" x14ac:dyDescent="0.2">
      <c r="A465" s="155"/>
      <c r="B465" s="156"/>
      <c r="C465" s="190" t="s">
        <v>2183</v>
      </c>
      <c r="D465" s="188"/>
      <c r="E465" s="189">
        <v>7.9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200</v>
      </c>
      <c r="AH465" s="148">
        <v>0</v>
      </c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ht="22.5" outlineLevel="1" x14ac:dyDescent="0.2">
      <c r="A466" s="167">
        <v>151</v>
      </c>
      <c r="B466" s="168" t="s">
        <v>1865</v>
      </c>
      <c r="C466" s="184" t="s">
        <v>1866</v>
      </c>
      <c r="D466" s="169" t="s">
        <v>256</v>
      </c>
      <c r="E466" s="170">
        <v>3.3</v>
      </c>
      <c r="F466" s="171"/>
      <c r="G466" s="172">
        <f>ROUND(E466*F466,2)</f>
        <v>0</v>
      </c>
      <c r="H466" s="171"/>
      <c r="I466" s="172">
        <f>ROUND(E466*H466,2)</f>
        <v>0</v>
      </c>
      <c r="J466" s="171"/>
      <c r="K466" s="172">
        <f>ROUND(E466*J466,2)</f>
        <v>0</v>
      </c>
      <c r="L466" s="172">
        <v>21</v>
      </c>
      <c r="M466" s="172">
        <f>G466*(1+L466/100)</f>
        <v>0</v>
      </c>
      <c r="N466" s="172">
        <v>0</v>
      </c>
      <c r="O466" s="172">
        <f>ROUND(E466*N466,2)</f>
        <v>0</v>
      </c>
      <c r="P466" s="172">
        <v>0</v>
      </c>
      <c r="Q466" s="172">
        <f>ROUND(E466*P466,2)</f>
        <v>0</v>
      </c>
      <c r="R466" s="172"/>
      <c r="S466" s="172" t="s">
        <v>177</v>
      </c>
      <c r="T466" s="173" t="s">
        <v>178</v>
      </c>
      <c r="U466" s="158">
        <v>5.7500000000000002E-2</v>
      </c>
      <c r="V466" s="158">
        <f>ROUND(E466*U466,2)</f>
        <v>0.19</v>
      </c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611</v>
      </c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1" x14ac:dyDescent="0.2">
      <c r="A467" s="155"/>
      <c r="B467" s="156"/>
      <c r="C467" s="190" t="s">
        <v>2184</v>
      </c>
      <c r="D467" s="188"/>
      <c r="E467" s="189">
        <v>3.3</v>
      </c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200</v>
      </c>
      <c r="AH467" s="148">
        <v>0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67">
        <v>152</v>
      </c>
      <c r="B468" s="168" t="s">
        <v>834</v>
      </c>
      <c r="C468" s="184" t="s">
        <v>835</v>
      </c>
      <c r="D468" s="169" t="s">
        <v>256</v>
      </c>
      <c r="E468" s="170">
        <v>26.8</v>
      </c>
      <c r="F468" s="171"/>
      <c r="G468" s="172">
        <f>ROUND(E468*F468,2)</f>
        <v>0</v>
      </c>
      <c r="H468" s="171"/>
      <c r="I468" s="172">
        <f>ROUND(E468*H468,2)</f>
        <v>0</v>
      </c>
      <c r="J468" s="171"/>
      <c r="K468" s="172">
        <f>ROUND(E468*J468,2)</f>
        <v>0</v>
      </c>
      <c r="L468" s="172">
        <v>21</v>
      </c>
      <c r="M468" s="172">
        <f>G468*(1+L468/100)</f>
        <v>0</v>
      </c>
      <c r="N468" s="172">
        <v>0</v>
      </c>
      <c r="O468" s="172">
        <f>ROUND(E468*N468,2)</f>
        <v>0</v>
      </c>
      <c r="P468" s="172">
        <v>0</v>
      </c>
      <c r="Q468" s="172">
        <f>ROUND(E468*P468,2)</f>
        <v>0</v>
      </c>
      <c r="R468" s="172"/>
      <c r="S468" s="172" t="s">
        <v>184</v>
      </c>
      <c r="T468" s="173" t="s">
        <v>178</v>
      </c>
      <c r="U468" s="158">
        <v>0</v>
      </c>
      <c r="V468" s="158">
        <f>ROUND(E468*U468,2)</f>
        <v>0</v>
      </c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611</v>
      </c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55"/>
      <c r="B469" s="156"/>
      <c r="C469" s="190" t="s">
        <v>2185</v>
      </c>
      <c r="D469" s="188"/>
      <c r="E469" s="189">
        <v>26.8</v>
      </c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200</v>
      </c>
      <c r="AH469" s="148">
        <v>0</v>
      </c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1" x14ac:dyDescent="0.2">
      <c r="A470" s="167">
        <v>153</v>
      </c>
      <c r="B470" s="168" t="s">
        <v>1869</v>
      </c>
      <c r="C470" s="184" t="s">
        <v>1870</v>
      </c>
      <c r="D470" s="169" t="s">
        <v>227</v>
      </c>
      <c r="E470" s="170">
        <v>4</v>
      </c>
      <c r="F470" s="171"/>
      <c r="G470" s="172">
        <f>ROUND(E470*F470,2)</f>
        <v>0</v>
      </c>
      <c r="H470" s="171"/>
      <c r="I470" s="172">
        <f>ROUND(E470*H470,2)</f>
        <v>0</v>
      </c>
      <c r="J470" s="171"/>
      <c r="K470" s="172">
        <f>ROUND(E470*J470,2)</f>
        <v>0</v>
      </c>
      <c r="L470" s="172">
        <v>21</v>
      </c>
      <c r="M470" s="172">
        <f>G470*(1+L470/100)</f>
        <v>0</v>
      </c>
      <c r="N470" s="172">
        <v>0</v>
      </c>
      <c r="O470" s="172">
        <f>ROUND(E470*N470,2)</f>
        <v>0</v>
      </c>
      <c r="P470" s="172">
        <v>0</v>
      </c>
      <c r="Q470" s="172">
        <f>ROUND(E470*P470,2)</f>
        <v>0</v>
      </c>
      <c r="R470" s="172"/>
      <c r="S470" s="172" t="s">
        <v>184</v>
      </c>
      <c r="T470" s="173" t="s">
        <v>178</v>
      </c>
      <c r="U470" s="158">
        <v>0</v>
      </c>
      <c r="V470" s="158">
        <f>ROUND(E470*U470,2)</f>
        <v>0</v>
      </c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611</v>
      </c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190" t="s">
        <v>1871</v>
      </c>
      <c r="D471" s="188"/>
      <c r="E471" s="189">
        <v>4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>
        <v>0</v>
      </c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1" x14ac:dyDescent="0.2">
      <c r="A472" s="167">
        <v>154</v>
      </c>
      <c r="B472" s="168" t="s">
        <v>1872</v>
      </c>
      <c r="C472" s="184" t="s">
        <v>1873</v>
      </c>
      <c r="D472" s="169" t="s">
        <v>256</v>
      </c>
      <c r="E472" s="170">
        <v>9.6</v>
      </c>
      <c r="F472" s="171"/>
      <c r="G472" s="172">
        <f>ROUND(E472*F472,2)</f>
        <v>0</v>
      </c>
      <c r="H472" s="171"/>
      <c r="I472" s="172">
        <f>ROUND(E472*H472,2)</f>
        <v>0</v>
      </c>
      <c r="J472" s="171"/>
      <c r="K472" s="172">
        <f>ROUND(E472*J472,2)</f>
        <v>0</v>
      </c>
      <c r="L472" s="172">
        <v>21</v>
      </c>
      <c r="M472" s="172">
        <f>G472*(1+L472/100)</f>
        <v>0</v>
      </c>
      <c r="N472" s="172">
        <v>0</v>
      </c>
      <c r="O472" s="172">
        <f>ROUND(E472*N472,2)</f>
        <v>0</v>
      </c>
      <c r="P472" s="172">
        <v>0</v>
      </c>
      <c r="Q472" s="172">
        <f>ROUND(E472*P472,2)</f>
        <v>0</v>
      </c>
      <c r="R472" s="172"/>
      <c r="S472" s="172" t="s">
        <v>184</v>
      </c>
      <c r="T472" s="173" t="s">
        <v>178</v>
      </c>
      <c r="U472" s="158">
        <v>0</v>
      </c>
      <c r="V472" s="158">
        <f>ROUND(E472*U472,2)</f>
        <v>0</v>
      </c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611</v>
      </c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190" t="s">
        <v>2186</v>
      </c>
      <c r="D473" s="188"/>
      <c r="E473" s="189">
        <v>9.6</v>
      </c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>
        <v>0</v>
      </c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67">
        <v>155</v>
      </c>
      <c r="B474" s="168" t="s">
        <v>1875</v>
      </c>
      <c r="C474" s="184" t="s">
        <v>1876</v>
      </c>
      <c r="D474" s="169" t="s">
        <v>256</v>
      </c>
      <c r="E474" s="170">
        <v>7.9</v>
      </c>
      <c r="F474" s="171"/>
      <c r="G474" s="172">
        <f>ROUND(E474*F474,2)</f>
        <v>0</v>
      </c>
      <c r="H474" s="171"/>
      <c r="I474" s="172">
        <f>ROUND(E474*H474,2)</f>
        <v>0</v>
      </c>
      <c r="J474" s="171"/>
      <c r="K474" s="172">
        <f>ROUND(E474*J474,2)</f>
        <v>0</v>
      </c>
      <c r="L474" s="172">
        <v>21</v>
      </c>
      <c r="M474" s="172">
        <f>G474*(1+L474/100)</f>
        <v>0</v>
      </c>
      <c r="N474" s="172">
        <v>0</v>
      </c>
      <c r="O474" s="172">
        <f>ROUND(E474*N474,2)</f>
        <v>0</v>
      </c>
      <c r="P474" s="172">
        <v>0</v>
      </c>
      <c r="Q474" s="172">
        <f>ROUND(E474*P474,2)</f>
        <v>0</v>
      </c>
      <c r="R474" s="172"/>
      <c r="S474" s="172" t="s">
        <v>184</v>
      </c>
      <c r="T474" s="173" t="s">
        <v>178</v>
      </c>
      <c r="U474" s="158">
        <v>0</v>
      </c>
      <c r="V474" s="158">
        <f>ROUND(E474*U474,2)</f>
        <v>0</v>
      </c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611</v>
      </c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55"/>
      <c r="B475" s="156"/>
      <c r="C475" s="190" t="s">
        <v>2187</v>
      </c>
      <c r="D475" s="188"/>
      <c r="E475" s="189">
        <v>7.9</v>
      </c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200</v>
      </c>
      <c r="AH475" s="148">
        <v>0</v>
      </c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1" x14ac:dyDescent="0.2">
      <c r="A476" s="167">
        <v>156</v>
      </c>
      <c r="B476" s="168" t="s">
        <v>1878</v>
      </c>
      <c r="C476" s="184" t="s">
        <v>1879</v>
      </c>
      <c r="D476" s="169" t="s">
        <v>256</v>
      </c>
      <c r="E476" s="170">
        <v>7.9</v>
      </c>
      <c r="F476" s="171"/>
      <c r="G476" s="172">
        <f>ROUND(E476*F476,2)</f>
        <v>0</v>
      </c>
      <c r="H476" s="171"/>
      <c r="I476" s="172">
        <f>ROUND(E476*H476,2)</f>
        <v>0</v>
      </c>
      <c r="J476" s="171"/>
      <c r="K476" s="172">
        <f>ROUND(E476*J476,2)</f>
        <v>0</v>
      </c>
      <c r="L476" s="172">
        <v>21</v>
      </c>
      <c r="M476" s="172">
        <f>G476*(1+L476/100)</f>
        <v>0</v>
      </c>
      <c r="N476" s="172">
        <v>0</v>
      </c>
      <c r="O476" s="172">
        <f>ROUND(E476*N476,2)</f>
        <v>0</v>
      </c>
      <c r="P476" s="172">
        <v>0</v>
      </c>
      <c r="Q476" s="172">
        <f>ROUND(E476*P476,2)</f>
        <v>0</v>
      </c>
      <c r="R476" s="172"/>
      <c r="S476" s="172" t="s">
        <v>184</v>
      </c>
      <c r="T476" s="173" t="s">
        <v>178</v>
      </c>
      <c r="U476" s="158">
        <v>0</v>
      </c>
      <c r="V476" s="158">
        <f>ROUND(E476*U476,2)</f>
        <v>0</v>
      </c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611</v>
      </c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190" t="s">
        <v>2188</v>
      </c>
      <c r="D477" s="188"/>
      <c r="E477" s="189">
        <v>7.9</v>
      </c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>
        <v>0</v>
      </c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67">
        <v>157</v>
      </c>
      <c r="B478" s="168" t="s">
        <v>1881</v>
      </c>
      <c r="C478" s="184" t="s">
        <v>1882</v>
      </c>
      <c r="D478" s="169" t="s">
        <v>256</v>
      </c>
      <c r="E478" s="170">
        <v>7.7</v>
      </c>
      <c r="F478" s="171"/>
      <c r="G478" s="172">
        <f>ROUND(E478*F478,2)</f>
        <v>0</v>
      </c>
      <c r="H478" s="171"/>
      <c r="I478" s="172">
        <f>ROUND(E478*H478,2)</f>
        <v>0</v>
      </c>
      <c r="J478" s="171"/>
      <c r="K478" s="172">
        <f>ROUND(E478*J478,2)</f>
        <v>0</v>
      </c>
      <c r="L478" s="172">
        <v>21</v>
      </c>
      <c r="M478" s="172">
        <f>G478*(1+L478/100)</f>
        <v>0</v>
      </c>
      <c r="N478" s="172">
        <v>0</v>
      </c>
      <c r="O478" s="172">
        <f>ROUND(E478*N478,2)</f>
        <v>0</v>
      </c>
      <c r="P478" s="172">
        <v>0</v>
      </c>
      <c r="Q478" s="172">
        <f>ROUND(E478*P478,2)</f>
        <v>0</v>
      </c>
      <c r="R478" s="172"/>
      <c r="S478" s="172" t="s">
        <v>177</v>
      </c>
      <c r="T478" s="173" t="s">
        <v>178</v>
      </c>
      <c r="U478" s="158">
        <v>0.43722</v>
      </c>
      <c r="V478" s="158">
        <f>ROUND(E478*U478,2)</f>
        <v>3.37</v>
      </c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611</v>
      </c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/>
      <c r="B479" s="156"/>
      <c r="C479" s="190" t="s">
        <v>2189</v>
      </c>
      <c r="D479" s="188"/>
      <c r="E479" s="189">
        <v>7.7</v>
      </c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200</v>
      </c>
      <c r="AH479" s="148">
        <v>0</v>
      </c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1" x14ac:dyDescent="0.2">
      <c r="A480" s="167">
        <v>158</v>
      </c>
      <c r="B480" s="168" t="s">
        <v>1884</v>
      </c>
      <c r="C480" s="184" t="s">
        <v>1885</v>
      </c>
      <c r="D480" s="169" t="s">
        <v>256</v>
      </c>
      <c r="E480" s="170">
        <v>3.3</v>
      </c>
      <c r="F480" s="171"/>
      <c r="G480" s="172">
        <f>ROUND(E480*F480,2)</f>
        <v>0</v>
      </c>
      <c r="H480" s="171"/>
      <c r="I480" s="172">
        <f>ROUND(E480*H480,2)</f>
        <v>0</v>
      </c>
      <c r="J480" s="171"/>
      <c r="K480" s="172">
        <f>ROUND(E480*J480,2)</f>
        <v>0</v>
      </c>
      <c r="L480" s="172">
        <v>21</v>
      </c>
      <c r="M480" s="172">
        <f>G480*(1+L480/100)</f>
        <v>0</v>
      </c>
      <c r="N480" s="172">
        <v>0</v>
      </c>
      <c r="O480" s="172">
        <f>ROUND(E480*N480,2)</f>
        <v>0</v>
      </c>
      <c r="P480" s="172">
        <v>0</v>
      </c>
      <c r="Q480" s="172">
        <f>ROUND(E480*P480,2)</f>
        <v>0</v>
      </c>
      <c r="R480" s="172"/>
      <c r="S480" s="172" t="s">
        <v>177</v>
      </c>
      <c r="T480" s="173" t="s">
        <v>178</v>
      </c>
      <c r="U480" s="158">
        <v>0.52600000000000002</v>
      </c>
      <c r="V480" s="158">
        <f>ROUND(E480*U480,2)</f>
        <v>1.74</v>
      </c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611</v>
      </c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outlineLevel="1" x14ac:dyDescent="0.2">
      <c r="A481" s="155"/>
      <c r="B481" s="156"/>
      <c r="C481" s="190" t="s">
        <v>2190</v>
      </c>
      <c r="D481" s="188"/>
      <c r="E481" s="189">
        <v>3.3</v>
      </c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200</v>
      </c>
      <c r="AH481" s="148">
        <v>0</v>
      </c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outlineLevel="1" x14ac:dyDescent="0.2">
      <c r="A482" s="167">
        <v>159</v>
      </c>
      <c r="B482" s="168" t="s">
        <v>1887</v>
      </c>
      <c r="C482" s="184" t="s">
        <v>1888</v>
      </c>
      <c r="D482" s="169" t="s">
        <v>256</v>
      </c>
      <c r="E482" s="170">
        <v>7.2</v>
      </c>
      <c r="F482" s="171"/>
      <c r="G482" s="172">
        <f>ROUND(E482*F482,2)</f>
        <v>0</v>
      </c>
      <c r="H482" s="171"/>
      <c r="I482" s="172">
        <f>ROUND(E482*H482,2)</f>
        <v>0</v>
      </c>
      <c r="J482" s="171"/>
      <c r="K482" s="172">
        <f>ROUND(E482*J482,2)</f>
        <v>0</v>
      </c>
      <c r="L482" s="172">
        <v>21</v>
      </c>
      <c r="M482" s="172">
        <f>G482*(1+L482/100)</f>
        <v>0</v>
      </c>
      <c r="N482" s="172">
        <v>0</v>
      </c>
      <c r="O482" s="172">
        <f>ROUND(E482*N482,2)</f>
        <v>0</v>
      </c>
      <c r="P482" s="172">
        <v>0</v>
      </c>
      <c r="Q482" s="172">
        <f>ROUND(E482*P482,2)</f>
        <v>0</v>
      </c>
      <c r="R482" s="172"/>
      <c r="S482" s="172" t="s">
        <v>184</v>
      </c>
      <c r="T482" s="173" t="s">
        <v>178</v>
      </c>
      <c r="U482" s="158">
        <v>0</v>
      </c>
      <c r="V482" s="158">
        <f>ROUND(E482*U482,2)</f>
        <v>0</v>
      </c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611</v>
      </c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190" t="s">
        <v>2191</v>
      </c>
      <c r="D483" s="188"/>
      <c r="E483" s="189">
        <v>7.2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outlineLevel="1" x14ac:dyDescent="0.2">
      <c r="A484" s="167">
        <v>160</v>
      </c>
      <c r="B484" s="168" t="s">
        <v>1890</v>
      </c>
      <c r="C484" s="184" t="s">
        <v>1891</v>
      </c>
      <c r="D484" s="169" t="s">
        <v>227</v>
      </c>
      <c r="E484" s="170">
        <v>2</v>
      </c>
      <c r="F484" s="171"/>
      <c r="G484" s="172">
        <f>ROUND(E484*F484,2)</f>
        <v>0</v>
      </c>
      <c r="H484" s="171"/>
      <c r="I484" s="172">
        <f>ROUND(E484*H484,2)</f>
        <v>0</v>
      </c>
      <c r="J484" s="171"/>
      <c r="K484" s="172">
        <f>ROUND(E484*J484,2)</f>
        <v>0</v>
      </c>
      <c r="L484" s="172">
        <v>21</v>
      </c>
      <c r="M484" s="172">
        <f>G484*(1+L484/100)</f>
        <v>0</v>
      </c>
      <c r="N484" s="172">
        <v>0</v>
      </c>
      <c r="O484" s="172">
        <f>ROUND(E484*N484,2)</f>
        <v>0</v>
      </c>
      <c r="P484" s="172">
        <v>0</v>
      </c>
      <c r="Q484" s="172">
        <f>ROUND(E484*P484,2)</f>
        <v>0</v>
      </c>
      <c r="R484" s="172"/>
      <c r="S484" s="172" t="s">
        <v>184</v>
      </c>
      <c r="T484" s="173" t="s">
        <v>178</v>
      </c>
      <c r="U484" s="158">
        <v>0</v>
      </c>
      <c r="V484" s="158">
        <f>ROUND(E484*U484,2)</f>
        <v>0</v>
      </c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185</v>
      </c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190" t="s">
        <v>1892</v>
      </c>
      <c r="D485" s="188"/>
      <c r="E485" s="189">
        <v>2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>
        <v>0</v>
      </c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outlineLevel="1" x14ac:dyDescent="0.2">
      <c r="A486" s="167">
        <v>161</v>
      </c>
      <c r="B486" s="168" t="s">
        <v>1893</v>
      </c>
      <c r="C486" s="184" t="s">
        <v>1894</v>
      </c>
      <c r="D486" s="169" t="s">
        <v>227</v>
      </c>
      <c r="E486" s="170">
        <v>2</v>
      </c>
      <c r="F486" s="171"/>
      <c r="G486" s="172">
        <f>ROUND(E486*F486,2)</f>
        <v>0</v>
      </c>
      <c r="H486" s="171"/>
      <c r="I486" s="172">
        <f>ROUND(E486*H486,2)</f>
        <v>0</v>
      </c>
      <c r="J486" s="171"/>
      <c r="K486" s="172">
        <f>ROUND(E486*J486,2)</f>
        <v>0</v>
      </c>
      <c r="L486" s="172">
        <v>21</v>
      </c>
      <c r="M486" s="172">
        <f>G486*(1+L486/100)</f>
        <v>0</v>
      </c>
      <c r="N486" s="172">
        <v>0</v>
      </c>
      <c r="O486" s="172">
        <f>ROUND(E486*N486,2)</f>
        <v>0</v>
      </c>
      <c r="P486" s="172">
        <v>0</v>
      </c>
      <c r="Q486" s="172">
        <f>ROUND(E486*P486,2)</f>
        <v>0</v>
      </c>
      <c r="R486" s="172"/>
      <c r="S486" s="172" t="s">
        <v>184</v>
      </c>
      <c r="T486" s="173" t="s">
        <v>178</v>
      </c>
      <c r="U486" s="158">
        <v>0</v>
      </c>
      <c r="V486" s="158">
        <f>ROUND(E486*U486,2)</f>
        <v>0</v>
      </c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611</v>
      </c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/>
      <c r="B487" s="156"/>
      <c r="C487" s="190" t="s">
        <v>1895</v>
      </c>
      <c r="D487" s="188"/>
      <c r="E487" s="189">
        <v>2</v>
      </c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200</v>
      </c>
      <c r="AH487" s="148">
        <v>0</v>
      </c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1" x14ac:dyDescent="0.2">
      <c r="A488" s="167">
        <v>162</v>
      </c>
      <c r="B488" s="168" t="s">
        <v>844</v>
      </c>
      <c r="C488" s="184" t="s">
        <v>1896</v>
      </c>
      <c r="D488" s="169" t="s">
        <v>256</v>
      </c>
      <c r="E488" s="170">
        <v>52.5</v>
      </c>
      <c r="F488" s="171"/>
      <c r="G488" s="172">
        <f>ROUND(E488*F488,2)</f>
        <v>0</v>
      </c>
      <c r="H488" s="171"/>
      <c r="I488" s="172">
        <f>ROUND(E488*H488,2)</f>
        <v>0</v>
      </c>
      <c r="J488" s="171"/>
      <c r="K488" s="172">
        <f>ROUND(E488*J488,2)</f>
        <v>0</v>
      </c>
      <c r="L488" s="172">
        <v>21</v>
      </c>
      <c r="M488" s="172">
        <f>G488*(1+L488/100)</f>
        <v>0</v>
      </c>
      <c r="N488" s="172">
        <v>0</v>
      </c>
      <c r="O488" s="172">
        <f>ROUND(E488*N488,2)</f>
        <v>0</v>
      </c>
      <c r="P488" s="172">
        <v>0</v>
      </c>
      <c r="Q488" s="172">
        <f>ROUND(E488*P488,2)</f>
        <v>0</v>
      </c>
      <c r="R488" s="172"/>
      <c r="S488" s="172" t="s">
        <v>184</v>
      </c>
      <c r="T488" s="173" t="s">
        <v>178</v>
      </c>
      <c r="U488" s="158">
        <v>0</v>
      </c>
      <c r="V488" s="158">
        <f>ROUND(E488*U488,2)</f>
        <v>0</v>
      </c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611</v>
      </c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190" t="s">
        <v>2192</v>
      </c>
      <c r="D489" s="188"/>
      <c r="E489" s="189">
        <v>52.5</v>
      </c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>
        <v>0</v>
      </c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67">
        <v>163</v>
      </c>
      <c r="B490" s="168" t="s">
        <v>1118</v>
      </c>
      <c r="C490" s="184" t="s">
        <v>1119</v>
      </c>
      <c r="D490" s="169" t="s">
        <v>256</v>
      </c>
      <c r="E490" s="170">
        <v>3.1</v>
      </c>
      <c r="F490" s="171"/>
      <c r="G490" s="172">
        <f>ROUND(E490*F490,2)</f>
        <v>0</v>
      </c>
      <c r="H490" s="171"/>
      <c r="I490" s="172">
        <f>ROUND(E490*H490,2)</f>
        <v>0</v>
      </c>
      <c r="J490" s="171"/>
      <c r="K490" s="172">
        <f>ROUND(E490*J490,2)</f>
        <v>0</v>
      </c>
      <c r="L490" s="172">
        <v>21</v>
      </c>
      <c r="M490" s="172">
        <f>G490*(1+L490/100)</f>
        <v>0</v>
      </c>
      <c r="N490" s="172">
        <v>0</v>
      </c>
      <c r="O490" s="172">
        <f>ROUND(E490*N490,2)</f>
        <v>0</v>
      </c>
      <c r="P490" s="172">
        <v>0</v>
      </c>
      <c r="Q490" s="172">
        <f>ROUND(E490*P490,2)</f>
        <v>0</v>
      </c>
      <c r="R490" s="172"/>
      <c r="S490" s="172" t="s">
        <v>184</v>
      </c>
      <c r="T490" s="173" t="s">
        <v>178</v>
      </c>
      <c r="U490" s="158">
        <v>0</v>
      </c>
      <c r="V490" s="158">
        <f>ROUND(E490*U490,2)</f>
        <v>0</v>
      </c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611</v>
      </c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55"/>
      <c r="B491" s="156"/>
      <c r="C491" s="190" t="s">
        <v>2193</v>
      </c>
      <c r="D491" s="188"/>
      <c r="E491" s="189">
        <v>3.1</v>
      </c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200</v>
      </c>
      <c r="AH491" s="148">
        <v>0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55">
        <v>164</v>
      </c>
      <c r="B492" s="156" t="s">
        <v>869</v>
      </c>
      <c r="C492" s="203" t="s">
        <v>870</v>
      </c>
      <c r="D492" s="157" t="s">
        <v>0</v>
      </c>
      <c r="E492" s="198"/>
      <c r="F492" s="159"/>
      <c r="G492" s="158">
        <f>ROUND(E492*F492,2)</f>
        <v>0</v>
      </c>
      <c r="H492" s="159"/>
      <c r="I492" s="158">
        <f>ROUND(E492*H492,2)</f>
        <v>0</v>
      </c>
      <c r="J492" s="159"/>
      <c r="K492" s="158">
        <f>ROUND(E492*J492,2)</f>
        <v>0</v>
      </c>
      <c r="L492" s="158">
        <v>21</v>
      </c>
      <c r="M492" s="158">
        <f>G492*(1+L492/100)</f>
        <v>0</v>
      </c>
      <c r="N492" s="158">
        <v>0</v>
      </c>
      <c r="O492" s="158">
        <f>ROUND(E492*N492,2)</f>
        <v>0</v>
      </c>
      <c r="P492" s="158">
        <v>0</v>
      </c>
      <c r="Q492" s="158">
        <f>ROUND(E492*P492,2)</f>
        <v>0</v>
      </c>
      <c r="R492" s="158"/>
      <c r="S492" s="158" t="s">
        <v>177</v>
      </c>
      <c r="T492" s="158" t="s">
        <v>178</v>
      </c>
      <c r="U492" s="158">
        <v>0</v>
      </c>
      <c r="V492" s="158">
        <f>ROUND(E492*U492,2)</f>
        <v>0</v>
      </c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702</v>
      </c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x14ac:dyDescent="0.2">
      <c r="A493" s="161" t="s">
        <v>172</v>
      </c>
      <c r="B493" s="162" t="s">
        <v>122</v>
      </c>
      <c r="C493" s="182" t="s">
        <v>123</v>
      </c>
      <c r="D493" s="163"/>
      <c r="E493" s="164"/>
      <c r="F493" s="165"/>
      <c r="G493" s="165">
        <f>SUMIF(AG494:AG541,"&lt;&gt;NOR",G494:G541)</f>
        <v>0</v>
      </c>
      <c r="H493" s="165"/>
      <c r="I493" s="165">
        <f>SUM(I494:I541)</f>
        <v>0</v>
      </c>
      <c r="J493" s="165"/>
      <c r="K493" s="165">
        <f>SUM(K494:K541)</f>
        <v>0</v>
      </c>
      <c r="L493" s="165"/>
      <c r="M493" s="165">
        <f>SUM(M494:M541)</f>
        <v>0</v>
      </c>
      <c r="N493" s="165"/>
      <c r="O493" s="165">
        <f>SUM(O494:O541)</f>
        <v>0</v>
      </c>
      <c r="P493" s="165"/>
      <c r="Q493" s="165">
        <f>SUM(Q494:Q541)</f>
        <v>0</v>
      </c>
      <c r="R493" s="165"/>
      <c r="S493" s="165"/>
      <c r="T493" s="166"/>
      <c r="U493" s="160"/>
      <c r="V493" s="160">
        <f>SUM(V494:V541)</f>
        <v>1059.25</v>
      </c>
      <c r="W493" s="160"/>
      <c r="AG493" t="s">
        <v>173</v>
      </c>
    </row>
    <row r="494" spans="1:60" ht="22.5" outlineLevel="1" x14ac:dyDescent="0.2">
      <c r="A494" s="167">
        <v>165</v>
      </c>
      <c r="B494" s="168" t="s">
        <v>1898</v>
      </c>
      <c r="C494" s="184" t="s">
        <v>1899</v>
      </c>
      <c r="D494" s="169" t="s">
        <v>195</v>
      </c>
      <c r="E494" s="170">
        <v>65.52</v>
      </c>
      <c r="F494" s="171"/>
      <c r="G494" s="172">
        <f>ROUND(E494*F494,2)</f>
        <v>0</v>
      </c>
      <c r="H494" s="171"/>
      <c r="I494" s="172">
        <f>ROUND(E494*H494,2)</f>
        <v>0</v>
      </c>
      <c r="J494" s="171"/>
      <c r="K494" s="172">
        <f>ROUND(E494*J494,2)</f>
        <v>0</v>
      </c>
      <c r="L494" s="172">
        <v>21</v>
      </c>
      <c r="M494" s="172">
        <f>G494*(1+L494/100)</f>
        <v>0</v>
      </c>
      <c r="N494" s="172">
        <v>0</v>
      </c>
      <c r="O494" s="172">
        <f>ROUND(E494*N494,2)</f>
        <v>0</v>
      </c>
      <c r="P494" s="172">
        <v>0</v>
      </c>
      <c r="Q494" s="172">
        <f>ROUND(E494*P494,2)</f>
        <v>0</v>
      </c>
      <c r="R494" s="172"/>
      <c r="S494" s="172" t="s">
        <v>177</v>
      </c>
      <c r="T494" s="173" t="s">
        <v>178</v>
      </c>
      <c r="U494" s="158">
        <v>0.34</v>
      </c>
      <c r="V494" s="158">
        <f>ROUND(E494*U494,2)</f>
        <v>22.28</v>
      </c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611</v>
      </c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1" x14ac:dyDescent="0.2">
      <c r="A495" s="155"/>
      <c r="B495" s="156"/>
      <c r="C495" s="190" t="s">
        <v>2194</v>
      </c>
      <c r="D495" s="188"/>
      <c r="E495" s="189">
        <v>65.52</v>
      </c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200</v>
      </c>
      <c r="AH495" s="148">
        <v>0</v>
      </c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ht="22.5" outlineLevel="1" x14ac:dyDescent="0.2">
      <c r="A496" s="167">
        <v>166</v>
      </c>
      <c r="B496" s="168" t="s">
        <v>1901</v>
      </c>
      <c r="C496" s="184" t="s">
        <v>1902</v>
      </c>
      <c r="D496" s="169" t="s">
        <v>636</v>
      </c>
      <c r="E496" s="170">
        <v>3303.1</v>
      </c>
      <c r="F496" s="171"/>
      <c r="G496" s="172">
        <f>ROUND(E496*F496,2)</f>
        <v>0</v>
      </c>
      <c r="H496" s="171"/>
      <c r="I496" s="172">
        <f>ROUND(E496*H496,2)</f>
        <v>0</v>
      </c>
      <c r="J496" s="171"/>
      <c r="K496" s="172">
        <f>ROUND(E496*J496,2)</f>
        <v>0</v>
      </c>
      <c r="L496" s="172">
        <v>21</v>
      </c>
      <c r="M496" s="172">
        <f>G496*(1+L496/100)</f>
        <v>0</v>
      </c>
      <c r="N496" s="172">
        <v>0</v>
      </c>
      <c r="O496" s="172">
        <f>ROUND(E496*N496,2)</f>
        <v>0</v>
      </c>
      <c r="P496" s="172">
        <v>0</v>
      </c>
      <c r="Q496" s="172">
        <f>ROUND(E496*P496,2)</f>
        <v>0</v>
      </c>
      <c r="R496" s="172"/>
      <c r="S496" s="172" t="s">
        <v>177</v>
      </c>
      <c r="T496" s="173" t="s">
        <v>178</v>
      </c>
      <c r="U496" s="158">
        <v>0.30399999999999999</v>
      </c>
      <c r="V496" s="158">
        <f>ROUND(E496*U496,2)</f>
        <v>1004.14</v>
      </c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611</v>
      </c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55"/>
      <c r="B497" s="156"/>
      <c r="C497" s="190" t="s">
        <v>2195</v>
      </c>
      <c r="D497" s="188"/>
      <c r="E497" s="189">
        <v>3303.1</v>
      </c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200</v>
      </c>
      <c r="AH497" s="148">
        <v>0</v>
      </c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ht="22.5" outlineLevel="1" x14ac:dyDescent="0.2">
      <c r="A498" s="167">
        <v>167</v>
      </c>
      <c r="B498" s="168" t="s">
        <v>871</v>
      </c>
      <c r="C498" s="184" t="s">
        <v>872</v>
      </c>
      <c r="D498" s="169" t="s">
        <v>636</v>
      </c>
      <c r="E498" s="170">
        <v>98.9</v>
      </c>
      <c r="F498" s="171"/>
      <c r="G498" s="172">
        <f>ROUND(E498*F498,2)</f>
        <v>0</v>
      </c>
      <c r="H498" s="171"/>
      <c r="I498" s="172">
        <f>ROUND(E498*H498,2)</f>
        <v>0</v>
      </c>
      <c r="J498" s="171"/>
      <c r="K498" s="172">
        <f>ROUND(E498*J498,2)</f>
        <v>0</v>
      </c>
      <c r="L498" s="172">
        <v>21</v>
      </c>
      <c r="M498" s="172">
        <f>G498*(1+L498/100)</f>
        <v>0</v>
      </c>
      <c r="N498" s="172">
        <v>0</v>
      </c>
      <c r="O498" s="172">
        <f>ROUND(E498*N498,2)</f>
        <v>0</v>
      </c>
      <c r="P498" s="172">
        <v>0</v>
      </c>
      <c r="Q498" s="172">
        <f>ROUND(E498*P498,2)</f>
        <v>0</v>
      </c>
      <c r="R498" s="172"/>
      <c r="S498" s="172" t="s">
        <v>177</v>
      </c>
      <c r="T498" s="173" t="s">
        <v>178</v>
      </c>
      <c r="U498" s="158">
        <v>9.7000000000000003E-2</v>
      </c>
      <c r="V498" s="158">
        <f>ROUND(E498*U498,2)</f>
        <v>9.59</v>
      </c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611</v>
      </c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1" x14ac:dyDescent="0.2">
      <c r="A499" s="155"/>
      <c r="B499" s="156"/>
      <c r="C499" s="190" t="s">
        <v>2196</v>
      </c>
      <c r="D499" s="188"/>
      <c r="E499" s="189">
        <v>50.4</v>
      </c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200</v>
      </c>
      <c r="AH499" s="148">
        <v>0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55"/>
      <c r="B500" s="156"/>
      <c r="C500" s="190" t="s">
        <v>2197</v>
      </c>
      <c r="D500" s="188"/>
      <c r="E500" s="189">
        <v>48.5</v>
      </c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200</v>
      </c>
      <c r="AH500" s="148">
        <v>0</v>
      </c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ht="22.5" outlineLevel="1" x14ac:dyDescent="0.2">
      <c r="A501" s="167">
        <v>168</v>
      </c>
      <c r="B501" s="168" t="s">
        <v>1909</v>
      </c>
      <c r="C501" s="184" t="s">
        <v>1910</v>
      </c>
      <c r="D501" s="169" t="s">
        <v>636</v>
      </c>
      <c r="E501" s="170">
        <v>258.87</v>
      </c>
      <c r="F501" s="171"/>
      <c r="G501" s="172">
        <f>ROUND(E501*F501,2)</f>
        <v>0</v>
      </c>
      <c r="H501" s="171"/>
      <c r="I501" s="172">
        <f>ROUND(E501*H501,2)</f>
        <v>0</v>
      </c>
      <c r="J501" s="171"/>
      <c r="K501" s="172">
        <f>ROUND(E501*J501,2)</f>
        <v>0</v>
      </c>
      <c r="L501" s="172">
        <v>21</v>
      </c>
      <c r="M501" s="172">
        <f>G501*(1+L501/100)</f>
        <v>0</v>
      </c>
      <c r="N501" s="172">
        <v>0</v>
      </c>
      <c r="O501" s="172">
        <f>ROUND(E501*N501,2)</f>
        <v>0</v>
      </c>
      <c r="P501" s="172">
        <v>0</v>
      </c>
      <c r="Q501" s="172">
        <f>ROUND(E501*P501,2)</f>
        <v>0</v>
      </c>
      <c r="R501" s="172"/>
      <c r="S501" s="172" t="s">
        <v>177</v>
      </c>
      <c r="T501" s="173" t="s">
        <v>178</v>
      </c>
      <c r="U501" s="158">
        <v>3.6999999999999998E-2</v>
      </c>
      <c r="V501" s="158">
        <f>ROUND(E501*U501,2)</f>
        <v>9.58</v>
      </c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611</v>
      </c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outlineLevel="1" x14ac:dyDescent="0.2">
      <c r="A502" s="155"/>
      <c r="B502" s="156"/>
      <c r="C502" s="190" t="s">
        <v>2198</v>
      </c>
      <c r="D502" s="188"/>
      <c r="E502" s="189">
        <v>258.87</v>
      </c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200</v>
      </c>
      <c r="AH502" s="148">
        <v>0</v>
      </c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ht="22.5" outlineLevel="1" x14ac:dyDescent="0.2">
      <c r="A503" s="167">
        <v>169</v>
      </c>
      <c r="B503" s="168" t="s">
        <v>2084</v>
      </c>
      <c r="C503" s="184" t="s">
        <v>2085</v>
      </c>
      <c r="D503" s="169" t="s">
        <v>636</v>
      </c>
      <c r="E503" s="170">
        <v>525.21</v>
      </c>
      <c r="F503" s="171"/>
      <c r="G503" s="172">
        <f>ROUND(E503*F503,2)</f>
        <v>0</v>
      </c>
      <c r="H503" s="171"/>
      <c r="I503" s="172">
        <f>ROUND(E503*H503,2)</f>
        <v>0</v>
      </c>
      <c r="J503" s="171"/>
      <c r="K503" s="172">
        <f>ROUND(E503*J503,2)</f>
        <v>0</v>
      </c>
      <c r="L503" s="172">
        <v>21</v>
      </c>
      <c r="M503" s="172">
        <f>G503*(1+L503/100)</f>
        <v>0</v>
      </c>
      <c r="N503" s="172">
        <v>0</v>
      </c>
      <c r="O503" s="172">
        <f>ROUND(E503*N503,2)</f>
        <v>0</v>
      </c>
      <c r="P503" s="172">
        <v>0</v>
      </c>
      <c r="Q503" s="172">
        <f>ROUND(E503*P503,2)</f>
        <v>0</v>
      </c>
      <c r="R503" s="172"/>
      <c r="S503" s="172" t="s">
        <v>177</v>
      </c>
      <c r="T503" s="173" t="s">
        <v>178</v>
      </c>
      <c r="U503" s="158">
        <v>2.5999999999999999E-2</v>
      </c>
      <c r="V503" s="158">
        <f>ROUND(E503*U503,2)</f>
        <v>13.66</v>
      </c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611</v>
      </c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outlineLevel="1" x14ac:dyDescent="0.2">
      <c r="A504" s="155"/>
      <c r="B504" s="156"/>
      <c r="C504" s="190" t="s">
        <v>2199</v>
      </c>
      <c r="D504" s="188"/>
      <c r="E504" s="189">
        <v>525.21</v>
      </c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200</v>
      </c>
      <c r="AH504" s="148">
        <v>0</v>
      </c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outlineLevel="1" x14ac:dyDescent="0.2">
      <c r="A505" s="167">
        <v>170</v>
      </c>
      <c r="B505" s="168" t="s">
        <v>887</v>
      </c>
      <c r="C505" s="184" t="s">
        <v>1913</v>
      </c>
      <c r="D505" s="169" t="s">
        <v>227</v>
      </c>
      <c r="E505" s="170">
        <v>84</v>
      </c>
      <c r="F505" s="171"/>
      <c r="G505" s="172">
        <f>ROUND(E505*F505,2)</f>
        <v>0</v>
      </c>
      <c r="H505" s="171"/>
      <c r="I505" s="172">
        <f>ROUND(E505*H505,2)</f>
        <v>0</v>
      </c>
      <c r="J505" s="171"/>
      <c r="K505" s="172">
        <f>ROUND(E505*J505,2)</f>
        <v>0</v>
      </c>
      <c r="L505" s="172">
        <v>21</v>
      </c>
      <c r="M505" s="172">
        <f>G505*(1+L505/100)</f>
        <v>0</v>
      </c>
      <c r="N505" s="172">
        <v>0</v>
      </c>
      <c r="O505" s="172">
        <f>ROUND(E505*N505,2)</f>
        <v>0</v>
      </c>
      <c r="P505" s="172">
        <v>0</v>
      </c>
      <c r="Q505" s="172">
        <f>ROUND(E505*P505,2)</f>
        <v>0</v>
      </c>
      <c r="R505" s="172"/>
      <c r="S505" s="172" t="s">
        <v>184</v>
      </c>
      <c r="T505" s="173" t="s">
        <v>178</v>
      </c>
      <c r="U505" s="158">
        <v>0</v>
      </c>
      <c r="V505" s="158">
        <f>ROUND(E505*U505,2)</f>
        <v>0</v>
      </c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611</v>
      </c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outlineLevel="1" x14ac:dyDescent="0.2">
      <c r="A506" s="155"/>
      <c r="B506" s="156"/>
      <c r="C506" s="190" t="s">
        <v>2087</v>
      </c>
      <c r="D506" s="188"/>
      <c r="E506" s="189">
        <v>84</v>
      </c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200</v>
      </c>
      <c r="AH506" s="148">
        <v>0</v>
      </c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67">
        <v>171</v>
      </c>
      <c r="B507" s="168" t="s">
        <v>2200</v>
      </c>
      <c r="C507" s="184" t="s">
        <v>1916</v>
      </c>
      <c r="D507" s="169" t="s">
        <v>636</v>
      </c>
      <c r="E507" s="170">
        <v>258.87</v>
      </c>
      <c r="F507" s="171"/>
      <c r="G507" s="172">
        <f>ROUND(E507*F507,2)</f>
        <v>0</v>
      </c>
      <c r="H507" s="171"/>
      <c r="I507" s="172">
        <f>ROUND(E507*H507,2)</f>
        <v>0</v>
      </c>
      <c r="J507" s="171"/>
      <c r="K507" s="172">
        <f>ROUND(E507*J507,2)</f>
        <v>0</v>
      </c>
      <c r="L507" s="172">
        <v>21</v>
      </c>
      <c r="M507" s="172">
        <f>G507*(1+L507/100)</f>
        <v>0</v>
      </c>
      <c r="N507" s="172">
        <v>0</v>
      </c>
      <c r="O507" s="172">
        <f>ROUND(E507*N507,2)</f>
        <v>0</v>
      </c>
      <c r="P507" s="172">
        <v>0</v>
      </c>
      <c r="Q507" s="172">
        <f>ROUND(E507*P507,2)</f>
        <v>0</v>
      </c>
      <c r="R507" s="172"/>
      <c r="S507" s="172" t="s">
        <v>184</v>
      </c>
      <c r="T507" s="173" t="s">
        <v>178</v>
      </c>
      <c r="U507" s="158">
        <v>0</v>
      </c>
      <c r="V507" s="158">
        <f>ROUND(E507*U507,2)</f>
        <v>0</v>
      </c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611</v>
      </c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outlineLevel="1" x14ac:dyDescent="0.2">
      <c r="A508" s="155"/>
      <c r="B508" s="156"/>
      <c r="C508" s="190" t="s">
        <v>2201</v>
      </c>
      <c r="D508" s="188"/>
      <c r="E508" s="189">
        <v>258.87</v>
      </c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200</v>
      </c>
      <c r="AH508" s="148">
        <v>0</v>
      </c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67">
        <v>172</v>
      </c>
      <c r="B509" s="168" t="s">
        <v>2202</v>
      </c>
      <c r="C509" s="184" t="s">
        <v>1916</v>
      </c>
      <c r="D509" s="169" t="s">
        <v>636</v>
      </c>
      <c r="E509" s="170">
        <v>525.21</v>
      </c>
      <c r="F509" s="171"/>
      <c r="G509" s="172">
        <f>ROUND(E509*F509,2)</f>
        <v>0</v>
      </c>
      <c r="H509" s="171"/>
      <c r="I509" s="172">
        <f>ROUND(E509*H509,2)</f>
        <v>0</v>
      </c>
      <c r="J509" s="171"/>
      <c r="K509" s="172">
        <f>ROUND(E509*J509,2)</f>
        <v>0</v>
      </c>
      <c r="L509" s="172">
        <v>21</v>
      </c>
      <c r="M509" s="172">
        <f>G509*(1+L509/100)</f>
        <v>0</v>
      </c>
      <c r="N509" s="172">
        <v>0</v>
      </c>
      <c r="O509" s="172">
        <f>ROUND(E509*N509,2)</f>
        <v>0</v>
      </c>
      <c r="P509" s="172">
        <v>0</v>
      </c>
      <c r="Q509" s="172">
        <f>ROUND(E509*P509,2)</f>
        <v>0</v>
      </c>
      <c r="R509" s="172"/>
      <c r="S509" s="172" t="s">
        <v>184</v>
      </c>
      <c r="T509" s="173" t="s">
        <v>178</v>
      </c>
      <c r="U509" s="158">
        <v>0</v>
      </c>
      <c r="V509" s="158">
        <f>ROUND(E509*U509,2)</f>
        <v>0</v>
      </c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611</v>
      </c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55"/>
      <c r="B510" s="156"/>
      <c r="C510" s="190" t="s">
        <v>2203</v>
      </c>
      <c r="D510" s="188"/>
      <c r="E510" s="189">
        <v>525.21</v>
      </c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200</v>
      </c>
      <c r="AH510" s="148">
        <v>0</v>
      </c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67">
        <v>173</v>
      </c>
      <c r="B511" s="168" t="s">
        <v>1918</v>
      </c>
      <c r="C511" s="184" t="s">
        <v>1919</v>
      </c>
      <c r="D511" s="169" t="s">
        <v>636</v>
      </c>
      <c r="E511" s="170">
        <v>25.2</v>
      </c>
      <c r="F511" s="171"/>
      <c r="G511" s="172">
        <f>ROUND(E511*F511,2)</f>
        <v>0</v>
      </c>
      <c r="H511" s="171"/>
      <c r="I511" s="172">
        <f>ROUND(E511*H511,2)</f>
        <v>0</v>
      </c>
      <c r="J511" s="171"/>
      <c r="K511" s="172">
        <f>ROUND(E511*J511,2)</f>
        <v>0</v>
      </c>
      <c r="L511" s="172">
        <v>21</v>
      </c>
      <c r="M511" s="172">
        <f>G511*(1+L511/100)</f>
        <v>0</v>
      </c>
      <c r="N511" s="172">
        <v>0</v>
      </c>
      <c r="O511" s="172">
        <f>ROUND(E511*N511,2)</f>
        <v>0</v>
      </c>
      <c r="P511" s="172">
        <v>0</v>
      </c>
      <c r="Q511" s="172">
        <f>ROUND(E511*P511,2)</f>
        <v>0</v>
      </c>
      <c r="R511" s="172"/>
      <c r="S511" s="172" t="s">
        <v>184</v>
      </c>
      <c r="T511" s="173" t="s">
        <v>178</v>
      </c>
      <c r="U511" s="158">
        <v>0</v>
      </c>
      <c r="V511" s="158">
        <f>ROUND(E511*U511,2)</f>
        <v>0</v>
      </c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611</v>
      </c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outlineLevel="1" x14ac:dyDescent="0.2">
      <c r="A512" s="155"/>
      <c r="B512" s="156"/>
      <c r="C512" s="190" t="s">
        <v>2204</v>
      </c>
      <c r="D512" s="188"/>
      <c r="E512" s="189">
        <v>25.2</v>
      </c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200</v>
      </c>
      <c r="AH512" s="148">
        <v>0</v>
      </c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67">
        <v>174</v>
      </c>
      <c r="B513" s="168" t="s">
        <v>1920</v>
      </c>
      <c r="C513" s="184" t="s">
        <v>1921</v>
      </c>
      <c r="D513" s="169" t="s">
        <v>227</v>
      </c>
      <c r="E513" s="170">
        <v>1</v>
      </c>
      <c r="F513" s="171"/>
      <c r="G513" s="172">
        <f>ROUND(E513*F513,2)</f>
        <v>0</v>
      </c>
      <c r="H513" s="171"/>
      <c r="I513" s="172">
        <f>ROUND(E513*H513,2)</f>
        <v>0</v>
      </c>
      <c r="J513" s="171"/>
      <c r="K513" s="172">
        <f>ROUND(E513*J513,2)</f>
        <v>0</v>
      </c>
      <c r="L513" s="172">
        <v>21</v>
      </c>
      <c r="M513" s="172">
        <f>G513*(1+L513/100)</f>
        <v>0</v>
      </c>
      <c r="N513" s="172">
        <v>0</v>
      </c>
      <c r="O513" s="172">
        <f>ROUND(E513*N513,2)</f>
        <v>0</v>
      </c>
      <c r="P513" s="172">
        <v>0</v>
      </c>
      <c r="Q513" s="172">
        <f>ROUND(E513*P513,2)</f>
        <v>0</v>
      </c>
      <c r="R513" s="172"/>
      <c r="S513" s="172" t="s">
        <v>184</v>
      </c>
      <c r="T513" s="173" t="s">
        <v>178</v>
      </c>
      <c r="U513" s="158">
        <v>0</v>
      </c>
      <c r="V513" s="158">
        <f>ROUND(E513*U513,2)</f>
        <v>0</v>
      </c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611</v>
      </c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/>
      <c r="B514" s="156"/>
      <c r="C514" s="190" t="s">
        <v>2205</v>
      </c>
      <c r="D514" s="188"/>
      <c r="E514" s="189">
        <v>1</v>
      </c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200</v>
      </c>
      <c r="AH514" s="148">
        <v>0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67">
        <v>175</v>
      </c>
      <c r="B515" s="168" t="s">
        <v>2206</v>
      </c>
      <c r="C515" s="184" t="s">
        <v>2207</v>
      </c>
      <c r="D515" s="169" t="s">
        <v>227</v>
      </c>
      <c r="E515" s="170">
        <v>1</v>
      </c>
      <c r="F515" s="171"/>
      <c r="G515" s="172">
        <f>ROUND(E515*F515,2)</f>
        <v>0</v>
      </c>
      <c r="H515" s="171"/>
      <c r="I515" s="172">
        <f>ROUND(E515*H515,2)</f>
        <v>0</v>
      </c>
      <c r="J515" s="171"/>
      <c r="K515" s="172">
        <f>ROUND(E515*J515,2)</f>
        <v>0</v>
      </c>
      <c r="L515" s="172">
        <v>21</v>
      </c>
      <c r="M515" s="172">
        <f>G515*(1+L515/100)</f>
        <v>0</v>
      </c>
      <c r="N515" s="172">
        <v>0</v>
      </c>
      <c r="O515" s="172">
        <f>ROUND(E515*N515,2)</f>
        <v>0</v>
      </c>
      <c r="P515" s="172">
        <v>0</v>
      </c>
      <c r="Q515" s="172">
        <f>ROUND(E515*P515,2)</f>
        <v>0</v>
      </c>
      <c r="R515" s="172"/>
      <c r="S515" s="172" t="s">
        <v>184</v>
      </c>
      <c r="T515" s="173" t="s">
        <v>178</v>
      </c>
      <c r="U515" s="158">
        <v>0</v>
      </c>
      <c r="V515" s="158">
        <f>ROUND(E515*U515,2)</f>
        <v>0</v>
      </c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611</v>
      </c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55"/>
      <c r="B516" s="156"/>
      <c r="C516" s="190" t="s">
        <v>2208</v>
      </c>
      <c r="D516" s="188"/>
      <c r="E516" s="189">
        <v>1</v>
      </c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200</v>
      </c>
      <c r="AH516" s="148">
        <v>0</v>
      </c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1" x14ac:dyDescent="0.2">
      <c r="A517" s="167">
        <v>176</v>
      </c>
      <c r="B517" s="168" t="s">
        <v>2209</v>
      </c>
      <c r="C517" s="184" t="s">
        <v>2210</v>
      </c>
      <c r="D517" s="169" t="s">
        <v>636</v>
      </c>
      <c r="E517" s="170">
        <v>1</v>
      </c>
      <c r="F517" s="171"/>
      <c r="G517" s="172">
        <f>ROUND(E517*F517,2)</f>
        <v>0</v>
      </c>
      <c r="H517" s="171"/>
      <c r="I517" s="172">
        <f>ROUND(E517*H517,2)</f>
        <v>0</v>
      </c>
      <c r="J517" s="171"/>
      <c r="K517" s="172">
        <f>ROUND(E517*J517,2)</f>
        <v>0</v>
      </c>
      <c r="L517" s="172">
        <v>21</v>
      </c>
      <c r="M517" s="172">
        <f>G517*(1+L517/100)</f>
        <v>0</v>
      </c>
      <c r="N517" s="172">
        <v>0</v>
      </c>
      <c r="O517" s="172">
        <f>ROUND(E517*N517,2)</f>
        <v>0</v>
      </c>
      <c r="P517" s="172">
        <v>0</v>
      </c>
      <c r="Q517" s="172">
        <f>ROUND(E517*P517,2)</f>
        <v>0</v>
      </c>
      <c r="R517" s="172"/>
      <c r="S517" s="172" t="s">
        <v>184</v>
      </c>
      <c r="T517" s="173" t="s">
        <v>178</v>
      </c>
      <c r="U517" s="158">
        <v>0</v>
      </c>
      <c r="V517" s="158">
        <f>ROUND(E517*U517,2)</f>
        <v>0</v>
      </c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611</v>
      </c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outlineLevel="1" x14ac:dyDescent="0.2">
      <c r="A518" s="155"/>
      <c r="B518" s="156"/>
      <c r="C518" s="190" t="s">
        <v>2211</v>
      </c>
      <c r="D518" s="188"/>
      <c r="E518" s="189">
        <v>1</v>
      </c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200</v>
      </c>
      <c r="AH518" s="148">
        <v>0</v>
      </c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ht="22.5" outlineLevel="1" x14ac:dyDescent="0.2">
      <c r="A519" s="167">
        <v>177</v>
      </c>
      <c r="B519" s="168" t="s">
        <v>1926</v>
      </c>
      <c r="C519" s="184" t="s">
        <v>1927</v>
      </c>
      <c r="D519" s="169" t="s">
        <v>227</v>
      </c>
      <c r="E519" s="170">
        <v>2</v>
      </c>
      <c r="F519" s="171"/>
      <c r="G519" s="172">
        <f>ROUND(E519*F519,2)</f>
        <v>0</v>
      </c>
      <c r="H519" s="171"/>
      <c r="I519" s="172">
        <f>ROUND(E519*H519,2)</f>
        <v>0</v>
      </c>
      <c r="J519" s="171"/>
      <c r="K519" s="172">
        <f>ROUND(E519*J519,2)</f>
        <v>0</v>
      </c>
      <c r="L519" s="172">
        <v>21</v>
      </c>
      <c r="M519" s="172">
        <f>G519*(1+L519/100)</f>
        <v>0</v>
      </c>
      <c r="N519" s="172">
        <v>0</v>
      </c>
      <c r="O519" s="172">
        <f>ROUND(E519*N519,2)</f>
        <v>0</v>
      </c>
      <c r="P519" s="172">
        <v>0</v>
      </c>
      <c r="Q519" s="172">
        <f>ROUND(E519*P519,2)</f>
        <v>0</v>
      </c>
      <c r="R519" s="172"/>
      <c r="S519" s="172" t="s">
        <v>184</v>
      </c>
      <c r="T519" s="173" t="s">
        <v>178</v>
      </c>
      <c r="U519" s="158">
        <v>0</v>
      </c>
      <c r="V519" s="158">
        <f>ROUND(E519*U519,2)</f>
        <v>0</v>
      </c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611</v>
      </c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190" t="s">
        <v>1928</v>
      </c>
      <c r="D520" s="188"/>
      <c r="E520" s="189">
        <v>2</v>
      </c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>
        <v>0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1" x14ac:dyDescent="0.2">
      <c r="A521" s="167">
        <v>178</v>
      </c>
      <c r="B521" s="168" t="s">
        <v>1929</v>
      </c>
      <c r="C521" s="184" t="s">
        <v>1930</v>
      </c>
      <c r="D521" s="169" t="s">
        <v>256</v>
      </c>
      <c r="E521" s="170">
        <v>118.7</v>
      </c>
      <c r="F521" s="171"/>
      <c r="G521" s="172">
        <f>ROUND(E521*F521,2)</f>
        <v>0</v>
      </c>
      <c r="H521" s="171"/>
      <c r="I521" s="172">
        <f>ROUND(E521*H521,2)</f>
        <v>0</v>
      </c>
      <c r="J521" s="171"/>
      <c r="K521" s="172">
        <f>ROUND(E521*J521,2)</f>
        <v>0</v>
      </c>
      <c r="L521" s="172">
        <v>21</v>
      </c>
      <c r="M521" s="172">
        <f>G521*(1+L521/100)</f>
        <v>0</v>
      </c>
      <c r="N521" s="172">
        <v>0</v>
      </c>
      <c r="O521" s="172">
        <f>ROUND(E521*N521,2)</f>
        <v>0</v>
      </c>
      <c r="P521" s="172">
        <v>0</v>
      </c>
      <c r="Q521" s="172">
        <f>ROUND(E521*P521,2)</f>
        <v>0</v>
      </c>
      <c r="R521" s="172"/>
      <c r="S521" s="172" t="s">
        <v>184</v>
      </c>
      <c r="T521" s="173" t="s">
        <v>178</v>
      </c>
      <c r="U521" s="158">
        <v>0</v>
      </c>
      <c r="V521" s="158">
        <f>ROUND(E521*U521,2)</f>
        <v>0</v>
      </c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611</v>
      </c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/>
      <c r="B522" s="156"/>
      <c r="C522" s="190" t="s">
        <v>2212</v>
      </c>
      <c r="D522" s="188"/>
      <c r="E522" s="189">
        <v>118.7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200</v>
      </c>
      <c r="AH522" s="148">
        <v>0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1" x14ac:dyDescent="0.2">
      <c r="A523" s="167">
        <v>179</v>
      </c>
      <c r="B523" s="168" t="s">
        <v>916</v>
      </c>
      <c r="C523" s="184" t="s">
        <v>917</v>
      </c>
      <c r="D523" s="169" t="s">
        <v>256</v>
      </c>
      <c r="E523" s="170">
        <v>290</v>
      </c>
      <c r="F523" s="171"/>
      <c r="G523" s="172">
        <f>ROUND(E523*F523,2)</f>
        <v>0</v>
      </c>
      <c r="H523" s="171"/>
      <c r="I523" s="172">
        <f>ROUND(E523*H523,2)</f>
        <v>0</v>
      </c>
      <c r="J523" s="171"/>
      <c r="K523" s="172">
        <f>ROUND(E523*J523,2)</f>
        <v>0</v>
      </c>
      <c r="L523" s="172">
        <v>21</v>
      </c>
      <c r="M523" s="172">
        <f>G523*(1+L523/100)</f>
        <v>0</v>
      </c>
      <c r="N523" s="172">
        <v>0</v>
      </c>
      <c r="O523" s="172">
        <f>ROUND(E523*N523,2)</f>
        <v>0</v>
      </c>
      <c r="P523" s="172">
        <v>0</v>
      </c>
      <c r="Q523" s="172">
        <f>ROUND(E523*P523,2)</f>
        <v>0</v>
      </c>
      <c r="R523" s="172"/>
      <c r="S523" s="172" t="s">
        <v>184</v>
      </c>
      <c r="T523" s="173" t="s">
        <v>178</v>
      </c>
      <c r="U523" s="158">
        <v>0</v>
      </c>
      <c r="V523" s="158">
        <f>ROUND(E523*U523,2)</f>
        <v>0</v>
      </c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611</v>
      </c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1" x14ac:dyDescent="0.2">
      <c r="A524" s="155"/>
      <c r="B524" s="156"/>
      <c r="C524" s="190" t="s">
        <v>2213</v>
      </c>
      <c r="D524" s="188"/>
      <c r="E524" s="189">
        <v>290</v>
      </c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200</v>
      </c>
      <c r="AH524" s="148">
        <v>0</v>
      </c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1" x14ac:dyDescent="0.2">
      <c r="A525" s="167">
        <v>180</v>
      </c>
      <c r="B525" s="168" t="s">
        <v>1933</v>
      </c>
      <c r="C525" s="184" t="s">
        <v>1934</v>
      </c>
      <c r="D525" s="169" t="s">
        <v>256</v>
      </c>
      <c r="E525" s="170">
        <v>140</v>
      </c>
      <c r="F525" s="171"/>
      <c r="G525" s="172">
        <f>ROUND(E525*F525,2)</f>
        <v>0</v>
      </c>
      <c r="H525" s="171"/>
      <c r="I525" s="172">
        <f>ROUND(E525*H525,2)</f>
        <v>0</v>
      </c>
      <c r="J525" s="171"/>
      <c r="K525" s="172">
        <f>ROUND(E525*J525,2)</f>
        <v>0</v>
      </c>
      <c r="L525" s="172">
        <v>21</v>
      </c>
      <c r="M525" s="172">
        <f>G525*(1+L525/100)</f>
        <v>0</v>
      </c>
      <c r="N525" s="172">
        <v>0</v>
      </c>
      <c r="O525" s="172">
        <f>ROUND(E525*N525,2)</f>
        <v>0</v>
      </c>
      <c r="P525" s="172">
        <v>0</v>
      </c>
      <c r="Q525" s="172">
        <f>ROUND(E525*P525,2)</f>
        <v>0</v>
      </c>
      <c r="R525" s="172"/>
      <c r="S525" s="172" t="s">
        <v>184</v>
      </c>
      <c r="T525" s="173" t="s">
        <v>178</v>
      </c>
      <c r="U525" s="158">
        <v>0</v>
      </c>
      <c r="V525" s="158">
        <f>ROUND(E525*U525,2)</f>
        <v>0</v>
      </c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611</v>
      </c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1" x14ac:dyDescent="0.2">
      <c r="A526" s="155"/>
      <c r="B526" s="156"/>
      <c r="C526" s="190" t="s">
        <v>2214</v>
      </c>
      <c r="D526" s="188"/>
      <c r="E526" s="189">
        <v>140</v>
      </c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200</v>
      </c>
      <c r="AH526" s="148">
        <v>0</v>
      </c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outlineLevel="1" x14ac:dyDescent="0.2">
      <c r="A527" s="167">
        <v>181</v>
      </c>
      <c r="B527" s="168" t="s">
        <v>1936</v>
      </c>
      <c r="C527" s="184" t="s">
        <v>1937</v>
      </c>
      <c r="D527" s="169" t="s">
        <v>636</v>
      </c>
      <c r="E527" s="170">
        <v>48.5</v>
      </c>
      <c r="F527" s="171"/>
      <c r="G527" s="172">
        <f>ROUND(E527*F527,2)</f>
        <v>0</v>
      </c>
      <c r="H527" s="171"/>
      <c r="I527" s="172">
        <f>ROUND(E527*H527,2)</f>
        <v>0</v>
      </c>
      <c r="J527" s="171"/>
      <c r="K527" s="172">
        <f>ROUND(E527*J527,2)</f>
        <v>0</v>
      </c>
      <c r="L527" s="172">
        <v>21</v>
      </c>
      <c r="M527" s="172">
        <f>G527*(1+L527/100)</f>
        <v>0</v>
      </c>
      <c r="N527" s="172">
        <v>0</v>
      </c>
      <c r="O527" s="172">
        <f>ROUND(E527*N527,2)</f>
        <v>0</v>
      </c>
      <c r="P527" s="172">
        <v>0</v>
      </c>
      <c r="Q527" s="172">
        <f>ROUND(E527*P527,2)</f>
        <v>0</v>
      </c>
      <c r="R527" s="172"/>
      <c r="S527" s="172" t="s">
        <v>184</v>
      </c>
      <c r="T527" s="173" t="s">
        <v>178</v>
      </c>
      <c r="U527" s="158">
        <v>0</v>
      </c>
      <c r="V527" s="158">
        <f>ROUND(E527*U527,2)</f>
        <v>0</v>
      </c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611</v>
      </c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outlineLevel="1" x14ac:dyDescent="0.2">
      <c r="A528" s="155"/>
      <c r="B528" s="156"/>
      <c r="C528" s="190" t="s">
        <v>2215</v>
      </c>
      <c r="D528" s="188"/>
      <c r="E528" s="189">
        <v>48.5</v>
      </c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200</v>
      </c>
      <c r="AH528" s="148">
        <v>0</v>
      </c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ht="22.5" outlineLevel="1" x14ac:dyDescent="0.2">
      <c r="A529" s="167">
        <v>182</v>
      </c>
      <c r="B529" s="168" t="s">
        <v>1939</v>
      </c>
      <c r="C529" s="184" t="s">
        <v>1940</v>
      </c>
      <c r="D529" s="169" t="s">
        <v>1941</v>
      </c>
      <c r="E529" s="170">
        <v>1.0952599999999999</v>
      </c>
      <c r="F529" s="171"/>
      <c r="G529" s="172">
        <f>ROUND(E529*F529,2)</f>
        <v>0</v>
      </c>
      <c r="H529" s="171"/>
      <c r="I529" s="172">
        <f>ROUND(E529*H529,2)</f>
        <v>0</v>
      </c>
      <c r="J529" s="171"/>
      <c r="K529" s="172">
        <f>ROUND(E529*J529,2)</f>
        <v>0</v>
      </c>
      <c r="L529" s="172">
        <v>21</v>
      </c>
      <c r="M529" s="172">
        <f>G529*(1+L529/100)</f>
        <v>0</v>
      </c>
      <c r="N529" s="172">
        <v>0</v>
      </c>
      <c r="O529" s="172">
        <f>ROUND(E529*N529,2)</f>
        <v>0</v>
      </c>
      <c r="P529" s="172">
        <v>0</v>
      </c>
      <c r="Q529" s="172">
        <f>ROUND(E529*P529,2)</f>
        <v>0</v>
      </c>
      <c r="R529" s="172" t="s">
        <v>228</v>
      </c>
      <c r="S529" s="172" t="s">
        <v>177</v>
      </c>
      <c r="T529" s="173" t="s">
        <v>178</v>
      </c>
      <c r="U529" s="158">
        <v>0</v>
      </c>
      <c r="V529" s="158">
        <f>ROUND(E529*U529,2)</f>
        <v>0</v>
      </c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185</v>
      </c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/>
      <c r="B530" s="156"/>
      <c r="C530" s="190" t="s">
        <v>2216</v>
      </c>
      <c r="D530" s="188"/>
      <c r="E530" s="189">
        <v>1.1000000000000001</v>
      </c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200</v>
      </c>
      <c r="AH530" s="148">
        <v>0</v>
      </c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ht="22.5" outlineLevel="1" x14ac:dyDescent="0.2">
      <c r="A531" s="167">
        <v>183</v>
      </c>
      <c r="B531" s="168" t="s">
        <v>1943</v>
      </c>
      <c r="C531" s="184" t="s">
        <v>1944</v>
      </c>
      <c r="D531" s="169" t="s">
        <v>1941</v>
      </c>
      <c r="E531" s="170">
        <v>2.2078899999999999</v>
      </c>
      <c r="F531" s="171"/>
      <c r="G531" s="172">
        <f>ROUND(E531*F531,2)</f>
        <v>0</v>
      </c>
      <c r="H531" s="171"/>
      <c r="I531" s="172">
        <f>ROUND(E531*H531,2)</f>
        <v>0</v>
      </c>
      <c r="J531" s="171"/>
      <c r="K531" s="172">
        <f>ROUND(E531*J531,2)</f>
        <v>0</v>
      </c>
      <c r="L531" s="172">
        <v>21</v>
      </c>
      <c r="M531" s="172">
        <f>G531*(1+L531/100)</f>
        <v>0</v>
      </c>
      <c r="N531" s="172">
        <v>0</v>
      </c>
      <c r="O531" s="172">
        <f>ROUND(E531*N531,2)</f>
        <v>0</v>
      </c>
      <c r="P531" s="172">
        <v>0</v>
      </c>
      <c r="Q531" s="172">
        <f>ROUND(E531*P531,2)</f>
        <v>0</v>
      </c>
      <c r="R531" s="172" t="s">
        <v>228</v>
      </c>
      <c r="S531" s="172" t="s">
        <v>177</v>
      </c>
      <c r="T531" s="173" t="s">
        <v>178</v>
      </c>
      <c r="U531" s="158">
        <v>0</v>
      </c>
      <c r="V531" s="158">
        <f>ROUND(E531*U531,2)</f>
        <v>0</v>
      </c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185</v>
      </c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ht="33.75" outlineLevel="1" x14ac:dyDescent="0.2">
      <c r="A532" s="155"/>
      <c r="B532" s="156"/>
      <c r="C532" s="190" t="s">
        <v>2217</v>
      </c>
      <c r="D532" s="188"/>
      <c r="E532" s="189">
        <v>2.21</v>
      </c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200</v>
      </c>
      <c r="AH532" s="148">
        <v>0</v>
      </c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ht="45" outlineLevel="1" x14ac:dyDescent="0.2">
      <c r="A533" s="167">
        <v>184</v>
      </c>
      <c r="B533" s="168" t="s">
        <v>1946</v>
      </c>
      <c r="C533" s="184" t="s">
        <v>1947</v>
      </c>
      <c r="D533" s="169" t="s">
        <v>195</v>
      </c>
      <c r="E533" s="170">
        <v>75.325000000000003</v>
      </c>
      <c r="F533" s="171"/>
      <c r="G533" s="172">
        <f>ROUND(E533*F533,2)</f>
        <v>0</v>
      </c>
      <c r="H533" s="171"/>
      <c r="I533" s="172">
        <f>ROUND(E533*H533,2)</f>
        <v>0</v>
      </c>
      <c r="J533" s="171"/>
      <c r="K533" s="172">
        <f>ROUND(E533*J533,2)</f>
        <v>0</v>
      </c>
      <c r="L533" s="172">
        <v>21</v>
      </c>
      <c r="M533" s="172">
        <f>G533*(1+L533/100)</f>
        <v>0</v>
      </c>
      <c r="N533" s="172">
        <v>0</v>
      </c>
      <c r="O533" s="172">
        <f>ROUND(E533*N533,2)</f>
        <v>0</v>
      </c>
      <c r="P533" s="172">
        <v>0</v>
      </c>
      <c r="Q533" s="172">
        <f>ROUND(E533*P533,2)</f>
        <v>0</v>
      </c>
      <c r="R533" s="172" t="s">
        <v>228</v>
      </c>
      <c r="S533" s="172" t="s">
        <v>177</v>
      </c>
      <c r="T533" s="173" t="s">
        <v>178</v>
      </c>
      <c r="U533" s="158">
        <v>0</v>
      </c>
      <c r="V533" s="158">
        <f>ROUND(E533*U533,2)</f>
        <v>0</v>
      </c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185</v>
      </c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outlineLevel="1" x14ac:dyDescent="0.2">
      <c r="A534" s="155"/>
      <c r="B534" s="156"/>
      <c r="C534" s="190" t="s">
        <v>2218</v>
      </c>
      <c r="D534" s="188"/>
      <c r="E534" s="189">
        <v>75.33</v>
      </c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200</v>
      </c>
      <c r="AH534" s="148">
        <v>0</v>
      </c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ht="22.5" outlineLevel="1" x14ac:dyDescent="0.2">
      <c r="A535" s="167">
        <v>185</v>
      </c>
      <c r="B535" s="168" t="s">
        <v>1949</v>
      </c>
      <c r="C535" s="184" t="s">
        <v>1950</v>
      </c>
      <c r="D535" s="169" t="s">
        <v>227</v>
      </c>
      <c r="E535" s="170">
        <v>88.2</v>
      </c>
      <c r="F535" s="171"/>
      <c r="G535" s="172">
        <f>ROUND(E535*F535,2)</f>
        <v>0</v>
      </c>
      <c r="H535" s="171"/>
      <c r="I535" s="172">
        <f>ROUND(E535*H535,2)</f>
        <v>0</v>
      </c>
      <c r="J535" s="171"/>
      <c r="K535" s="172">
        <f>ROUND(E535*J535,2)</f>
        <v>0</v>
      </c>
      <c r="L535" s="172">
        <v>21</v>
      </c>
      <c r="M535" s="172">
        <f>G535*(1+L535/100)</f>
        <v>0</v>
      </c>
      <c r="N535" s="172">
        <v>0</v>
      </c>
      <c r="O535" s="172">
        <f>ROUND(E535*N535,2)</f>
        <v>0</v>
      </c>
      <c r="P535" s="172">
        <v>0</v>
      </c>
      <c r="Q535" s="172">
        <f>ROUND(E535*P535,2)</f>
        <v>0</v>
      </c>
      <c r="R535" s="172" t="s">
        <v>228</v>
      </c>
      <c r="S535" s="172" t="s">
        <v>177</v>
      </c>
      <c r="T535" s="173" t="s">
        <v>178</v>
      </c>
      <c r="U535" s="158">
        <v>0</v>
      </c>
      <c r="V535" s="158">
        <f>ROUND(E535*U535,2)</f>
        <v>0</v>
      </c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185</v>
      </c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190" t="s">
        <v>2098</v>
      </c>
      <c r="D536" s="188"/>
      <c r="E536" s="189">
        <v>88.2</v>
      </c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>
        <v>0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ht="22.5" outlineLevel="1" x14ac:dyDescent="0.2">
      <c r="A537" s="167">
        <v>186</v>
      </c>
      <c r="B537" s="168" t="s">
        <v>1952</v>
      </c>
      <c r="C537" s="184" t="s">
        <v>1953</v>
      </c>
      <c r="D537" s="169" t="s">
        <v>1954</v>
      </c>
      <c r="E537" s="170">
        <v>8.8200000000000001E-2</v>
      </c>
      <c r="F537" s="171"/>
      <c r="G537" s="172">
        <f>ROUND(E537*F537,2)</f>
        <v>0</v>
      </c>
      <c r="H537" s="171"/>
      <c r="I537" s="172">
        <f>ROUND(E537*H537,2)</f>
        <v>0</v>
      </c>
      <c r="J537" s="171"/>
      <c r="K537" s="172">
        <f>ROUND(E537*J537,2)</f>
        <v>0</v>
      </c>
      <c r="L537" s="172">
        <v>21</v>
      </c>
      <c r="M537" s="172">
        <f>G537*(1+L537/100)</f>
        <v>0</v>
      </c>
      <c r="N537" s="172">
        <v>0</v>
      </c>
      <c r="O537" s="172">
        <f>ROUND(E537*N537,2)</f>
        <v>0</v>
      </c>
      <c r="P537" s="172">
        <v>0</v>
      </c>
      <c r="Q537" s="172">
        <f>ROUND(E537*P537,2)</f>
        <v>0</v>
      </c>
      <c r="R537" s="172" t="s">
        <v>228</v>
      </c>
      <c r="S537" s="172" t="s">
        <v>177</v>
      </c>
      <c r="T537" s="173" t="s">
        <v>178</v>
      </c>
      <c r="U537" s="158">
        <v>0</v>
      </c>
      <c r="V537" s="158">
        <f>ROUND(E537*U537,2)</f>
        <v>0</v>
      </c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185</v>
      </c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outlineLevel="1" x14ac:dyDescent="0.2">
      <c r="A538" s="155"/>
      <c r="B538" s="156"/>
      <c r="C538" s="190" t="s">
        <v>2099</v>
      </c>
      <c r="D538" s="188"/>
      <c r="E538" s="189">
        <v>0.09</v>
      </c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200</v>
      </c>
      <c r="AH538" s="148">
        <v>0</v>
      </c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ht="22.5" outlineLevel="1" x14ac:dyDescent="0.2">
      <c r="A539" s="167">
        <v>187</v>
      </c>
      <c r="B539" s="168" t="s">
        <v>1956</v>
      </c>
      <c r="C539" s="184" t="s">
        <v>1957</v>
      </c>
      <c r="D539" s="169" t="s">
        <v>256</v>
      </c>
      <c r="E539" s="170">
        <v>100.8</v>
      </c>
      <c r="F539" s="171"/>
      <c r="G539" s="172">
        <f>ROUND(E539*F539,2)</f>
        <v>0</v>
      </c>
      <c r="H539" s="171"/>
      <c r="I539" s="172">
        <f>ROUND(E539*H539,2)</f>
        <v>0</v>
      </c>
      <c r="J539" s="171"/>
      <c r="K539" s="172">
        <f>ROUND(E539*J539,2)</f>
        <v>0</v>
      </c>
      <c r="L539" s="172">
        <v>21</v>
      </c>
      <c r="M539" s="172">
        <f>G539*(1+L539/100)</f>
        <v>0</v>
      </c>
      <c r="N539" s="172">
        <v>0</v>
      </c>
      <c r="O539" s="172">
        <f>ROUND(E539*N539,2)</f>
        <v>0</v>
      </c>
      <c r="P539" s="172">
        <v>0</v>
      </c>
      <c r="Q539" s="172">
        <f>ROUND(E539*P539,2)</f>
        <v>0</v>
      </c>
      <c r="R539" s="172" t="s">
        <v>228</v>
      </c>
      <c r="S539" s="172" t="s">
        <v>177</v>
      </c>
      <c r="T539" s="173" t="s">
        <v>178</v>
      </c>
      <c r="U539" s="158">
        <v>0</v>
      </c>
      <c r="V539" s="158">
        <f>ROUND(E539*U539,2)</f>
        <v>0</v>
      </c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185</v>
      </c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outlineLevel="1" x14ac:dyDescent="0.2">
      <c r="A540" s="155"/>
      <c r="B540" s="156"/>
      <c r="C540" s="190" t="s">
        <v>2100</v>
      </c>
      <c r="D540" s="188"/>
      <c r="E540" s="189">
        <v>100.8</v>
      </c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200</v>
      </c>
      <c r="AH540" s="148">
        <v>0</v>
      </c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1" x14ac:dyDescent="0.2">
      <c r="A541" s="155">
        <v>188</v>
      </c>
      <c r="B541" s="156" t="s">
        <v>919</v>
      </c>
      <c r="C541" s="203" t="s">
        <v>920</v>
      </c>
      <c r="D541" s="157" t="s">
        <v>0</v>
      </c>
      <c r="E541" s="198"/>
      <c r="F541" s="159"/>
      <c r="G541" s="158">
        <f>ROUND(E541*F541,2)</f>
        <v>0</v>
      </c>
      <c r="H541" s="159"/>
      <c r="I541" s="158">
        <f>ROUND(E541*H541,2)</f>
        <v>0</v>
      </c>
      <c r="J541" s="159"/>
      <c r="K541" s="158">
        <f>ROUND(E541*J541,2)</f>
        <v>0</v>
      </c>
      <c r="L541" s="158">
        <v>21</v>
      </c>
      <c r="M541" s="158">
        <f>G541*(1+L541/100)</f>
        <v>0</v>
      </c>
      <c r="N541" s="158">
        <v>0</v>
      </c>
      <c r="O541" s="158">
        <f>ROUND(E541*N541,2)</f>
        <v>0</v>
      </c>
      <c r="P541" s="158">
        <v>0</v>
      </c>
      <c r="Q541" s="158">
        <f>ROUND(E541*P541,2)</f>
        <v>0</v>
      </c>
      <c r="R541" s="158"/>
      <c r="S541" s="158" t="s">
        <v>177</v>
      </c>
      <c r="T541" s="158" t="s">
        <v>178</v>
      </c>
      <c r="U541" s="158">
        <v>0</v>
      </c>
      <c r="V541" s="158">
        <f>ROUND(E541*U541,2)</f>
        <v>0</v>
      </c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702</v>
      </c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x14ac:dyDescent="0.2">
      <c r="A542" s="161" t="s">
        <v>172</v>
      </c>
      <c r="B542" s="162" t="s">
        <v>126</v>
      </c>
      <c r="C542" s="182" t="s">
        <v>127</v>
      </c>
      <c r="D542" s="163"/>
      <c r="E542" s="164"/>
      <c r="F542" s="165"/>
      <c r="G542" s="165">
        <f>SUMIF(AG543:AG550,"&lt;&gt;NOR",G543:G550)</f>
        <v>0</v>
      </c>
      <c r="H542" s="165"/>
      <c r="I542" s="165">
        <f>SUM(I543:I550)</f>
        <v>0</v>
      </c>
      <c r="J542" s="165"/>
      <c r="K542" s="165">
        <f>SUM(K543:K550)</f>
        <v>0</v>
      </c>
      <c r="L542" s="165"/>
      <c r="M542" s="165">
        <f>SUM(M543:M550)</f>
        <v>0</v>
      </c>
      <c r="N542" s="165"/>
      <c r="O542" s="165">
        <f>SUM(O543:O550)</f>
        <v>0</v>
      </c>
      <c r="P542" s="165"/>
      <c r="Q542" s="165">
        <f>SUM(Q543:Q550)</f>
        <v>0</v>
      </c>
      <c r="R542" s="165"/>
      <c r="S542" s="165"/>
      <c r="T542" s="166"/>
      <c r="U542" s="160"/>
      <c r="V542" s="160">
        <f>SUM(V543:V550)</f>
        <v>6.5200000000000005</v>
      </c>
      <c r="W542" s="160"/>
      <c r="AG542" t="s">
        <v>173</v>
      </c>
    </row>
    <row r="543" spans="1:60" ht="33.75" outlineLevel="1" x14ac:dyDescent="0.2">
      <c r="A543" s="167">
        <v>189</v>
      </c>
      <c r="B543" s="168" t="s">
        <v>1959</v>
      </c>
      <c r="C543" s="184" t="s">
        <v>1960</v>
      </c>
      <c r="D543" s="169" t="s">
        <v>256</v>
      </c>
      <c r="E543" s="170">
        <v>3.3</v>
      </c>
      <c r="F543" s="171"/>
      <c r="G543" s="172">
        <f>ROUND(E543*F543,2)</f>
        <v>0</v>
      </c>
      <c r="H543" s="171"/>
      <c r="I543" s="172">
        <f>ROUND(E543*H543,2)</f>
        <v>0</v>
      </c>
      <c r="J543" s="171"/>
      <c r="K543" s="172">
        <f>ROUND(E543*J543,2)</f>
        <v>0</v>
      </c>
      <c r="L543" s="172">
        <v>21</v>
      </c>
      <c r="M543" s="172">
        <f>G543*(1+L543/100)</f>
        <v>0</v>
      </c>
      <c r="N543" s="172">
        <v>0</v>
      </c>
      <c r="O543" s="172">
        <f>ROUND(E543*N543,2)</f>
        <v>0</v>
      </c>
      <c r="P543" s="172">
        <v>0</v>
      </c>
      <c r="Q543" s="172">
        <f>ROUND(E543*P543,2)</f>
        <v>0</v>
      </c>
      <c r="R543" s="172"/>
      <c r="S543" s="172" t="s">
        <v>177</v>
      </c>
      <c r="T543" s="173" t="s">
        <v>178</v>
      </c>
      <c r="U543" s="158">
        <v>0.17</v>
      </c>
      <c r="V543" s="158">
        <f>ROUND(E543*U543,2)</f>
        <v>0.56000000000000005</v>
      </c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611</v>
      </c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outlineLevel="1" x14ac:dyDescent="0.2">
      <c r="A544" s="155"/>
      <c r="B544" s="156"/>
      <c r="C544" s="190" t="s">
        <v>2219</v>
      </c>
      <c r="D544" s="188"/>
      <c r="E544" s="189">
        <v>3.3</v>
      </c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200</v>
      </c>
      <c r="AH544" s="148">
        <v>0</v>
      </c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ht="22.5" outlineLevel="1" x14ac:dyDescent="0.2">
      <c r="A545" s="167">
        <v>190</v>
      </c>
      <c r="B545" s="168" t="s">
        <v>1962</v>
      </c>
      <c r="C545" s="184" t="s">
        <v>1963</v>
      </c>
      <c r="D545" s="169" t="s">
        <v>256</v>
      </c>
      <c r="E545" s="170">
        <v>3.3</v>
      </c>
      <c r="F545" s="171"/>
      <c r="G545" s="172">
        <f>ROUND(E545*F545,2)</f>
        <v>0</v>
      </c>
      <c r="H545" s="171"/>
      <c r="I545" s="172">
        <f>ROUND(E545*H545,2)</f>
        <v>0</v>
      </c>
      <c r="J545" s="171"/>
      <c r="K545" s="172">
        <f>ROUND(E545*J545,2)</f>
        <v>0</v>
      </c>
      <c r="L545" s="172">
        <v>21</v>
      </c>
      <c r="M545" s="172">
        <f>G545*(1+L545/100)</f>
        <v>0</v>
      </c>
      <c r="N545" s="172">
        <v>0</v>
      </c>
      <c r="O545" s="172">
        <f>ROUND(E545*N545,2)</f>
        <v>0</v>
      </c>
      <c r="P545" s="172">
        <v>0</v>
      </c>
      <c r="Q545" s="172">
        <f>ROUND(E545*P545,2)</f>
        <v>0</v>
      </c>
      <c r="R545" s="172"/>
      <c r="S545" s="172" t="s">
        <v>177</v>
      </c>
      <c r="T545" s="173" t="s">
        <v>178</v>
      </c>
      <c r="U545" s="158">
        <v>1.0523400000000001</v>
      </c>
      <c r="V545" s="158">
        <f>ROUND(E545*U545,2)</f>
        <v>3.47</v>
      </c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923</v>
      </c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190" t="s">
        <v>2219</v>
      </c>
      <c r="D546" s="188"/>
      <c r="E546" s="189">
        <v>3.3</v>
      </c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ht="33.75" outlineLevel="1" x14ac:dyDescent="0.2">
      <c r="A547" s="167">
        <v>191</v>
      </c>
      <c r="B547" s="168" t="s">
        <v>2102</v>
      </c>
      <c r="C547" s="184" t="s">
        <v>2103</v>
      </c>
      <c r="D547" s="169" t="s">
        <v>195</v>
      </c>
      <c r="E547" s="170">
        <v>2.4750000000000001</v>
      </c>
      <c r="F547" s="171"/>
      <c r="G547" s="172">
        <f>ROUND(E547*F547,2)</f>
        <v>0</v>
      </c>
      <c r="H547" s="171"/>
      <c r="I547" s="172">
        <f>ROUND(E547*H547,2)</f>
        <v>0</v>
      </c>
      <c r="J547" s="171"/>
      <c r="K547" s="172">
        <f>ROUND(E547*J547,2)</f>
        <v>0</v>
      </c>
      <c r="L547" s="172">
        <v>21</v>
      </c>
      <c r="M547" s="172">
        <f>G547*(1+L547/100)</f>
        <v>0</v>
      </c>
      <c r="N547" s="172">
        <v>0</v>
      </c>
      <c r="O547" s="172">
        <f>ROUND(E547*N547,2)</f>
        <v>0</v>
      </c>
      <c r="P547" s="172">
        <v>0</v>
      </c>
      <c r="Q547" s="172">
        <f>ROUND(E547*P547,2)</f>
        <v>0</v>
      </c>
      <c r="R547" s="172"/>
      <c r="S547" s="172" t="s">
        <v>177</v>
      </c>
      <c r="T547" s="173" t="s">
        <v>178</v>
      </c>
      <c r="U547" s="158">
        <v>1.0040800000000001</v>
      </c>
      <c r="V547" s="158">
        <f>ROUND(E547*U547,2)</f>
        <v>2.4900000000000002</v>
      </c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923</v>
      </c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1" x14ac:dyDescent="0.2">
      <c r="A548" s="155"/>
      <c r="B548" s="156"/>
      <c r="C548" s="190" t="s">
        <v>2134</v>
      </c>
      <c r="D548" s="188"/>
      <c r="E548" s="189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200</v>
      </c>
      <c r="AH548" s="148">
        <v>0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outlineLevel="1" x14ac:dyDescent="0.2">
      <c r="A549" s="155"/>
      <c r="B549" s="156"/>
      <c r="C549" s="190" t="s">
        <v>2177</v>
      </c>
      <c r="D549" s="188"/>
      <c r="E549" s="189">
        <v>2.48</v>
      </c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200</v>
      </c>
      <c r="AH549" s="148">
        <v>0</v>
      </c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1" x14ac:dyDescent="0.2">
      <c r="A550" s="155">
        <v>192</v>
      </c>
      <c r="B550" s="156" t="s">
        <v>1964</v>
      </c>
      <c r="C550" s="203" t="s">
        <v>1965</v>
      </c>
      <c r="D550" s="157" t="s">
        <v>0</v>
      </c>
      <c r="E550" s="198"/>
      <c r="F550" s="159"/>
      <c r="G550" s="158">
        <f>ROUND(E550*F550,2)</f>
        <v>0</v>
      </c>
      <c r="H550" s="159"/>
      <c r="I550" s="158">
        <f>ROUND(E550*H550,2)</f>
        <v>0</v>
      </c>
      <c r="J550" s="159"/>
      <c r="K550" s="158">
        <f>ROUND(E550*J550,2)</f>
        <v>0</v>
      </c>
      <c r="L550" s="158">
        <v>21</v>
      </c>
      <c r="M550" s="158">
        <f>G550*(1+L550/100)</f>
        <v>0</v>
      </c>
      <c r="N550" s="158">
        <v>0</v>
      </c>
      <c r="O550" s="158">
        <f>ROUND(E550*N550,2)</f>
        <v>0</v>
      </c>
      <c r="P550" s="158">
        <v>0</v>
      </c>
      <c r="Q550" s="158">
        <f>ROUND(E550*P550,2)</f>
        <v>0</v>
      </c>
      <c r="R550" s="158"/>
      <c r="S550" s="158" t="s">
        <v>177</v>
      </c>
      <c r="T550" s="158" t="s">
        <v>178</v>
      </c>
      <c r="U550" s="158">
        <v>0</v>
      </c>
      <c r="V550" s="158">
        <f>ROUND(E550*U550,2)</f>
        <v>0</v>
      </c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702</v>
      </c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x14ac:dyDescent="0.2">
      <c r="A551" s="161" t="s">
        <v>172</v>
      </c>
      <c r="B551" s="162" t="s">
        <v>130</v>
      </c>
      <c r="C551" s="182" t="s">
        <v>131</v>
      </c>
      <c r="D551" s="163"/>
      <c r="E551" s="164"/>
      <c r="F551" s="165"/>
      <c r="G551" s="165">
        <f>SUMIF(AG552:AG554,"&lt;&gt;NOR",G552:G554)</f>
        <v>0</v>
      </c>
      <c r="H551" s="165"/>
      <c r="I551" s="165">
        <f>SUM(I552:I554)</f>
        <v>0</v>
      </c>
      <c r="J551" s="165"/>
      <c r="K551" s="165">
        <f>SUM(K552:K554)</f>
        <v>0</v>
      </c>
      <c r="L551" s="165"/>
      <c r="M551" s="165">
        <f>SUM(M552:M554)</f>
        <v>0</v>
      </c>
      <c r="N551" s="165"/>
      <c r="O551" s="165">
        <f>SUM(O552:O554)</f>
        <v>0</v>
      </c>
      <c r="P551" s="165"/>
      <c r="Q551" s="165">
        <f>SUM(Q552:Q554)</f>
        <v>0</v>
      </c>
      <c r="R551" s="165"/>
      <c r="S551" s="165"/>
      <c r="T551" s="166"/>
      <c r="U551" s="160"/>
      <c r="V551" s="160">
        <f>SUM(V552:V554)</f>
        <v>1.58</v>
      </c>
      <c r="W551" s="160"/>
      <c r="AG551" t="s">
        <v>173</v>
      </c>
    </row>
    <row r="552" spans="1:60" ht="22.5" outlineLevel="1" x14ac:dyDescent="0.2">
      <c r="A552" s="167">
        <v>193</v>
      </c>
      <c r="B552" s="168" t="s">
        <v>1966</v>
      </c>
      <c r="C552" s="184" t="s">
        <v>1967</v>
      </c>
      <c r="D552" s="169" t="s">
        <v>256</v>
      </c>
      <c r="E552" s="170">
        <v>3.3</v>
      </c>
      <c r="F552" s="171"/>
      <c r="G552" s="172">
        <f>ROUND(E552*F552,2)</f>
        <v>0</v>
      </c>
      <c r="H552" s="171"/>
      <c r="I552" s="172">
        <f>ROUND(E552*H552,2)</f>
        <v>0</v>
      </c>
      <c r="J552" s="171"/>
      <c r="K552" s="172">
        <f>ROUND(E552*J552,2)</f>
        <v>0</v>
      </c>
      <c r="L552" s="172">
        <v>21</v>
      </c>
      <c r="M552" s="172">
        <f>G552*(1+L552/100)</f>
        <v>0</v>
      </c>
      <c r="N552" s="172">
        <v>0</v>
      </c>
      <c r="O552" s="172">
        <f>ROUND(E552*N552,2)</f>
        <v>0</v>
      </c>
      <c r="P552" s="172">
        <v>0</v>
      </c>
      <c r="Q552" s="172">
        <f>ROUND(E552*P552,2)</f>
        <v>0</v>
      </c>
      <c r="R552" s="172"/>
      <c r="S552" s="172" t="s">
        <v>177</v>
      </c>
      <c r="T552" s="173" t="s">
        <v>178</v>
      </c>
      <c r="U552" s="158">
        <v>0.48</v>
      </c>
      <c r="V552" s="158">
        <f>ROUND(E552*U552,2)</f>
        <v>1.58</v>
      </c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611</v>
      </c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outlineLevel="1" x14ac:dyDescent="0.2">
      <c r="A553" s="155"/>
      <c r="B553" s="156"/>
      <c r="C553" s="190" t="s">
        <v>2219</v>
      </c>
      <c r="D553" s="188"/>
      <c r="E553" s="189">
        <v>3.3</v>
      </c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200</v>
      </c>
      <c r="AH553" s="148">
        <v>0</v>
      </c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1" x14ac:dyDescent="0.2">
      <c r="A554" s="155">
        <v>194</v>
      </c>
      <c r="B554" s="156" t="s">
        <v>1968</v>
      </c>
      <c r="C554" s="203" t="s">
        <v>1969</v>
      </c>
      <c r="D554" s="157" t="s">
        <v>0</v>
      </c>
      <c r="E554" s="198"/>
      <c r="F554" s="159"/>
      <c r="G554" s="158">
        <f>ROUND(E554*F554,2)</f>
        <v>0</v>
      </c>
      <c r="H554" s="159"/>
      <c r="I554" s="158">
        <f>ROUND(E554*H554,2)</f>
        <v>0</v>
      </c>
      <c r="J554" s="159"/>
      <c r="K554" s="158">
        <f>ROUND(E554*J554,2)</f>
        <v>0</v>
      </c>
      <c r="L554" s="158">
        <v>21</v>
      </c>
      <c r="M554" s="158">
        <f>G554*(1+L554/100)</f>
        <v>0</v>
      </c>
      <c r="N554" s="158">
        <v>0</v>
      </c>
      <c r="O554" s="158">
        <f>ROUND(E554*N554,2)</f>
        <v>0</v>
      </c>
      <c r="P554" s="158">
        <v>0</v>
      </c>
      <c r="Q554" s="158">
        <f>ROUND(E554*P554,2)</f>
        <v>0</v>
      </c>
      <c r="R554" s="158"/>
      <c r="S554" s="158" t="s">
        <v>177</v>
      </c>
      <c r="T554" s="158" t="s">
        <v>178</v>
      </c>
      <c r="U554" s="158">
        <v>0</v>
      </c>
      <c r="V554" s="158">
        <f>ROUND(E554*U554,2)</f>
        <v>0</v>
      </c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702</v>
      </c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x14ac:dyDescent="0.2">
      <c r="A555" s="161" t="s">
        <v>172</v>
      </c>
      <c r="B555" s="162" t="s">
        <v>132</v>
      </c>
      <c r="C555" s="182" t="s">
        <v>133</v>
      </c>
      <c r="D555" s="163"/>
      <c r="E555" s="164"/>
      <c r="F555" s="165"/>
      <c r="G555" s="165">
        <f>SUMIF(AG556:AG566,"&lt;&gt;NOR",G556:G566)</f>
        <v>0</v>
      </c>
      <c r="H555" s="165"/>
      <c r="I555" s="165">
        <f>SUM(I556:I566)</f>
        <v>0</v>
      </c>
      <c r="J555" s="165"/>
      <c r="K555" s="165">
        <f>SUM(K556:K566)</f>
        <v>0</v>
      </c>
      <c r="L555" s="165"/>
      <c r="M555" s="165">
        <f>SUM(M556:M566)</f>
        <v>0</v>
      </c>
      <c r="N555" s="165"/>
      <c r="O555" s="165">
        <f>SUM(O556:O566)</f>
        <v>0</v>
      </c>
      <c r="P555" s="165"/>
      <c r="Q555" s="165">
        <f>SUM(Q556:Q566)</f>
        <v>0</v>
      </c>
      <c r="R555" s="165"/>
      <c r="S555" s="165"/>
      <c r="T555" s="166"/>
      <c r="U555" s="160"/>
      <c r="V555" s="160">
        <f>SUM(V556:V566)</f>
        <v>128.79</v>
      </c>
      <c r="W555" s="160"/>
      <c r="AG555" t="s">
        <v>173</v>
      </c>
    </row>
    <row r="556" spans="1:60" ht="22.5" outlineLevel="1" x14ac:dyDescent="0.2">
      <c r="A556" s="167">
        <v>195</v>
      </c>
      <c r="B556" s="168" t="s">
        <v>924</v>
      </c>
      <c r="C556" s="184" t="s">
        <v>925</v>
      </c>
      <c r="D556" s="169" t="s">
        <v>195</v>
      </c>
      <c r="E556" s="170">
        <v>31.363199999999999</v>
      </c>
      <c r="F556" s="171"/>
      <c r="G556" s="172">
        <f>ROUND(E556*F556,2)</f>
        <v>0</v>
      </c>
      <c r="H556" s="171"/>
      <c r="I556" s="172">
        <f>ROUND(E556*H556,2)</f>
        <v>0</v>
      </c>
      <c r="J556" s="171"/>
      <c r="K556" s="172">
        <f>ROUND(E556*J556,2)</f>
        <v>0</v>
      </c>
      <c r="L556" s="172">
        <v>21</v>
      </c>
      <c r="M556" s="172">
        <f>G556*(1+L556/100)</f>
        <v>0</v>
      </c>
      <c r="N556" s="172">
        <v>0</v>
      </c>
      <c r="O556" s="172">
        <f>ROUND(E556*N556,2)</f>
        <v>0</v>
      </c>
      <c r="P556" s="172">
        <v>0</v>
      </c>
      <c r="Q556" s="172">
        <f>ROUND(E556*P556,2)</f>
        <v>0</v>
      </c>
      <c r="R556" s="172"/>
      <c r="S556" s="172" t="s">
        <v>177</v>
      </c>
      <c r="T556" s="173" t="s">
        <v>178</v>
      </c>
      <c r="U556" s="158">
        <v>0.28699999999999998</v>
      </c>
      <c r="V556" s="158">
        <f>ROUND(E556*U556,2)</f>
        <v>9</v>
      </c>
      <c r="W556" s="15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 t="s">
        <v>611</v>
      </c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outlineLevel="1" x14ac:dyDescent="0.2">
      <c r="A557" s="155"/>
      <c r="B557" s="156"/>
      <c r="C557" s="190" t="s">
        <v>2220</v>
      </c>
      <c r="D557" s="188"/>
      <c r="E557" s="189">
        <v>10.35</v>
      </c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200</v>
      </c>
      <c r="AH557" s="148">
        <v>0</v>
      </c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1" x14ac:dyDescent="0.2">
      <c r="A558" s="155"/>
      <c r="B558" s="156"/>
      <c r="C558" s="190" t="s">
        <v>2221</v>
      </c>
      <c r="D558" s="188"/>
      <c r="E558" s="189">
        <v>21.01</v>
      </c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200</v>
      </c>
      <c r="AH558" s="148">
        <v>0</v>
      </c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ht="22.5" outlineLevel="1" x14ac:dyDescent="0.2">
      <c r="A559" s="167">
        <v>196</v>
      </c>
      <c r="B559" s="168" t="s">
        <v>1971</v>
      </c>
      <c r="C559" s="184" t="s">
        <v>1972</v>
      </c>
      <c r="D559" s="169" t="s">
        <v>195</v>
      </c>
      <c r="E559" s="170">
        <v>6.056</v>
      </c>
      <c r="F559" s="171"/>
      <c r="G559" s="172">
        <f>ROUND(E559*F559,2)</f>
        <v>0</v>
      </c>
      <c r="H559" s="171"/>
      <c r="I559" s="172">
        <f>ROUND(E559*H559,2)</f>
        <v>0</v>
      </c>
      <c r="J559" s="171"/>
      <c r="K559" s="172">
        <f>ROUND(E559*J559,2)</f>
        <v>0</v>
      </c>
      <c r="L559" s="172">
        <v>21</v>
      </c>
      <c r="M559" s="172">
        <f>G559*(1+L559/100)</f>
        <v>0</v>
      </c>
      <c r="N559" s="172">
        <v>0</v>
      </c>
      <c r="O559" s="172">
        <f>ROUND(E559*N559,2)</f>
        <v>0</v>
      </c>
      <c r="P559" s="172">
        <v>0</v>
      </c>
      <c r="Q559" s="172">
        <f>ROUND(E559*P559,2)</f>
        <v>0</v>
      </c>
      <c r="R559" s="172"/>
      <c r="S559" s="172" t="s">
        <v>177</v>
      </c>
      <c r="T559" s="173" t="s">
        <v>178</v>
      </c>
      <c r="U559" s="158">
        <v>0.40300000000000002</v>
      </c>
      <c r="V559" s="158">
        <f>ROUND(E559*U559,2)</f>
        <v>2.44</v>
      </c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611</v>
      </c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190" t="s">
        <v>1973</v>
      </c>
      <c r="D560" s="188"/>
      <c r="E560" s="189">
        <v>6.06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0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ht="22.5" outlineLevel="1" x14ac:dyDescent="0.2">
      <c r="A561" s="167">
        <v>197</v>
      </c>
      <c r="B561" s="168" t="s">
        <v>1974</v>
      </c>
      <c r="C561" s="184" t="s">
        <v>1975</v>
      </c>
      <c r="D561" s="169" t="s">
        <v>195</v>
      </c>
      <c r="E561" s="170">
        <v>251.327</v>
      </c>
      <c r="F561" s="171"/>
      <c r="G561" s="172">
        <f>ROUND(E561*F561,2)</f>
        <v>0</v>
      </c>
      <c r="H561" s="171"/>
      <c r="I561" s="172">
        <f>ROUND(E561*H561,2)</f>
        <v>0</v>
      </c>
      <c r="J561" s="171"/>
      <c r="K561" s="172">
        <f>ROUND(E561*J561,2)</f>
        <v>0</v>
      </c>
      <c r="L561" s="172">
        <v>21</v>
      </c>
      <c r="M561" s="172">
        <f>G561*(1+L561/100)</f>
        <v>0</v>
      </c>
      <c r="N561" s="172">
        <v>0</v>
      </c>
      <c r="O561" s="172">
        <f>ROUND(E561*N561,2)</f>
        <v>0</v>
      </c>
      <c r="P561" s="172">
        <v>0</v>
      </c>
      <c r="Q561" s="172">
        <f>ROUND(E561*P561,2)</f>
        <v>0</v>
      </c>
      <c r="R561" s="172"/>
      <c r="S561" s="172" t="s">
        <v>177</v>
      </c>
      <c r="T561" s="173" t="s">
        <v>178</v>
      </c>
      <c r="U561" s="158">
        <v>0.156</v>
      </c>
      <c r="V561" s="158">
        <f>ROUND(E561*U561,2)</f>
        <v>39.21</v>
      </c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611</v>
      </c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190" t="s">
        <v>2222</v>
      </c>
      <c r="D562" s="188"/>
      <c r="E562" s="189">
        <v>37.75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>
        <v>0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1" x14ac:dyDescent="0.2">
      <c r="A563" s="155"/>
      <c r="B563" s="156"/>
      <c r="C563" s="190" t="s">
        <v>2223</v>
      </c>
      <c r="D563" s="188"/>
      <c r="E563" s="189">
        <v>131</v>
      </c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200</v>
      </c>
      <c r="AH563" s="148">
        <v>0</v>
      </c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outlineLevel="1" x14ac:dyDescent="0.2">
      <c r="A564" s="155"/>
      <c r="B564" s="156"/>
      <c r="C564" s="190" t="s">
        <v>2224</v>
      </c>
      <c r="D564" s="188"/>
      <c r="E564" s="189">
        <v>82.58</v>
      </c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 t="s">
        <v>200</v>
      </c>
      <c r="AH564" s="148">
        <v>0</v>
      </c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ht="33.75" outlineLevel="1" x14ac:dyDescent="0.2">
      <c r="A565" s="167">
        <v>198</v>
      </c>
      <c r="B565" s="168" t="s">
        <v>1979</v>
      </c>
      <c r="C565" s="184" t="s">
        <v>1980</v>
      </c>
      <c r="D565" s="169" t="s">
        <v>195</v>
      </c>
      <c r="E565" s="170">
        <v>360.09399999999999</v>
      </c>
      <c r="F565" s="171"/>
      <c r="G565" s="172">
        <f>ROUND(E565*F565,2)</f>
        <v>0</v>
      </c>
      <c r="H565" s="171"/>
      <c r="I565" s="172">
        <f>ROUND(E565*H565,2)</f>
        <v>0</v>
      </c>
      <c r="J565" s="171"/>
      <c r="K565" s="172">
        <f>ROUND(E565*J565,2)</f>
        <v>0</v>
      </c>
      <c r="L565" s="172">
        <v>21</v>
      </c>
      <c r="M565" s="172">
        <f>G565*(1+L565/100)</f>
        <v>0</v>
      </c>
      <c r="N565" s="172">
        <v>0</v>
      </c>
      <c r="O565" s="172">
        <f>ROUND(E565*N565,2)</f>
        <v>0</v>
      </c>
      <c r="P565" s="172">
        <v>0</v>
      </c>
      <c r="Q565" s="172">
        <f>ROUND(E565*P565,2)</f>
        <v>0</v>
      </c>
      <c r="R565" s="172"/>
      <c r="S565" s="172" t="s">
        <v>177</v>
      </c>
      <c r="T565" s="173" t="s">
        <v>178</v>
      </c>
      <c r="U565" s="158">
        <v>0.217</v>
      </c>
      <c r="V565" s="158">
        <f>ROUND(E565*U565,2)</f>
        <v>78.14</v>
      </c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611</v>
      </c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55"/>
      <c r="B566" s="156"/>
      <c r="C566" s="190" t="s">
        <v>2225</v>
      </c>
      <c r="D566" s="188"/>
      <c r="E566" s="189">
        <v>360.09</v>
      </c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200</v>
      </c>
      <c r="AH566" s="148">
        <v>0</v>
      </c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x14ac:dyDescent="0.2">
      <c r="A567" s="161" t="s">
        <v>172</v>
      </c>
      <c r="B567" s="162" t="s">
        <v>134</v>
      </c>
      <c r="C567" s="182" t="s">
        <v>135</v>
      </c>
      <c r="D567" s="163"/>
      <c r="E567" s="164"/>
      <c r="F567" s="165"/>
      <c r="G567" s="165">
        <f>SUMIF(AG568:AG575,"&lt;&gt;NOR",G568:G575)</f>
        <v>0</v>
      </c>
      <c r="H567" s="165"/>
      <c r="I567" s="165">
        <f>SUM(I568:I575)</f>
        <v>0</v>
      </c>
      <c r="J567" s="165"/>
      <c r="K567" s="165">
        <f>SUM(K568:K575)</f>
        <v>0</v>
      </c>
      <c r="L567" s="165"/>
      <c r="M567" s="165">
        <f>SUM(M568:M575)</f>
        <v>0</v>
      </c>
      <c r="N567" s="165"/>
      <c r="O567" s="165">
        <f>SUM(O568:O575)</f>
        <v>0</v>
      </c>
      <c r="P567" s="165"/>
      <c r="Q567" s="165">
        <f>SUM(Q568:Q575)</f>
        <v>0</v>
      </c>
      <c r="R567" s="165"/>
      <c r="S567" s="165"/>
      <c r="T567" s="166"/>
      <c r="U567" s="160"/>
      <c r="V567" s="160">
        <f>SUM(V568:V575)</f>
        <v>27.94</v>
      </c>
      <c r="W567" s="160"/>
      <c r="AG567" t="s">
        <v>173</v>
      </c>
    </row>
    <row r="568" spans="1:60" ht="22.5" outlineLevel="1" x14ac:dyDescent="0.2">
      <c r="A568" s="167">
        <v>199</v>
      </c>
      <c r="B568" s="168" t="s">
        <v>938</v>
      </c>
      <c r="C568" s="184" t="s">
        <v>939</v>
      </c>
      <c r="D568" s="169" t="s">
        <v>195</v>
      </c>
      <c r="E568" s="170">
        <v>197.48</v>
      </c>
      <c r="F568" s="171"/>
      <c r="G568" s="172">
        <f>ROUND(E568*F568,2)</f>
        <v>0</v>
      </c>
      <c r="H568" s="171"/>
      <c r="I568" s="172">
        <f>ROUND(E568*H568,2)</f>
        <v>0</v>
      </c>
      <c r="J568" s="171"/>
      <c r="K568" s="172">
        <f>ROUND(E568*J568,2)</f>
        <v>0</v>
      </c>
      <c r="L568" s="172">
        <v>21</v>
      </c>
      <c r="M568" s="172">
        <f>G568*(1+L568/100)</f>
        <v>0</v>
      </c>
      <c r="N568" s="172">
        <v>0</v>
      </c>
      <c r="O568" s="172">
        <f>ROUND(E568*N568,2)</f>
        <v>0</v>
      </c>
      <c r="P568" s="172">
        <v>0</v>
      </c>
      <c r="Q568" s="172">
        <f>ROUND(E568*P568,2)</f>
        <v>0</v>
      </c>
      <c r="R568" s="172"/>
      <c r="S568" s="172" t="s">
        <v>177</v>
      </c>
      <c r="T568" s="173" t="s">
        <v>178</v>
      </c>
      <c r="U568" s="158">
        <v>3.2480000000000002E-2</v>
      </c>
      <c r="V568" s="158">
        <f>ROUND(E568*U568,2)</f>
        <v>6.41</v>
      </c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611</v>
      </c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55"/>
      <c r="B569" s="156"/>
      <c r="C569" s="190" t="s">
        <v>2142</v>
      </c>
      <c r="D569" s="188"/>
      <c r="E569" s="189">
        <v>174.36</v>
      </c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200</v>
      </c>
      <c r="AH569" s="148">
        <v>0</v>
      </c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190" t="s">
        <v>1758</v>
      </c>
      <c r="D570" s="188"/>
      <c r="E570" s="189">
        <v>20</v>
      </c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>
        <v>0</v>
      </c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outlineLevel="1" x14ac:dyDescent="0.2">
      <c r="A571" s="155"/>
      <c r="B571" s="156"/>
      <c r="C571" s="190" t="s">
        <v>1759</v>
      </c>
      <c r="D571" s="188"/>
      <c r="E571" s="189">
        <v>3.12</v>
      </c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200</v>
      </c>
      <c r="AH571" s="148">
        <v>0</v>
      </c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ht="22.5" outlineLevel="1" x14ac:dyDescent="0.2">
      <c r="A572" s="167">
        <v>200</v>
      </c>
      <c r="B572" s="168" t="s">
        <v>940</v>
      </c>
      <c r="C572" s="184" t="s">
        <v>941</v>
      </c>
      <c r="D572" s="169" t="s">
        <v>195</v>
      </c>
      <c r="E572" s="170">
        <v>197.48</v>
      </c>
      <c r="F572" s="171"/>
      <c r="G572" s="172">
        <f>ROUND(E572*F572,2)</f>
        <v>0</v>
      </c>
      <c r="H572" s="171"/>
      <c r="I572" s="172">
        <f>ROUND(E572*H572,2)</f>
        <v>0</v>
      </c>
      <c r="J572" s="171"/>
      <c r="K572" s="172">
        <f>ROUND(E572*J572,2)</f>
        <v>0</v>
      </c>
      <c r="L572" s="172">
        <v>21</v>
      </c>
      <c r="M572" s="172">
        <f>G572*(1+L572/100)</f>
        <v>0</v>
      </c>
      <c r="N572" s="172">
        <v>0</v>
      </c>
      <c r="O572" s="172">
        <f>ROUND(E572*N572,2)</f>
        <v>0</v>
      </c>
      <c r="P572" s="172">
        <v>0</v>
      </c>
      <c r="Q572" s="172">
        <f>ROUND(E572*P572,2)</f>
        <v>0</v>
      </c>
      <c r="R572" s="172"/>
      <c r="S572" s="172" t="s">
        <v>177</v>
      </c>
      <c r="T572" s="173" t="s">
        <v>178</v>
      </c>
      <c r="U572" s="158">
        <v>0.10902000000000001</v>
      </c>
      <c r="V572" s="158">
        <f>ROUND(E572*U572,2)</f>
        <v>21.53</v>
      </c>
      <c r="W572" s="15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 t="s">
        <v>611</v>
      </c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outlineLevel="1" x14ac:dyDescent="0.2">
      <c r="A573" s="155"/>
      <c r="B573" s="156"/>
      <c r="C573" s="190" t="s">
        <v>2142</v>
      </c>
      <c r="D573" s="188"/>
      <c r="E573" s="189">
        <v>174.36</v>
      </c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200</v>
      </c>
      <c r="AH573" s="148">
        <v>0</v>
      </c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1" x14ac:dyDescent="0.2">
      <c r="A574" s="155"/>
      <c r="B574" s="156"/>
      <c r="C574" s="190" t="s">
        <v>1758</v>
      </c>
      <c r="D574" s="188"/>
      <c r="E574" s="189">
        <v>20</v>
      </c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200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outlineLevel="1" x14ac:dyDescent="0.2">
      <c r="A575" s="155"/>
      <c r="B575" s="156"/>
      <c r="C575" s="190" t="s">
        <v>1759</v>
      </c>
      <c r="D575" s="188"/>
      <c r="E575" s="189">
        <v>3.12</v>
      </c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200</v>
      </c>
      <c r="AH575" s="148">
        <v>0</v>
      </c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x14ac:dyDescent="0.2">
      <c r="A576" s="161" t="s">
        <v>172</v>
      </c>
      <c r="B576" s="162" t="s">
        <v>140</v>
      </c>
      <c r="C576" s="182" t="s">
        <v>141</v>
      </c>
      <c r="D576" s="163"/>
      <c r="E576" s="164"/>
      <c r="F576" s="165"/>
      <c r="G576" s="165">
        <f>SUMIF(AG577:AG578,"&lt;&gt;NOR",G577:G578)</f>
        <v>0</v>
      </c>
      <c r="H576" s="165"/>
      <c r="I576" s="165">
        <f>SUM(I577:I578)</f>
        <v>0</v>
      </c>
      <c r="J576" s="165"/>
      <c r="K576" s="165">
        <f>SUM(K577:K578)</f>
        <v>0</v>
      </c>
      <c r="L576" s="165"/>
      <c r="M576" s="165">
        <f>SUM(M577:M578)</f>
        <v>0</v>
      </c>
      <c r="N576" s="165"/>
      <c r="O576" s="165">
        <f>SUM(O577:O578)</f>
        <v>0</v>
      </c>
      <c r="P576" s="165"/>
      <c r="Q576" s="165">
        <f>SUM(Q577:Q578)</f>
        <v>0</v>
      </c>
      <c r="R576" s="165"/>
      <c r="S576" s="165"/>
      <c r="T576" s="166"/>
      <c r="U576" s="160"/>
      <c r="V576" s="160">
        <f>SUM(V577:V578)</f>
        <v>0</v>
      </c>
      <c r="W576" s="160"/>
      <c r="AG576" t="s">
        <v>173</v>
      </c>
    </row>
    <row r="577" spans="1:60" outlineLevel="1" x14ac:dyDescent="0.2">
      <c r="A577" s="167">
        <v>201</v>
      </c>
      <c r="B577" s="168" t="s">
        <v>1982</v>
      </c>
      <c r="C577" s="184" t="s">
        <v>1983</v>
      </c>
      <c r="D577" s="169" t="s">
        <v>227</v>
      </c>
      <c r="E577" s="170">
        <v>1</v>
      </c>
      <c r="F577" s="171"/>
      <c r="G577" s="172">
        <f>ROUND(E577*F577,2)</f>
        <v>0</v>
      </c>
      <c r="H577" s="171"/>
      <c r="I577" s="172">
        <f>ROUND(E577*H577,2)</f>
        <v>0</v>
      </c>
      <c r="J577" s="171"/>
      <c r="K577" s="172">
        <f>ROUND(E577*J577,2)</f>
        <v>0</v>
      </c>
      <c r="L577" s="172">
        <v>21</v>
      </c>
      <c r="M577" s="172">
        <f>G577*(1+L577/100)</f>
        <v>0</v>
      </c>
      <c r="N577" s="172">
        <v>0</v>
      </c>
      <c r="O577" s="172">
        <f>ROUND(E577*N577,2)</f>
        <v>0</v>
      </c>
      <c r="P577" s="172">
        <v>0</v>
      </c>
      <c r="Q577" s="172">
        <f>ROUND(E577*P577,2)</f>
        <v>0</v>
      </c>
      <c r="R577" s="172"/>
      <c r="S577" s="172" t="s">
        <v>184</v>
      </c>
      <c r="T577" s="173" t="s">
        <v>178</v>
      </c>
      <c r="U577" s="158">
        <v>0</v>
      </c>
      <c r="V577" s="158">
        <f>ROUND(E577*U577,2)</f>
        <v>0</v>
      </c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188</v>
      </c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55"/>
      <c r="B578" s="156"/>
      <c r="C578" s="190" t="s">
        <v>69</v>
      </c>
      <c r="D578" s="188"/>
      <c r="E578" s="189">
        <v>1</v>
      </c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 t="s">
        <v>200</v>
      </c>
      <c r="AH578" s="148">
        <v>0</v>
      </c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x14ac:dyDescent="0.2">
      <c r="A579" s="161" t="s">
        <v>172</v>
      </c>
      <c r="B579" s="162" t="s">
        <v>142</v>
      </c>
      <c r="C579" s="182" t="s">
        <v>143</v>
      </c>
      <c r="D579" s="163"/>
      <c r="E579" s="164"/>
      <c r="F579" s="165"/>
      <c r="G579" s="165">
        <f>SUMIF(AG580:AG586,"&lt;&gt;NOR",G580:G586)</f>
        <v>0</v>
      </c>
      <c r="H579" s="165"/>
      <c r="I579" s="165">
        <f>SUM(I580:I586)</f>
        <v>0</v>
      </c>
      <c r="J579" s="165"/>
      <c r="K579" s="165">
        <f>SUM(K580:K586)</f>
        <v>0</v>
      </c>
      <c r="L579" s="165"/>
      <c r="M579" s="165">
        <f>SUM(M580:M586)</f>
        <v>0</v>
      </c>
      <c r="N579" s="165"/>
      <c r="O579" s="165">
        <f>SUM(O580:O586)</f>
        <v>0</v>
      </c>
      <c r="P579" s="165"/>
      <c r="Q579" s="165">
        <f>SUM(Q580:Q586)</f>
        <v>0</v>
      </c>
      <c r="R579" s="165"/>
      <c r="S579" s="165"/>
      <c r="T579" s="166"/>
      <c r="U579" s="160"/>
      <c r="V579" s="160">
        <f>SUM(V580:V586)</f>
        <v>1103.5600000000002</v>
      </c>
      <c r="W579" s="160"/>
      <c r="AG579" t="s">
        <v>173</v>
      </c>
    </row>
    <row r="580" spans="1:60" ht="22.5" outlineLevel="1" x14ac:dyDescent="0.2">
      <c r="A580" s="174">
        <v>202</v>
      </c>
      <c r="B580" s="175" t="s">
        <v>953</v>
      </c>
      <c r="C580" s="183" t="s">
        <v>954</v>
      </c>
      <c r="D580" s="176" t="s">
        <v>234</v>
      </c>
      <c r="E580" s="177">
        <v>159.63560000000001</v>
      </c>
      <c r="F580" s="178"/>
      <c r="G580" s="179">
        <f t="shared" ref="G580:G586" si="0">ROUND(E580*F580,2)</f>
        <v>0</v>
      </c>
      <c r="H580" s="178"/>
      <c r="I580" s="179">
        <f t="shared" ref="I580:I586" si="1">ROUND(E580*H580,2)</f>
        <v>0</v>
      </c>
      <c r="J580" s="178"/>
      <c r="K580" s="179">
        <f t="shared" ref="K580:K586" si="2">ROUND(E580*J580,2)</f>
        <v>0</v>
      </c>
      <c r="L580" s="179">
        <v>21</v>
      </c>
      <c r="M580" s="179">
        <f t="shared" ref="M580:M586" si="3">G580*(1+L580/100)</f>
        <v>0</v>
      </c>
      <c r="N580" s="179">
        <v>0</v>
      </c>
      <c r="O580" s="179">
        <f t="shared" ref="O580:O586" si="4">ROUND(E580*N580,2)</f>
        <v>0</v>
      </c>
      <c r="P580" s="179">
        <v>0</v>
      </c>
      <c r="Q580" s="179">
        <f t="shared" ref="Q580:Q586" si="5">ROUND(E580*P580,2)</f>
        <v>0</v>
      </c>
      <c r="R580" s="179"/>
      <c r="S580" s="179" t="s">
        <v>177</v>
      </c>
      <c r="T580" s="180" t="s">
        <v>178</v>
      </c>
      <c r="U580" s="158">
        <v>0.93300000000000005</v>
      </c>
      <c r="V580" s="158">
        <f t="shared" ref="V580:V586" si="6">ROUND(E580*U580,2)</f>
        <v>148.94</v>
      </c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188</v>
      </c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ht="22.5" outlineLevel="1" x14ac:dyDescent="0.2">
      <c r="A581" s="174">
        <v>203</v>
      </c>
      <c r="B581" s="175" t="s">
        <v>955</v>
      </c>
      <c r="C581" s="183" t="s">
        <v>956</v>
      </c>
      <c r="D581" s="176" t="s">
        <v>234</v>
      </c>
      <c r="E581" s="177">
        <v>957.81359999999995</v>
      </c>
      <c r="F581" s="178"/>
      <c r="G581" s="179">
        <f t="shared" si="0"/>
        <v>0</v>
      </c>
      <c r="H581" s="178"/>
      <c r="I581" s="179">
        <f t="shared" si="1"/>
        <v>0</v>
      </c>
      <c r="J581" s="178"/>
      <c r="K581" s="179">
        <f t="shared" si="2"/>
        <v>0</v>
      </c>
      <c r="L581" s="179">
        <v>21</v>
      </c>
      <c r="M581" s="179">
        <f t="shared" si="3"/>
        <v>0</v>
      </c>
      <c r="N581" s="179">
        <v>0</v>
      </c>
      <c r="O581" s="179">
        <f t="shared" si="4"/>
        <v>0</v>
      </c>
      <c r="P581" s="179">
        <v>0</v>
      </c>
      <c r="Q581" s="179">
        <f t="shared" si="5"/>
        <v>0</v>
      </c>
      <c r="R581" s="179"/>
      <c r="S581" s="179" t="s">
        <v>177</v>
      </c>
      <c r="T581" s="180" t="s">
        <v>178</v>
      </c>
      <c r="U581" s="158">
        <v>0.65300000000000002</v>
      </c>
      <c r="V581" s="158">
        <f t="shared" si="6"/>
        <v>625.45000000000005</v>
      </c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188</v>
      </c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74">
        <v>204</v>
      </c>
      <c r="B582" s="175" t="s">
        <v>957</v>
      </c>
      <c r="C582" s="183" t="s">
        <v>958</v>
      </c>
      <c r="D582" s="176" t="s">
        <v>234</v>
      </c>
      <c r="E582" s="177">
        <v>159.63560000000001</v>
      </c>
      <c r="F582" s="178"/>
      <c r="G582" s="179">
        <f t="shared" si="0"/>
        <v>0</v>
      </c>
      <c r="H582" s="178"/>
      <c r="I582" s="179">
        <f t="shared" si="1"/>
        <v>0</v>
      </c>
      <c r="J582" s="178"/>
      <c r="K582" s="179">
        <f t="shared" si="2"/>
        <v>0</v>
      </c>
      <c r="L582" s="179">
        <v>21</v>
      </c>
      <c r="M582" s="179">
        <f t="shared" si="3"/>
        <v>0</v>
      </c>
      <c r="N582" s="179">
        <v>0</v>
      </c>
      <c r="O582" s="179">
        <f t="shared" si="4"/>
        <v>0</v>
      </c>
      <c r="P582" s="179">
        <v>0</v>
      </c>
      <c r="Q582" s="179">
        <f t="shared" si="5"/>
        <v>0</v>
      </c>
      <c r="R582" s="179"/>
      <c r="S582" s="179" t="s">
        <v>177</v>
      </c>
      <c r="T582" s="180" t="s">
        <v>178</v>
      </c>
      <c r="U582" s="158">
        <v>0.49</v>
      </c>
      <c r="V582" s="158">
        <f t="shared" si="6"/>
        <v>78.22</v>
      </c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188</v>
      </c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ht="22.5" outlineLevel="1" x14ac:dyDescent="0.2">
      <c r="A583" s="174">
        <v>205</v>
      </c>
      <c r="B583" s="175" t="s">
        <v>959</v>
      </c>
      <c r="C583" s="183" t="s">
        <v>960</v>
      </c>
      <c r="D583" s="176" t="s">
        <v>234</v>
      </c>
      <c r="E583" s="177">
        <v>3033.0763999999999</v>
      </c>
      <c r="F583" s="178"/>
      <c r="G583" s="179">
        <f t="shared" si="0"/>
        <v>0</v>
      </c>
      <c r="H583" s="178"/>
      <c r="I583" s="179">
        <f t="shared" si="1"/>
        <v>0</v>
      </c>
      <c r="J583" s="178"/>
      <c r="K583" s="179">
        <f t="shared" si="2"/>
        <v>0</v>
      </c>
      <c r="L583" s="179">
        <v>21</v>
      </c>
      <c r="M583" s="179">
        <f t="shared" si="3"/>
        <v>0</v>
      </c>
      <c r="N583" s="179">
        <v>0</v>
      </c>
      <c r="O583" s="179">
        <f t="shared" si="4"/>
        <v>0</v>
      </c>
      <c r="P583" s="179">
        <v>0</v>
      </c>
      <c r="Q583" s="179">
        <f t="shared" si="5"/>
        <v>0</v>
      </c>
      <c r="R583" s="179"/>
      <c r="S583" s="179" t="s">
        <v>177</v>
      </c>
      <c r="T583" s="180" t="s">
        <v>178</v>
      </c>
      <c r="U583" s="158">
        <v>0</v>
      </c>
      <c r="V583" s="158">
        <f t="shared" si="6"/>
        <v>0</v>
      </c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188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ht="22.5" outlineLevel="1" x14ac:dyDescent="0.2">
      <c r="A584" s="174">
        <v>206</v>
      </c>
      <c r="B584" s="175" t="s">
        <v>961</v>
      </c>
      <c r="C584" s="183" t="s">
        <v>962</v>
      </c>
      <c r="D584" s="176" t="s">
        <v>234</v>
      </c>
      <c r="E584" s="177">
        <v>159.63560000000001</v>
      </c>
      <c r="F584" s="178"/>
      <c r="G584" s="179">
        <f t="shared" si="0"/>
        <v>0</v>
      </c>
      <c r="H584" s="178"/>
      <c r="I584" s="179">
        <f t="shared" si="1"/>
        <v>0</v>
      </c>
      <c r="J584" s="178"/>
      <c r="K584" s="179">
        <f t="shared" si="2"/>
        <v>0</v>
      </c>
      <c r="L584" s="179">
        <v>21</v>
      </c>
      <c r="M584" s="179">
        <f t="shared" si="3"/>
        <v>0</v>
      </c>
      <c r="N584" s="179">
        <v>0</v>
      </c>
      <c r="O584" s="179">
        <f t="shared" si="4"/>
        <v>0</v>
      </c>
      <c r="P584" s="179">
        <v>0</v>
      </c>
      <c r="Q584" s="179">
        <f t="shared" si="5"/>
        <v>0</v>
      </c>
      <c r="R584" s="179"/>
      <c r="S584" s="179" t="s">
        <v>177</v>
      </c>
      <c r="T584" s="180" t="s">
        <v>178</v>
      </c>
      <c r="U584" s="158">
        <v>0.94199999999999995</v>
      </c>
      <c r="V584" s="158">
        <f t="shared" si="6"/>
        <v>150.38</v>
      </c>
      <c r="W584" s="15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 t="s">
        <v>188</v>
      </c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ht="22.5" outlineLevel="1" x14ac:dyDescent="0.2">
      <c r="A585" s="174">
        <v>207</v>
      </c>
      <c r="B585" s="175" t="s">
        <v>963</v>
      </c>
      <c r="C585" s="183" t="s">
        <v>964</v>
      </c>
      <c r="D585" s="176" t="s">
        <v>234</v>
      </c>
      <c r="E585" s="177">
        <v>957.81359999999995</v>
      </c>
      <c r="F585" s="178"/>
      <c r="G585" s="179">
        <f t="shared" si="0"/>
        <v>0</v>
      </c>
      <c r="H585" s="178"/>
      <c r="I585" s="179">
        <f t="shared" si="1"/>
        <v>0</v>
      </c>
      <c r="J585" s="178"/>
      <c r="K585" s="179">
        <f t="shared" si="2"/>
        <v>0</v>
      </c>
      <c r="L585" s="179">
        <v>21</v>
      </c>
      <c r="M585" s="179">
        <f t="shared" si="3"/>
        <v>0</v>
      </c>
      <c r="N585" s="179">
        <v>0</v>
      </c>
      <c r="O585" s="179">
        <f t="shared" si="4"/>
        <v>0</v>
      </c>
      <c r="P585" s="179">
        <v>0</v>
      </c>
      <c r="Q585" s="179">
        <f t="shared" si="5"/>
        <v>0</v>
      </c>
      <c r="R585" s="179"/>
      <c r="S585" s="179" t="s">
        <v>177</v>
      </c>
      <c r="T585" s="180" t="s">
        <v>178</v>
      </c>
      <c r="U585" s="158">
        <v>0.105</v>
      </c>
      <c r="V585" s="158">
        <f t="shared" si="6"/>
        <v>100.57</v>
      </c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188</v>
      </c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1" x14ac:dyDescent="0.2">
      <c r="A586" s="167">
        <v>208</v>
      </c>
      <c r="B586" s="168" t="s">
        <v>239</v>
      </c>
      <c r="C586" s="184" t="s">
        <v>240</v>
      </c>
      <c r="D586" s="169" t="s">
        <v>234</v>
      </c>
      <c r="E586" s="170">
        <v>159.63560000000001</v>
      </c>
      <c r="F586" s="171"/>
      <c r="G586" s="172">
        <f t="shared" si="0"/>
        <v>0</v>
      </c>
      <c r="H586" s="171"/>
      <c r="I586" s="172">
        <f t="shared" si="1"/>
        <v>0</v>
      </c>
      <c r="J586" s="171"/>
      <c r="K586" s="172">
        <f t="shared" si="2"/>
        <v>0</v>
      </c>
      <c r="L586" s="172">
        <v>21</v>
      </c>
      <c r="M586" s="172">
        <f t="shared" si="3"/>
        <v>0</v>
      </c>
      <c r="N586" s="172">
        <v>0</v>
      </c>
      <c r="O586" s="172">
        <f t="shared" si="4"/>
        <v>0</v>
      </c>
      <c r="P586" s="172">
        <v>0</v>
      </c>
      <c r="Q586" s="172">
        <f t="shared" si="5"/>
        <v>0</v>
      </c>
      <c r="R586" s="172"/>
      <c r="S586" s="172" t="s">
        <v>177</v>
      </c>
      <c r="T586" s="173" t="s">
        <v>178</v>
      </c>
      <c r="U586" s="158">
        <v>0</v>
      </c>
      <c r="V586" s="158">
        <f t="shared" si="6"/>
        <v>0</v>
      </c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188</v>
      </c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x14ac:dyDescent="0.2">
      <c r="A587" s="5"/>
      <c r="B587" s="6"/>
      <c r="C587" s="185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AE587">
        <v>15</v>
      </c>
      <c r="AF587">
        <v>21</v>
      </c>
    </row>
    <row r="588" spans="1:60" x14ac:dyDescent="0.2">
      <c r="A588" s="151"/>
      <c r="B588" s="152" t="s">
        <v>26</v>
      </c>
      <c r="C588" s="186"/>
      <c r="D588" s="153"/>
      <c r="E588" s="154"/>
      <c r="F588" s="154"/>
      <c r="G588" s="181">
        <f>G8+G79+G122+G143+G184+G203+G222+G229+G264+G269+G274+G277+G330+G349+G368+G383+G385+G415+G443+G451+G493+G542+G551+G555+G567+G576+G579</f>
        <v>0</v>
      </c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AE588">
        <f>SUMIF(L7:L586,AE587,G7:G586)</f>
        <v>0</v>
      </c>
      <c r="AF588">
        <f>SUMIF(L7:L586,AF587,G7:G586)</f>
        <v>0</v>
      </c>
      <c r="AG588" t="s">
        <v>189</v>
      </c>
    </row>
    <row r="589" spans="1:60" x14ac:dyDescent="0.2">
      <c r="A589" s="5"/>
      <c r="B589" s="6"/>
      <c r="C589" s="185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60" x14ac:dyDescent="0.2">
      <c r="A590" s="5"/>
      <c r="B590" s="6"/>
      <c r="C590" s="185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60" x14ac:dyDescent="0.2">
      <c r="A591" s="274" t="s">
        <v>190</v>
      </c>
      <c r="B591" s="274"/>
      <c r="C591" s="275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60" x14ac:dyDescent="0.2">
      <c r="A592" s="255"/>
      <c r="B592" s="256"/>
      <c r="C592" s="257"/>
      <c r="D592" s="256"/>
      <c r="E592" s="256"/>
      <c r="F592" s="256"/>
      <c r="G592" s="25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AG592" t="s">
        <v>191</v>
      </c>
    </row>
    <row r="593" spans="1:33" x14ac:dyDescent="0.2">
      <c r="A593" s="259"/>
      <c r="B593" s="260"/>
      <c r="C593" s="261"/>
      <c r="D593" s="260"/>
      <c r="E593" s="260"/>
      <c r="F593" s="260"/>
      <c r="G593" s="262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33" x14ac:dyDescent="0.2">
      <c r="A594" s="259"/>
      <c r="B594" s="260"/>
      <c r="C594" s="261"/>
      <c r="D594" s="260"/>
      <c r="E594" s="260"/>
      <c r="F594" s="260"/>
      <c r="G594" s="262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33" x14ac:dyDescent="0.2">
      <c r="A595" s="259"/>
      <c r="B595" s="260"/>
      <c r="C595" s="261"/>
      <c r="D595" s="260"/>
      <c r="E595" s="260"/>
      <c r="F595" s="260"/>
      <c r="G595" s="262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33" x14ac:dyDescent="0.2">
      <c r="A596" s="263"/>
      <c r="B596" s="264"/>
      <c r="C596" s="265"/>
      <c r="D596" s="264"/>
      <c r="E596" s="264"/>
      <c r="F596" s="264"/>
      <c r="G596" s="266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33" x14ac:dyDescent="0.2">
      <c r="A597" s="5"/>
      <c r="B597" s="6"/>
      <c r="C597" s="185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33" x14ac:dyDescent="0.2">
      <c r="C598" s="187"/>
      <c r="D598" s="139"/>
      <c r="AG598" t="s">
        <v>192</v>
      </c>
    </row>
    <row r="599" spans="1:33" x14ac:dyDescent="0.2">
      <c r="D599" s="139"/>
    </row>
    <row r="600" spans="1:33" x14ac:dyDescent="0.2">
      <c r="D600" s="139"/>
    </row>
    <row r="601" spans="1:33" x14ac:dyDescent="0.2">
      <c r="D601" s="139"/>
    </row>
    <row r="602" spans="1:33" x14ac:dyDescent="0.2">
      <c r="D602" s="139"/>
    </row>
    <row r="603" spans="1:33" x14ac:dyDescent="0.2">
      <c r="D603" s="139"/>
    </row>
    <row r="604" spans="1:33" x14ac:dyDescent="0.2">
      <c r="D604" s="139"/>
    </row>
    <row r="605" spans="1:33" x14ac:dyDescent="0.2">
      <c r="D605" s="139"/>
    </row>
    <row r="606" spans="1:33" x14ac:dyDescent="0.2">
      <c r="D606" s="139"/>
    </row>
    <row r="607" spans="1:33" x14ac:dyDescent="0.2">
      <c r="D607" s="139"/>
    </row>
    <row r="608" spans="1:33" x14ac:dyDescent="0.2">
      <c r="D608" s="139"/>
    </row>
    <row r="609" spans="4:4" x14ac:dyDescent="0.2">
      <c r="D609" s="139"/>
    </row>
    <row r="610" spans="4:4" x14ac:dyDescent="0.2">
      <c r="D610" s="139"/>
    </row>
    <row r="611" spans="4:4" x14ac:dyDescent="0.2">
      <c r="D611" s="139"/>
    </row>
    <row r="612" spans="4:4" x14ac:dyDescent="0.2">
      <c r="D612" s="139"/>
    </row>
    <row r="613" spans="4:4" x14ac:dyDescent="0.2">
      <c r="D613" s="139"/>
    </row>
    <row r="614" spans="4:4" x14ac:dyDescent="0.2">
      <c r="D614" s="139"/>
    </row>
    <row r="615" spans="4:4" x14ac:dyDescent="0.2">
      <c r="D615" s="139"/>
    </row>
    <row r="616" spans="4:4" x14ac:dyDescent="0.2">
      <c r="D616" s="139"/>
    </row>
    <row r="617" spans="4:4" x14ac:dyDescent="0.2">
      <c r="D617" s="139"/>
    </row>
    <row r="618" spans="4:4" x14ac:dyDescent="0.2">
      <c r="D618" s="139"/>
    </row>
    <row r="619" spans="4:4" x14ac:dyDescent="0.2">
      <c r="D619" s="139"/>
    </row>
    <row r="620" spans="4:4" x14ac:dyDescent="0.2">
      <c r="D620" s="139"/>
    </row>
    <row r="621" spans="4:4" x14ac:dyDescent="0.2">
      <c r="D621" s="139"/>
    </row>
    <row r="622" spans="4:4" x14ac:dyDescent="0.2">
      <c r="D622" s="139"/>
    </row>
    <row r="623" spans="4:4" x14ac:dyDescent="0.2">
      <c r="D623" s="139"/>
    </row>
    <row r="624" spans="4:4" x14ac:dyDescent="0.2">
      <c r="D624" s="139"/>
    </row>
    <row r="625" spans="4:4" x14ac:dyDescent="0.2">
      <c r="D625" s="139"/>
    </row>
    <row r="626" spans="4:4" x14ac:dyDescent="0.2">
      <c r="D626" s="139"/>
    </row>
    <row r="627" spans="4:4" x14ac:dyDescent="0.2">
      <c r="D627" s="139"/>
    </row>
    <row r="628" spans="4:4" x14ac:dyDescent="0.2">
      <c r="D628" s="139"/>
    </row>
    <row r="629" spans="4:4" x14ac:dyDescent="0.2">
      <c r="D629" s="139"/>
    </row>
    <row r="630" spans="4:4" x14ac:dyDescent="0.2">
      <c r="D630" s="139"/>
    </row>
    <row r="631" spans="4:4" x14ac:dyDescent="0.2">
      <c r="D631" s="139"/>
    </row>
    <row r="632" spans="4:4" x14ac:dyDescent="0.2">
      <c r="D632" s="139"/>
    </row>
    <row r="633" spans="4:4" x14ac:dyDescent="0.2">
      <c r="D633" s="139"/>
    </row>
    <row r="634" spans="4:4" x14ac:dyDescent="0.2">
      <c r="D634" s="139"/>
    </row>
    <row r="635" spans="4:4" x14ac:dyDescent="0.2">
      <c r="D635" s="139"/>
    </row>
    <row r="636" spans="4:4" x14ac:dyDescent="0.2">
      <c r="D636" s="139"/>
    </row>
    <row r="637" spans="4:4" x14ac:dyDescent="0.2">
      <c r="D637" s="139"/>
    </row>
    <row r="638" spans="4:4" x14ac:dyDescent="0.2">
      <c r="D638" s="139"/>
    </row>
    <row r="639" spans="4:4" x14ac:dyDescent="0.2">
      <c r="D639" s="139"/>
    </row>
    <row r="640" spans="4:4" x14ac:dyDescent="0.2">
      <c r="D640" s="139"/>
    </row>
    <row r="641" spans="4:4" x14ac:dyDescent="0.2">
      <c r="D641" s="139"/>
    </row>
    <row r="642" spans="4:4" x14ac:dyDescent="0.2">
      <c r="D642" s="139"/>
    </row>
    <row r="643" spans="4:4" x14ac:dyDescent="0.2">
      <c r="D643" s="139"/>
    </row>
    <row r="644" spans="4:4" x14ac:dyDescent="0.2">
      <c r="D644" s="139"/>
    </row>
    <row r="645" spans="4:4" x14ac:dyDescent="0.2">
      <c r="D645" s="139"/>
    </row>
    <row r="646" spans="4:4" x14ac:dyDescent="0.2">
      <c r="D646" s="139"/>
    </row>
    <row r="647" spans="4:4" x14ac:dyDescent="0.2">
      <c r="D647" s="139"/>
    </row>
    <row r="648" spans="4:4" x14ac:dyDescent="0.2">
      <c r="D648" s="139"/>
    </row>
    <row r="649" spans="4:4" x14ac:dyDescent="0.2">
      <c r="D649" s="139"/>
    </row>
    <row r="650" spans="4:4" x14ac:dyDescent="0.2">
      <c r="D650" s="139"/>
    </row>
    <row r="651" spans="4:4" x14ac:dyDescent="0.2">
      <c r="D651" s="139"/>
    </row>
    <row r="652" spans="4:4" x14ac:dyDescent="0.2">
      <c r="D652" s="139"/>
    </row>
    <row r="653" spans="4:4" x14ac:dyDescent="0.2">
      <c r="D653" s="139"/>
    </row>
    <row r="654" spans="4:4" x14ac:dyDescent="0.2">
      <c r="D654" s="139"/>
    </row>
    <row r="655" spans="4:4" x14ac:dyDescent="0.2">
      <c r="D655" s="139"/>
    </row>
    <row r="656" spans="4:4" x14ac:dyDescent="0.2">
      <c r="D656" s="139"/>
    </row>
    <row r="657" spans="4:4" x14ac:dyDescent="0.2">
      <c r="D657" s="139"/>
    </row>
    <row r="658" spans="4:4" x14ac:dyDescent="0.2">
      <c r="D658" s="139"/>
    </row>
    <row r="659" spans="4:4" x14ac:dyDescent="0.2">
      <c r="D659" s="139"/>
    </row>
    <row r="660" spans="4:4" x14ac:dyDescent="0.2">
      <c r="D660" s="139"/>
    </row>
    <row r="661" spans="4:4" x14ac:dyDescent="0.2">
      <c r="D661" s="139"/>
    </row>
    <row r="662" spans="4:4" x14ac:dyDescent="0.2">
      <c r="D662" s="139"/>
    </row>
    <row r="663" spans="4:4" x14ac:dyDescent="0.2">
      <c r="D663" s="139"/>
    </row>
    <row r="664" spans="4:4" x14ac:dyDescent="0.2">
      <c r="D664" s="139"/>
    </row>
    <row r="665" spans="4:4" x14ac:dyDescent="0.2">
      <c r="D665" s="139"/>
    </row>
    <row r="666" spans="4:4" x14ac:dyDescent="0.2">
      <c r="D666" s="139"/>
    </row>
    <row r="667" spans="4:4" x14ac:dyDescent="0.2">
      <c r="D667" s="139"/>
    </row>
    <row r="668" spans="4:4" x14ac:dyDescent="0.2">
      <c r="D668" s="139"/>
    </row>
    <row r="669" spans="4:4" x14ac:dyDescent="0.2">
      <c r="D669" s="139"/>
    </row>
    <row r="670" spans="4:4" x14ac:dyDescent="0.2">
      <c r="D670" s="139"/>
    </row>
    <row r="671" spans="4:4" x14ac:dyDescent="0.2">
      <c r="D671" s="139"/>
    </row>
    <row r="672" spans="4:4" x14ac:dyDescent="0.2">
      <c r="D672" s="139"/>
    </row>
    <row r="673" spans="4:4" x14ac:dyDescent="0.2">
      <c r="D673" s="139"/>
    </row>
    <row r="674" spans="4:4" x14ac:dyDescent="0.2">
      <c r="D674" s="139"/>
    </row>
    <row r="675" spans="4:4" x14ac:dyDescent="0.2">
      <c r="D675" s="139"/>
    </row>
    <row r="676" spans="4:4" x14ac:dyDescent="0.2">
      <c r="D676" s="139"/>
    </row>
    <row r="677" spans="4:4" x14ac:dyDescent="0.2">
      <c r="D677" s="139"/>
    </row>
    <row r="678" spans="4:4" x14ac:dyDescent="0.2">
      <c r="D678" s="139"/>
    </row>
    <row r="679" spans="4:4" x14ac:dyDescent="0.2">
      <c r="D679" s="139"/>
    </row>
    <row r="680" spans="4:4" x14ac:dyDescent="0.2">
      <c r="D680" s="139"/>
    </row>
    <row r="681" spans="4:4" x14ac:dyDescent="0.2">
      <c r="D681" s="139"/>
    </row>
    <row r="682" spans="4:4" x14ac:dyDescent="0.2">
      <c r="D682" s="139"/>
    </row>
    <row r="683" spans="4:4" x14ac:dyDescent="0.2">
      <c r="D683" s="139"/>
    </row>
    <row r="684" spans="4:4" x14ac:dyDescent="0.2">
      <c r="D684" s="139"/>
    </row>
    <row r="685" spans="4:4" x14ac:dyDescent="0.2">
      <c r="D685" s="139"/>
    </row>
    <row r="686" spans="4:4" x14ac:dyDescent="0.2">
      <c r="D686" s="139"/>
    </row>
    <row r="687" spans="4:4" x14ac:dyDescent="0.2">
      <c r="D687" s="139"/>
    </row>
    <row r="688" spans="4:4" x14ac:dyDescent="0.2">
      <c r="D688" s="139"/>
    </row>
    <row r="689" spans="4:4" x14ac:dyDescent="0.2">
      <c r="D689" s="139"/>
    </row>
    <row r="690" spans="4:4" x14ac:dyDescent="0.2">
      <c r="D690" s="139"/>
    </row>
    <row r="691" spans="4:4" x14ac:dyDescent="0.2">
      <c r="D691" s="139"/>
    </row>
    <row r="692" spans="4:4" x14ac:dyDescent="0.2">
      <c r="D692" s="139"/>
    </row>
    <row r="693" spans="4:4" x14ac:dyDescent="0.2">
      <c r="D693" s="139"/>
    </row>
    <row r="694" spans="4:4" x14ac:dyDescent="0.2">
      <c r="D694" s="139"/>
    </row>
    <row r="695" spans="4:4" x14ac:dyDescent="0.2">
      <c r="D695" s="139"/>
    </row>
    <row r="696" spans="4:4" x14ac:dyDescent="0.2">
      <c r="D696" s="139"/>
    </row>
    <row r="697" spans="4:4" x14ac:dyDescent="0.2">
      <c r="D697" s="139"/>
    </row>
    <row r="698" spans="4:4" x14ac:dyDescent="0.2">
      <c r="D698" s="139"/>
    </row>
    <row r="699" spans="4:4" x14ac:dyDescent="0.2">
      <c r="D699" s="139"/>
    </row>
    <row r="700" spans="4:4" x14ac:dyDescent="0.2">
      <c r="D700" s="139"/>
    </row>
    <row r="701" spans="4:4" x14ac:dyDescent="0.2">
      <c r="D701" s="139"/>
    </row>
    <row r="702" spans="4:4" x14ac:dyDescent="0.2">
      <c r="D702" s="139"/>
    </row>
    <row r="703" spans="4:4" x14ac:dyDescent="0.2">
      <c r="D703" s="139"/>
    </row>
    <row r="704" spans="4:4" x14ac:dyDescent="0.2">
      <c r="D704" s="139"/>
    </row>
    <row r="705" spans="4:4" x14ac:dyDescent="0.2">
      <c r="D705" s="139"/>
    </row>
    <row r="706" spans="4:4" x14ac:dyDescent="0.2">
      <c r="D706" s="139"/>
    </row>
    <row r="707" spans="4:4" x14ac:dyDescent="0.2">
      <c r="D707" s="139"/>
    </row>
    <row r="708" spans="4:4" x14ac:dyDescent="0.2">
      <c r="D708" s="139"/>
    </row>
    <row r="709" spans="4:4" x14ac:dyDescent="0.2">
      <c r="D709" s="139"/>
    </row>
    <row r="710" spans="4:4" x14ac:dyDescent="0.2">
      <c r="D710" s="139"/>
    </row>
    <row r="711" spans="4:4" x14ac:dyDescent="0.2">
      <c r="D711" s="139"/>
    </row>
    <row r="712" spans="4:4" x14ac:dyDescent="0.2">
      <c r="D712" s="139"/>
    </row>
    <row r="713" spans="4:4" x14ac:dyDescent="0.2">
      <c r="D713" s="139"/>
    </row>
    <row r="714" spans="4:4" x14ac:dyDescent="0.2">
      <c r="D714" s="139"/>
    </row>
    <row r="715" spans="4:4" x14ac:dyDescent="0.2">
      <c r="D715" s="139"/>
    </row>
    <row r="716" spans="4:4" x14ac:dyDescent="0.2">
      <c r="D716" s="139"/>
    </row>
    <row r="717" spans="4:4" x14ac:dyDescent="0.2">
      <c r="D717" s="139"/>
    </row>
    <row r="718" spans="4:4" x14ac:dyDescent="0.2">
      <c r="D718" s="139"/>
    </row>
    <row r="719" spans="4:4" x14ac:dyDescent="0.2">
      <c r="D719" s="139"/>
    </row>
    <row r="720" spans="4:4" x14ac:dyDescent="0.2">
      <c r="D720" s="139"/>
    </row>
    <row r="721" spans="4:4" x14ac:dyDescent="0.2">
      <c r="D721" s="139"/>
    </row>
    <row r="722" spans="4:4" x14ac:dyDescent="0.2">
      <c r="D722" s="139"/>
    </row>
    <row r="723" spans="4:4" x14ac:dyDescent="0.2">
      <c r="D723" s="139"/>
    </row>
    <row r="724" spans="4:4" x14ac:dyDescent="0.2">
      <c r="D724" s="139"/>
    </row>
    <row r="725" spans="4:4" x14ac:dyDescent="0.2">
      <c r="D725" s="139"/>
    </row>
    <row r="726" spans="4:4" x14ac:dyDescent="0.2">
      <c r="D726" s="139"/>
    </row>
    <row r="727" spans="4:4" x14ac:dyDescent="0.2">
      <c r="D727" s="139"/>
    </row>
    <row r="728" spans="4:4" x14ac:dyDescent="0.2">
      <c r="D728" s="139"/>
    </row>
    <row r="729" spans="4:4" x14ac:dyDescent="0.2">
      <c r="D729" s="139"/>
    </row>
    <row r="730" spans="4:4" x14ac:dyDescent="0.2">
      <c r="D730" s="139"/>
    </row>
    <row r="731" spans="4:4" x14ac:dyDescent="0.2">
      <c r="D731" s="139"/>
    </row>
    <row r="732" spans="4:4" x14ac:dyDescent="0.2">
      <c r="D732" s="139"/>
    </row>
    <row r="733" spans="4:4" x14ac:dyDescent="0.2">
      <c r="D733" s="139"/>
    </row>
    <row r="734" spans="4:4" x14ac:dyDescent="0.2">
      <c r="D734" s="139"/>
    </row>
    <row r="735" spans="4:4" x14ac:dyDescent="0.2">
      <c r="D735" s="139"/>
    </row>
    <row r="736" spans="4:4" x14ac:dyDescent="0.2">
      <c r="D736" s="139"/>
    </row>
    <row r="737" spans="4:4" x14ac:dyDescent="0.2">
      <c r="D737" s="139"/>
    </row>
    <row r="738" spans="4:4" x14ac:dyDescent="0.2">
      <c r="D738" s="139"/>
    </row>
    <row r="739" spans="4:4" x14ac:dyDescent="0.2">
      <c r="D739" s="139"/>
    </row>
    <row r="740" spans="4:4" x14ac:dyDescent="0.2">
      <c r="D740" s="139"/>
    </row>
    <row r="741" spans="4:4" x14ac:dyDescent="0.2">
      <c r="D741" s="139"/>
    </row>
    <row r="742" spans="4:4" x14ac:dyDescent="0.2">
      <c r="D742" s="139"/>
    </row>
    <row r="743" spans="4:4" x14ac:dyDescent="0.2">
      <c r="D743" s="139"/>
    </row>
    <row r="744" spans="4:4" x14ac:dyDescent="0.2">
      <c r="D744" s="139"/>
    </row>
    <row r="745" spans="4:4" x14ac:dyDescent="0.2">
      <c r="D745" s="139"/>
    </row>
    <row r="746" spans="4:4" x14ac:dyDescent="0.2">
      <c r="D746" s="139"/>
    </row>
    <row r="747" spans="4:4" x14ac:dyDescent="0.2">
      <c r="D747" s="139"/>
    </row>
    <row r="748" spans="4:4" x14ac:dyDescent="0.2">
      <c r="D748" s="139"/>
    </row>
    <row r="749" spans="4:4" x14ac:dyDescent="0.2">
      <c r="D749" s="139"/>
    </row>
    <row r="750" spans="4:4" x14ac:dyDescent="0.2">
      <c r="D750" s="139"/>
    </row>
    <row r="751" spans="4:4" x14ac:dyDescent="0.2">
      <c r="D751" s="139"/>
    </row>
    <row r="752" spans="4:4" x14ac:dyDescent="0.2">
      <c r="D752" s="139"/>
    </row>
    <row r="753" spans="4:4" x14ac:dyDescent="0.2">
      <c r="D753" s="139"/>
    </row>
    <row r="754" spans="4:4" x14ac:dyDescent="0.2">
      <c r="D754" s="139"/>
    </row>
    <row r="755" spans="4:4" x14ac:dyDescent="0.2">
      <c r="D755" s="139"/>
    </row>
    <row r="756" spans="4:4" x14ac:dyDescent="0.2">
      <c r="D756" s="139"/>
    </row>
    <row r="757" spans="4:4" x14ac:dyDescent="0.2">
      <c r="D757" s="139"/>
    </row>
    <row r="758" spans="4:4" x14ac:dyDescent="0.2">
      <c r="D758" s="139"/>
    </row>
    <row r="759" spans="4:4" x14ac:dyDescent="0.2">
      <c r="D759" s="139"/>
    </row>
    <row r="760" spans="4:4" x14ac:dyDescent="0.2">
      <c r="D760" s="139"/>
    </row>
    <row r="761" spans="4:4" x14ac:dyDescent="0.2">
      <c r="D761" s="139"/>
    </row>
    <row r="762" spans="4:4" x14ac:dyDescent="0.2">
      <c r="D762" s="139"/>
    </row>
    <row r="763" spans="4:4" x14ac:dyDescent="0.2">
      <c r="D763" s="139"/>
    </row>
    <row r="764" spans="4:4" x14ac:dyDescent="0.2">
      <c r="D764" s="139"/>
    </row>
    <row r="765" spans="4:4" x14ac:dyDescent="0.2">
      <c r="D765" s="139"/>
    </row>
    <row r="766" spans="4:4" x14ac:dyDescent="0.2">
      <c r="D766" s="139"/>
    </row>
    <row r="767" spans="4:4" x14ac:dyDescent="0.2">
      <c r="D767" s="139"/>
    </row>
    <row r="768" spans="4:4" x14ac:dyDescent="0.2">
      <c r="D768" s="139"/>
    </row>
    <row r="769" spans="4:4" x14ac:dyDescent="0.2">
      <c r="D769" s="139"/>
    </row>
    <row r="770" spans="4:4" x14ac:dyDescent="0.2">
      <c r="D770" s="139"/>
    </row>
    <row r="771" spans="4:4" x14ac:dyDescent="0.2">
      <c r="D771" s="139"/>
    </row>
    <row r="772" spans="4:4" x14ac:dyDescent="0.2">
      <c r="D772" s="139"/>
    </row>
    <row r="773" spans="4:4" x14ac:dyDescent="0.2">
      <c r="D773" s="139"/>
    </row>
    <row r="774" spans="4:4" x14ac:dyDescent="0.2">
      <c r="D774" s="139"/>
    </row>
    <row r="775" spans="4:4" x14ac:dyDescent="0.2">
      <c r="D775" s="139"/>
    </row>
    <row r="776" spans="4:4" x14ac:dyDescent="0.2">
      <c r="D776" s="139"/>
    </row>
    <row r="777" spans="4:4" x14ac:dyDescent="0.2">
      <c r="D777" s="139"/>
    </row>
    <row r="778" spans="4:4" x14ac:dyDescent="0.2">
      <c r="D778" s="139"/>
    </row>
    <row r="779" spans="4:4" x14ac:dyDescent="0.2">
      <c r="D779" s="139"/>
    </row>
    <row r="780" spans="4:4" x14ac:dyDescent="0.2">
      <c r="D780" s="139"/>
    </row>
    <row r="781" spans="4:4" x14ac:dyDescent="0.2">
      <c r="D781" s="139"/>
    </row>
    <row r="782" spans="4:4" x14ac:dyDescent="0.2">
      <c r="D782" s="139"/>
    </row>
    <row r="783" spans="4:4" x14ac:dyDescent="0.2">
      <c r="D783" s="139"/>
    </row>
    <row r="784" spans="4:4" x14ac:dyDescent="0.2">
      <c r="D784" s="139"/>
    </row>
    <row r="785" spans="4:4" x14ac:dyDescent="0.2">
      <c r="D785" s="139"/>
    </row>
    <row r="786" spans="4:4" x14ac:dyDescent="0.2">
      <c r="D786" s="139"/>
    </row>
    <row r="787" spans="4:4" x14ac:dyDescent="0.2">
      <c r="D787" s="139"/>
    </row>
    <row r="788" spans="4:4" x14ac:dyDescent="0.2">
      <c r="D788" s="139"/>
    </row>
    <row r="789" spans="4:4" x14ac:dyDescent="0.2">
      <c r="D789" s="139"/>
    </row>
    <row r="790" spans="4:4" x14ac:dyDescent="0.2">
      <c r="D790" s="139"/>
    </row>
    <row r="791" spans="4:4" x14ac:dyDescent="0.2">
      <c r="D791" s="139"/>
    </row>
    <row r="792" spans="4:4" x14ac:dyDescent="0.2">
      <c r="D792" s="139"/>
    </row>
    <row r="793" spans="4:4" x14ac:dyDescent="0.2">
      <c r="D793" s="139"/>
    </row>
    <row r="794" spans="4:4" x14ac:dyDescent="0.2">
      <c r="D794" s="139"/>
    </row>
    <row r="795" spans="4:4" x14ac:dyDescent="0.2">
      <c r="D795" s="139"/>
    </row>
    <row r="796" spans="4:4" x14ac:dyDescent="0.2">
      <c r="D796" s="139"/>
    </row>
    <row r="797" spans="4:4" x14ac:dyDescent="0.2">
      <c r="D797" s="139"/>
    </row>
    <row r="798" spans="4:4" x14ac:dyDescent="0.2">
      <c r="D798" s="139"/>
    </row>
    <row r="799" spans="4:4" x14ac:dyDescent="0.2">
      <c r="D799" s="139"/>
    </row>
    <row r="800" spans="4:4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dvEPgrdJhwbz2Qzr+7RN9cPWDdpf6Y8HaWYjzRUa0a00v5XRYZhDBs1EYe5lp4KEMNjWYNfryFSVd8l3NcSBzA==" saltValue="5ytLJyCuHN/TtnfhdeEkYg==" spinCount="100000" sheet="1"/>
  <mergeCells count="7">
    <mergeCell ref="A592:G596"/>
    <mergeCell ref="C332:G332"/>
    <mergeCell ref="A1:G1"/>
    <mergeCell ref="C2:G2"/>
    <mergeCell ref="C3:G3"/>
    <mergeCell ref="C4:G4"/>
    <mergeCell ref="A591:C59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43</v>
      </c>
      <c r="C3" s="268" t="s">
        <v>46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59</v>
      </c>
      <c r="C4" s="271" t="s">
        <v>60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140</v>
      </c>
      <c r="C8" s="182" t="s">
        <v>141</v>
      </c>
      <c r="D8" s="163"/>
      <c r="E8" s="164"/>
      <c r="F8" s="165"/>
      <c r="G8" s="165">
        <f>SUMIF(AG9:AG9,"&lt;&gt;NOR",G9:G9)</f>
        <v>0</v>
      </c>
      <c r="H8" s="165"/>
      <c r="I8" s="165">
        <f>SUM(I9:I9)</f>
        <v>0</v>
      </c>
      <c r="J8" s="165"/>
      <c r="K8" s="165">
        <f>SUM(K9:K9)</f>
        <v>0</v>
      </c>
      <c r="L8" s="165"/>
      <c r="M8" s="165">
        <f>SUM(M9:M9)</f>
        <v>0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173</v>
      </c>
    </row>
    <row r="9" spans="1:60" outlineLevel="1" x14ac:dyDescent="0.2">
      <c r="A9" s="167">
        <v>1</v>
      </c>
      <c r="B9" s="168" t="s">
        <v>1982</v>
      </c>
      <c r="C9" s="184" t="s">
        <v>2226</v>
      </c>
      <c r="D9" s="169" t="s">
        <v>2227</v>
      </c>
      <c r="E9" s="170">
        <v>1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184</v>
      </c>
      <c r="T9" s="173" t="s">
        <v>178</v>
      </c>
      <c r="U9" s="158">
        <v>0</v>
      </c>
      <c r="V9" s="158">
        <f>ROUND(E9*U9,2)</f>
        <v>0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185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51"/>
      <c r="B11" s="152" t="s">
        <v>26</v>
      </c>
      <c r="C11" s="186"/>
      <c r="D11" s="153"/>
      <c r="E11" s="154"/>
      <c r="F11" s="154"/>
      <c r="G11" s="181">
        <f>G8</f>
        <v>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0</v>
      </c>
      <c r="AG11" t="s">
        <v>189</v>
      </c>
    </row>
    <row r="12" spans="1:60" x14ac:dyDescent="0.2">
      <c r="A12" s="5"/>
      <c r="B12" s="6"/>
      <c r="C12" s="185"/>
      <c r="D12" s="8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60" x14ac:dyDescent="0.2">
      <c r="A13" s="5"/>
      <c r="B13" s="6"/>
      <c r="C13" s="185"/>
      <c r="D13" s="8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60" x14ac:dyDescent="0.2">
      <c r="A14" s="274" t="s">
        <v>190</v>
      </c>
      <c r="B14" s="274"/>
      <c r="C14" s="275"/>
      <c r="D14" s="8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60" x14ac:dyDescent="0.2">
      <c r="A15" s="255"/>
      <c r="B15" s="256"/>
      <c r="C15" s="257"/>
      <c r="D15" s="256"/>
      <c r="E15" s="256"/>
      <c r="F15" s="256"/>
      <c r="G15" s="25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AG15" t="s">
        <v>191</v>
      </c>
    </row>
    <row r="16" spans="1:60" x14ac:dyDescent="0.2">
      <c r="A16" s="259"/>
      <c r="B16" s="260"/>
      <c r="C16" s="261"/>
      <c r="D16" s="260"/>
      <c r="E16" s="260"/>
      <c r="F16" s="260"/>
      <c r="G16" s="262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33" x14ac:dyDescent="0.2">
      <c r="A17" s="259"/>
      <c r="B17" s="260"/>
      <c r="C17" s="261"/>
      <c r="D17" s="260"/>
      <c r="E17" s="260"/>
      <c r="F17" s="260"/>
      <c r="G17" s="262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33" x14ac:dyDescent="0.2">
      <c r="A18" s="259"/>
      <c r="B18" s="260"/>
      <c r="C18" s="261"/>
      <c r="D18" s="260"/>
      <c r="E18" s="260"/>
      <c r="F18" s="260"/>
      <c r="G18" s="262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33" x14ac:dyDescent="0.2">
      <c r="A19" s="263"/>
      <c r="B19" s="264"/>
      <c r="C19" s="265"/>
      <c r="D19" s="264"/>
      <c r="E19" s="264"/>
      <c r="F19" s="264"/>
      <c r="G19" s="266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33" x14ac:dyDescent="0.2">
      <c r="A20" s="5"/>
      <c r="B20" s="6"/>
      <c r="C20" s="185"/>
      <c r="D20" s="8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33" x14ac:dyDescent="0.2">
      <c r="C21" s="187"/>
      <c r="D21" s="139"/>
      <c r="AG21" t="s">
        <v>192</v>
      </c>
    </row>
    <row r="22" spans="1:33" x14ac:dyDescent="0.2">
      <c r="D22" s="139"/>
    </row>
    <row r="23" spans="1:33" x14ac:dyDescent="0.2">
      <c r="D23" s="139"/>
    </row>
    <row r="24" spans="1:33" x14ac:dyDescent="0.2">
      <c r="D24" s="139"/>
    </row>
    <row r="25" spans="1:33" x14ac:dyDescent="0.2">
      <c r="D25" s="139"/>
    </row>
    <row r="26" spans="1:33" x14ac:dyDescent="0.2">
      <c r="D26" s="139"/>
    </row>
    <row r="27" spans="1:33" x14ac:dyDescent="0.2">
      <c r="D27" s="139"/>
    </row>
    <row r="28" spans="1:33" x14ac:dyDescent="0.2">
      <c r="D28" s="139"/>
    </row>
    <row r="29" spans="1:33" x14ac:dyDescent="0.2">
      <c r="D29" s="139"/>
    </row>
    <row r="30" spans="1:33" x14ac:dyDescent="0.2">
      <c r="D30" s="139"/>
    </row>
    <row r="31" spans="1:33" x14ac:dyDescent="0.2">
      <c r="D31" s="139"/>
    </row>
    <row r="32" spans="1:33" x14ac:dyDescent="0.2">
      <c r="D32" s="139"/>
    </row>
    <row r="33" spans="4:4" x14ac:dyDescent="0.2">
      <c r="D33" s="139"/>
    </row>
    <row r="34" spans="4:4" x14ac:dyDescent="0.2">
      <c r="D34" s="139"/>
    </row>
    <row r="35" spans="4:4" x14ac:dyDescent="0.2">
      <c r="D35" s="139"/>
    </row>
    <row r="36" spans="4:4" x14ac:dyDescent="0.2">
      <c r="D36" s="139"/>
    </row>
    <row r="37" spans="4:4" x14ac:dyDescent="0.2">
      <c r="D37" s="139"/>
    </row>
    <row r="38" spans="4:4" x14ac:dyDescent="0.2">
      <c r="D38" s="139"/>
    </row>
    <row r="39" spans="4:4" x14ac:dyDescent="0.2">
      <c r="D39" s="139"/>
    </row>
    <row r="40" spans="4:4" x14ac:dyDescent="0.2">
      <c r="D40" s="139"/>
    </row>
    <row r="41" spans="4:4" x14ac:dyDescent="0.2">
      <c r="D41" s="139"/>
    </row>
    <row r="42" spans="4:4" x14ac:dyDescent="0.2">
      <c r="D42" s="139"/>
    </row>
    <row r="43" spans="4:4" x14ac:dyDescent="0.2">
      <c r="D43" s="139"/>
    </row>
    <row r="44" spans="4:4" x14ac:dyDescent="0.2">
      <c r="D44" s="139"/>
    </row>
    <row r="45" spans="4:4" x14ac:dyDescent="0.2">
      <c r="D45" s="139"/>
    </row>
    <row r="46" spans="4:4" x14ac:dyDescent="0.2">
      <c r="D46" s="139"/>
    </row>
    <row r="47" spans="4:4" x14ac:dyDescent="0.2">
      <c r="D47" s="139"/>
    </row>
    <row r="48" spans="4:4" x14ac:dyDescent="0.2">
      <c r="D48" s="139"/>
    </row>
    <row r="49" spans="4:4" x14ac:dyDescent="0.2">
      <c r="D49" s="139"/>
    </row>
    <row r="50" spans="4:4" x14ac:dyDescent="0.2">
      <c r="D50" s="139"/>
    </row>
    <row r="51" spans="4:4" x14ac:dyDescent="0.2">
      <c r="D51" s="139"/>
    </row>
    <row r="52" spans="4:4" x14ac:dyDescent="0.2">
      <c r="D52" s="139"/>
    </row>
    <row r="53" spans="4:4" x14ac:dyDescent="0.2">
      <c r="D53" s="139"/>
    </row>
    <row r="54" spans="4:4" x14ac:dyDescent="0.2">
      <c r="D54" s="139"/>
    </row>
    <row r="55" spans="4:4" x14ac:dyDescent="0.2">
      <c r="D55" s="139"/>
    </row>
    <row r="56" spans="4:4" x14ac:dyDescent="0.2">
      <c r="D56" s="139"/>
    </row>
    <row r="57" spans="4:4" x14ac:dyDescent="0.2">
      <c r="D57" s="139"/>
    </row>
    <row r="58" spans="4:4" x14ac:dyDescent="0.2">
      <c r="D58" s="139"/>
    </row>
    <row r="59" spans="4:4" x14ac:dyDescent="0.2">
      <c r="D59" s="139"/>
    </row>
    <row r="60" spans="4:4" x14ac:dyDescent="0.2">
      <c r="D60" s="139"/>
    </row>
    <row r="61" spans="4:4" x14ac:dyDescent="0.2">
      <c r="D61" s="139"/>
    </row>
    <row r="62" spans="4:4" x14ac:dyDescent="0.2">
      <c r="D62" s="139"/>
    </row>
    <row r="63" spans="4:4" x14ac:dyDescent="0.2">
      <c r="D63" s="139"/>
    </row>
    <row r="64" spans="4:4" x14ac:dyDescent="0.2">
      <c r="D64" s="139"/>
    </row>
    <row r="65" spans="4:4" x14ac:dyDescent="0.2">
      <c r="D65" s="139"/>
    </row>
    <row r="66" spans="4:4" x14ac:dyDescent="0.2">
      <c r="D66" s="139"/>
    </row>
    <row r="67" spans="4:4" x14ac:dyDescent="0.2">
      <c r="D67" s="139"/>
    </row>
    <row r="68" spans="4:4" x14ac:dyDescent="0.2">
      <c r="D68" s="139"/>
    </row>
    <row r="69" spans="4:4" x14ac:dyDescent="0.2">
      <c r="D69" s="139"/>
    </row>
    <row r="70" spans="4:4" x14ac:dyDescent="0.2">
      <c r="D70" s="139"/>
    </row>
    <row r="71" spans="4:4" x14ac:dyDescent="0.2">
      <c r="D71" s="139"/>
    </row>
    <row r="72" spans="4:4" x14ac:dyDescent="0.2">
      <c r="D72" s="139"/>
    </row>
    <row r="73" spans="4:4" x14ac:dyDescent="0.2">
      <c r="D73" s="139"/>
    </row>
    <row r="74" spans="4:4" x14ac:dyDescent="0.2">
      <c r="D74" s="139"/>
    </row>
    <row r="75" spans="4:4" x14ac:dyDescent="0.2">
      <c r="D75" s="139"/>
    </row>
    <row r="76" spans="4:4" x14ac:dyDescent="0.2">
      <c r="D76" s="139"/>
    </row>
    <row r="77" spans="4:4" x14ac:dyDescent="0.2">
      <c r="D77" s="139"/>
    </row>
    <row r="78" spans="4:4" x14ac:dyDescent="0.2">
      <c r="D78" s="139"/>
    </row>
    <row r="79" spans="4:4" x14ac:dyDescent="0.2">
      <c r="D79" s="139"/>
    </row>
    <row r="80" spans="4:4" x14ac:dyDescent="0.2">
      <c r="D80" s="139"/>
    </row>
    <row r="81" spans="4:4" x14ac:dyDescent="0.2">
      <c r="D81" s="139"/>
    </row>
    <row r="82" spans="4:4" x14ac:dyDescent="0.2">
      <c r="D82" s="139"/>
    </row>
    <row r="83" spans="4:4" x14ac:dyDescent="0.2">
      <c r="D83" s="139"/>
    </row>
    <row r="84" spans="4:4" x14ac:dyDescent="0.2">
      <c r="D84" s="139"/>
    </row>
    <row r="85" spans="4:4" x14ac:dyDescent="0.2">
      <c r="D85" s="139"/>
    </row>
    <row r="86" spans="4:4" x14ac:dyDescent="0.2">
      <c r="D86" s="139"/>
    </row>
    <row r="87" spans="4:4" x14ac:dyDescent="0.2">
      <c r="D87" s="139"/>
    </row>
    <row r="88" spans="4:4" x14ac:dyDescent="0.2">
      <c r="D88" s="139"/>
    </row>
    <row r="89" spans="4:4" x14ac:dyDescent="0.2">
      <c r="D89" s="139"/>
    </row>
    <row r="90" spans="4:4" x14ac:dyDescent="0.2">
      <c r="D90" s="139"/>
    </row>
    <row r="91" spans="4:4" x14ac:dyDescent="0.2">
      <c r="D91" s="139"/>
    </row>
    <row r="92" spans="4:4" x14ac:dyDescent="0.2">
      <c r="D92" s="139"/>
    </row>
    <row r="93" spans="4:4" x14ac:dyDescent="0.2">
      <c r="D93" s="139"/>
    </row>
    <row r="94" spans="4:4" x14ac:dyDescent="0.2">
      <c r="D94" s="139"/>
    </row>
    <row r="95" spans="4:4" x14ac:dyDescent="0.2">
      <c r="D95" s="139"/>
    </row>
    <row r="96" spans="4:4" x14ac:dyDescent="0.2">
      <c r="D96" s="139"/>
    </row>
    <row r="97" spans="4:4" x14ac:dyDescent="0.2">
      <c r="D97" s="139"/>
    </row>
    <row r="98" spans="4:4" x14ac:dyDescent="0.2">
      <c r="D98" s="139"/>
    </row>
    <row r="99" spans="4:4" x14ac:dyDescent="0.2">
      <c r="D99" s="139"/>
    </row>
    <row r="100" spans="4:4" x14ac:dyDescent="0.2">
      <c r="D100" s="139"/>
    </row>
    <row r="101" spans="4:4" x14ac:dyDescent="0.2">
      <c r="D101" s="139"/>
    </row>
    <row r="102" spans="4:4" x14ac:dyDescent="0.2">
      <c r="D102" s="139"/>
    </row>
    <row r="103" spans="4:4" x14ac:dyDescent="0.2">
      <c r="D103" s="139"/>
    </row>
    <row r="104" spans="4:4" x14ac:dyDescent="0.2">
      <c r="D104" s="139"/>
    </row>
    <row r="105" spans="4:4" x14ac:dyDescent="0.2">
      <c r="D105" s="139"/>
    </row>
    <row r="106" spans="4:4" x14ac:dyDescent="0.2">
      <c r="D106" s="139"/>
    </row>
    <row r="107" spans="4:4" x14ac:dyDescent="0.2">
      <c r="D107" s="139"/>
    </row>
    <row r="108" spans="4:4" x14ac:dyDescent="0.2">
      <c r="D108" s="139"/>
    </row>
    <row r="109" spans="4:4" x14ac:dyDescent="0.2">
      <c r="D109" s="139"/>
    </row>
    <row r="110" spans="4:4" x14ac:dyDescent="0.2">
      <c r="D110" s="139"/>
    </row>
    <row r="111" spans="4:4" x14ac:dyDescent="0.2">
      <c r="D111" s="139"/>
    </row>
    <row r="112" spans="4:4" x14ac:dyDescent="0.2">
      <c r="D112" s="139"/>
    </row>
    <row r="113" spans="4:4" x14ac:dyDescent="0.2">
      <c r="D113" s="139"/>
    </row>
    <row r="114" spans="4:4" x14ac:dyDescent="0.2">
      <c r="D114" s="139"/>
    </row>
    <row r="115" spans="4:4" x14ac:dyDescent="0.2">
      <c r="D115" s="139"/>
    </row>
    <row r="116" spans="4:4" x14ac:dyDescent="0.2">
      <c r="D116" s="139"/>
    </row>
    <row r="117" spans="4:4" x14ac:dyDescent="0.2">
      <c r="D117" s="139"/>
    </row>
    <row r="118" spans="4:4" x14ac:dyDescent="0.2">
      <c r="D118" s="139"/>
    </row>
    <row r="119" spans="4:4" x14ac:dyDescent="0.2">
      <c r="D119" s="139"/>
    </row>
    <row r="120" spans="4:4" x14ac:dyDescent="0.2">
      <c r="D120" s="139"/>
    </row>
    <row r="121" spans="4:4" x14ac:dyDescent="0.2">
      <c r="D121" s="139"/>
    </row>
    <row r="122" spans="4:4" x14ac:dyDescent="0.2">
      <c r="D122" s="139"/>
    </row>
    <row r="123" spans="4:4" x14ac:dyDescent="0.2">
      <c r="D123" s="139"/>
    </row>
    <row r="124" spans="4:4" x14ac:dyDescent="0.2">
      <c r="D124" s="139"/>
    </row>
    <row r="125" spans="4:4" x14ac:dyDescent="0.2">
      <c r="D125" s="139"/>
    </row>
    <row r="126" spans="4:4" x14ac:dyDescent="0.2">
      <c r="D126" s="139"/>
    </row>
    <row r="127" spans="4:4" x14ac:dyDescent="0.2">
      <c r="D127" s="139"/>
    </row>
    <row r="128" spans="4:4" x14ac:dyDescent="0.2">
      <c r="D128" s="139"/>
    </row>
    <row r="129" spans="4:4" x14ac:dyDescent="0.2">
      <c r="D129" s="139"/>
    </row>
    <row r="130" spans="4:4" x14ac:dyDescent="0.2">
      <c r="D130" s="139"/>
    </row>
    <row r="131" spans="4:4" x14ac:dyDescent="0.2">
      <c r="D131" s="139"/>
    </row>
    <row r="132" spans="4:4" x14ac:dyDescent="0.2">
      <c r="D132" s="139"/>
    </row>
    <row r="133" spans="4:4" x14ac:dyDescent="0.2">
      <c r="D133" s="139"/>
    </row>
    <row r="134" spans="4:4" x14ac:dyDescent="0.2">
      <c r="D134" s="139"/>
    </row>
    <row r="135" spans="4:4" x14ac:dyDescent="0.2">
      <c r="D135" s="139"/>
    </row>
    <row r="136" spans="4:4" x14ac:dyDescent="0.2">
      <c r="D136" s="139"/>
    </row>
    <row r="137" spans="4:4" x14ac:dyDescent="0.2">
      <c r="D137" s="139"/>
    </row>
    <row r="138" spans="4:4" x14ac:dyDescent="0.2">
      <c r="D138" s="139"/>
    </row>
    <row r="139" spans="4:4" x14ac:dyDescent="0.2">
      <c r="D139" s="139"/>
    </row>
    <row r="140" spans="4:4" x14ac:dyDescent="0.2">
      <c r="D140" s="139"/>
    </row>
    <row r="141" spans="4:4" x14ac:dyDescent="0.2">
      <c r="D141" s="139"/>
    </row>
    <row r="142" spans="4:4" x14ac:dyDescent="0.2">
      <c r="D142" s="139"/>
    </row>
    <row r="143" spans="4:4" x14ac:dyDescent="0.2">
      <c r="D143" s="139"/>
    </row>
    <row r="144" spans="4:4" x14ac:dyDescent="0.2">
      <c r="D144" s="139"/>
    </row>
    <row r="145" spans="4:4" x14ac:dyDescent="0.2">
      <c r="D145" s="139"/>
    </row>
    <row r="146" spans="4:4" x14ac:dyDescent="0.2">
      <c r="D146" s="139"/>
    </row>
    <row r="147" spans="4:4" x14ac:dyDescent="0.2">
      <c r="D147" s="139"/>
    </row>
    <row r="148" spans="4:4" x14ac:dyDescent="0.2">
      <c r="D148" s="139"/>
    </row>
    <row r="149" spans="4:4" x14ac:dyDescent="0.2">
      <c r="D149" s="139"/>
    </row>
    <row r="150" spans="4:4" x14ac:dyDescent="0.2">
      <c r="D150" s="139"/>
    </row>
    <row r="151" spans="4:4" x14ac:dyDescent="0.2">
      <c r="D151" s="139"/>
    </row>
    <row r="152" spans="4:4" x14ac:dyDescent="0.2">
      <c r="D152" s="139"/>
    </row>
    <row r="153" spans="4:4" x14ac:dyDescent="0.2">
      <c r="D153" s="139"/>
    </row>
    <row r="154" spans="4:4" x14ac:dyDescent="0.2">
      <c r="D154" s="139"/>
    </row>
    <row r="155" spans="4:4" x14ac:dyDescent="0.2">
      <c r="D155" s="139"/>
    </row>
    <row r="156" spans="4:4" x14ac:dyDescent="0.2">
      <c r="D156" s="139"/>
    </row>
    <row r="157" spans="4:4" x14ac:dyDescent="0.2">
      <c r="D157" s="139"/>
    </row>
    <row r="158" spans="4:4" x14ac:dyDescent="0.2">
      <c r="D158" s="139"/>
    </row>
    <row r="159" spans="4:4" x14ac:dyDescent="0.2">
      <c r="D159" s="139"/>
    </row>
    <row r="160" spans="4:4" x14ac:dyDescent="0.2">
      <c r="D160" s="139"/>
    </row>
    <row r="161" spans="4:4" x14ac:dyDescent="0.2">
      <c r="D161" s="139"/>
    </row>
    <row r="162" spans="4:4" x14ac:dyDescent="0.2">
      <c r="D162" s="139"/>
    </row>
    <row r="163" spans="4:4" x14ac:dyDescent="0.2">
      <c r="D163" s="139"/>
    </row>
    <row r="164" spans="4:4" x14ac:dyDescent="0.2">
      <c r="D164" s="139"/>
    </row>
    <row r="165" spans="4:4" x14ac:dyDescent="0.2">
      <c r="D165" s="139"/>
    </row>
    <row r="166" spans="4:4" x14ac:dyDescent="0.2">
      <c r="D166" s="139"/>
    </row>
    <row r="167" spans="4:4" x14ac:dyDescent="0.2">
      <c r="D167" s="139"/>
    </row>
    <row r="168" spans="4:4" x14ac:dyDescent="0.2">
      <c r="D168" s="139"/>
    </row>
    <row r="169" spans="4:4" x14ac:dyDescent="0.2">
      <c r="D169" s="139"/>
    </row>
    <row r="170" spans="4:4" x14ac:dyDescent="0.2">
      <c r="D170" s="139"/>
    </row>
    <row r="171" spans="4:4" x14ac:dyDescent="0.2">
      <c r="D171" s="139"/>
    </row>
    <row r="172" spans="4:4" x14ac:dyDescent="0.2">
      <c r="D172" s="139"/>
    </row>
    <row r="173" spans="4:4" x14ac:dyDescent="0.2">
      <c r="D173" s="139"/>
    </row>
    <row r="174" spans="4:4" x14ac:dyDescent="0.2">
      <c r="D174" s="139"/>
    </row>
    <row r="175" spans="4:4" x14ac:dyDescent="0.2">
      <c r="D175" s="139"/>
    </row>
    <row r="176" spans="4:4" x14ac:dyDescent="0.2">
      <c r="D176" s="139"/>
    </row>
    <row r="177" spans="4:4" x14ac:dyDescent="0.2">
      <c r="D177" s="139"/>
    </row>
    <row r="178" spans="4:4" x14ac:dyDescent="0.2">
      <c r="D178" s="139"/>
    </row>
    <row r="179" spans="4:4" x14ac:dyDescent="0.2">
      <c r="D179" s="139"/>
    </row>
    <row r="180" spans="4:4" x14ac:dyDescent="0.2">
      <c r="D180" s="139"/>
    </row>
    <row r="181" spans="4:4" x14ac:dyDescent="0.2">
      <c r="D181" s="139"/>
    </row>
    <row r="182" spans="4:4" x14ac:dyDescent="0.2">
      <c r="D182" s="139"/>
    </row>
    <row r="183" spans="4:4" x14ac:dyDescent="0.2">
      <c r="D183" s="139"/>
    </row>
    <row r="184" spans="4:4" x14ac:dyDescent="0.2">
      <c r="D184" s="139"/>
    </row>
    <row r="185" spans="4:4" x14ac:dyDescent="0.2">
      <c r="D185" s="139"/>
    </row>
    <row r="186" spans="4:4" x14ac:dyDescent="0.2">
      <c r="D186" s="139"/>
    </row>
    <row r="187" spans="4:4" x14ac:dyDescent="0.2">
      <c r="D187" s="139"/>
    </row>
    <row r="188" spans="4:4" x14ac:dyDescent="0.2">
      <c r="D188" s="139"/>
    </row>
    <row r="189" spans="4:4" x14ac:dyDescent="0.2">
      <c r="D189" s="139"/>
    </row>
    <row r="190" spans="4:4" x14ac:dyDescent="0.2">
      <c r="D190" s="139"/>
    </row>
    <row r="191" spans="4:4" x14ac:dyDescent="0.2">
      <c r="D191" s="139"/>
    </row>
    <row r="192" spans="4:4" x14ac:dyDescent="0.2">
      <c r="D192" s="139"/>
    </row>
    <row r="193" spans="4:4" x14ac:dyDescent="0.2">
      <c r="D193" s="139"/>
    </row>
    <row r="194" spans="4:4" x14ac:dyDescent="0.2">
      <c r="D194" s="139"/>
    </row>
    <row r="195" spans="4:4" x14ac:dyDescent="0.2">
      <c r="D195" s="139"/>
    </row>
    <row r="196" spans="4:4" x14ac:dyDescent="0.2">
      <c r="D196" s="139"/>
    </row>
    <row r="197" spans="4:4" x14ac:dyDescent="0.2">
      <c r="D197" s="139"/>
    </row>
    <row r="198" spans="4:4" x14ac:dyDescent="0.2">
      <c r="D198" s="139"/>
    </row>
    <row r="199" spans="4:4" x14ac:dyDescent="0.2">
      <c r="D199" s="139"/>
    </row>
    <row r="200" spans="4:4" x14ac:dyDescent="0.2">
      <c r="D200" s="139"/>
    </row>
    <row r="201" spans="4:4" x14ac:dyDescent="0.2">
      <c r="D201" s="139"/>
    </row>
    <row r="202" spans="4:4" x14ac:dyDescent="0.2">
      <c r="D202" s="139"/>
    </row>
    <row r="203" spans="4:4" x14ac:dyDescent="0.2">
      <c r="D203" s="139"/>
    </row>
    <row r="204" spans="4:4" x14ac:dyDescent="0.2">
      <c r="D204" s="139"/>
    </row>
    <row r="205" spans="4:4" x14ac:dyDescent="0.2">
      <c r="D205" s="139"/>
    </row>
    <row r="206" spans="4:4" x14ac:dyDescent="0.2">
      <c r="D206" s="139"/>
    </row>
    <row r="207" spans="4:4" x14ac:dyDescent="0.2">
      <c r="D207" s="139"/>
    </row>
    <row r="208" spans="4:4" x14ac:dyDescent="0.2">
      <c r="D208" s="139"/>
    </row>
    <row r="209" spans="4:4" x14ac:dyDescent="0.2">
      <c r="D209" s="139"/>
    </row>
    <row r="210" spans="4:4" x14ac:dyDescent="0.2">
      <c r="D210" s="139"/>
    </row>
    <row r="211" spans="4:4" x14ac:dyDescent="0.2">
      <c r="D211" s="139"/>
    </row>
    <row r="212" spans="4:4" x14ac:dyDescent="0.2">
      <c r="D212" s="139"/>
    </row>
    <row r="213" spans="4:4" x14ac:dyDescent="0.2">
      <c r="D213" s="139"/>
    </row>
    <row r="214" spans="4:4" x14ac:dyDescent="0.2">
      <c r="D214" s="139"/>
    </row>
    <row r="215" spans="4:4" x14ac:dyDescent="0.2">
      <c r="D215" s="139"/>
    </row>
    <row r="216" spans="4:4" x14ac:dyDescent="0.2">
      <c r="D216" s="139"/>
    </row>
    <row r="217" spans="4:4" x14ac:dyDescent="0.2">
      <c r="D217" s="139"/>
    </row>
    <row r="218" spans="4:4" x14ac:dyDescent="0.2">
      <c r="D218" s="139"/>
    </row>
    <row r="219" spans="4:4" x14ac:dyDescent="0.2">
      <c r="D219" s="139"/>
    </row>
    <row r="220" spans="4:4" x14ac:dyDescent="0.2">
      <c r="D220" s="139"/>
    </row>
    <row r="221" spans="4:4" x14ac:dyDescent="0.2">
      <c r="D221" s="139"/>
    </row>
    <row r="222" spans="4:4" x14ac:dyDescent="0.2">
      <c r="D222" s="139"/>
    </row>
    <row r="223" spans="4:4" x14ac:dyDescent="0.2">
      <c r="D223" s="139"/>
    </row>
    <row r="224" spans="4:4" x14ac:dyDescent="0.2">
      <c r="D224" s="139"/>
    </row>
    <row r="225" spans="4:4" x14ac:dyDescent="0.2">
      <c r="D225" s="139"/>
    </row>
    <row r="226" spans="4:4" x14ac:dyDescent="0.2">
      <c r="D226" s="139"/>
    </row>
    <row r="227" spans="4:4" x14ac:dyDescent="0.2">
      <c r="D227" s="139"/>
    </row>
    <row r="228" spans="4:4" x14ac:dyDescent="0.2">
      <c r="D228" s="139"/>
    </row>
    <row r="229" spans="4:4" x14ac:dyDescent="0.2">
      <c r="D229" s="139"/>
    </row>
    <row r="230" spans="4:4" x14ac:dyDescent="0.2">
      <c r="D230" s="139"/>
    </row>
    <row r="231" spans="4:4" x14ac:dyDescent="0.2">
      <c r="D231" s="139"/>
    </row>
    <row r="232" spans="4:4" x14ac:dyDescent="0.2">
      <c r="D232" s="139"/>
    </row>
    <row r="233" spans="4:4" x14ac:dyDescent="0.2">
      <c r="D233" s="139"/>
    </row>
    <row r="234" spans="4:4" x14ac:dyDescent="0.2">
      <c r="D234" s="139"/>
    </row>
    <row r="235" spans="4:4" x14ac:dyDescent="0.2">
      <c r="D235" s="139"/>
    </row>
    <row r="236" spans="4:4" x14ac:dyDescent="0.2">
      <c r="D236" s="139"/>
    </row>
    <row r="237" spans="4:4" x14ac:dyDescent="0.2">
      <c r="D237" s="139"/>
    </row>
    <row r="238" spans="4:4" x14ac:dyDescent="0.2">
      <c r="D238" s="139"/>
    </row>
    <row r="239" spans="4:4" x14ac:dyDescent="0.2">
      <c r="D239" s="139"/>
    </row>
    <row r="240" spans="4:4" x14ac:dyDescent="0.2">
      <c r="D240" s="139"/>
    </row>
    <row r="241" spans="4:4" x14ac:dyDescent="0.2">
      <c r="D241" s="139"/>
    </row>
    <row r="242" spans="4:4" x14ac:dyDescent="0.2">
      <c r="D242" s="139"/>
    </row>
    <row r="243" spans="4:4" x14ac:dyDescent="0.2">
      <c r="D243" s="139"/>
    </row>
    <row r="244" spans="4:4" x14ac:dyDescent="0.2">
      <c r="D244" s="139"/>
    </row>
    <row r="245" spans="4:4" x14ac:dyDescent="0.2">
      <c r="D245" s="139"/>
    </row>
    <row r="246" spans="4:4" x14ac:dyDescent="0.2">
      <c r="D246" s="139"/>
    </row>
    <row r="247" spans="4:4" x14ac:dyDescent="0.2">
      <c r="D247" s="139"/>
    </row>
    <row r="248" spans="4:4" x14ac:dyDescent="0.2">
      <c r="D248" s="139"/>
    </row>
    <row r="249" spans="4:4" x14ac:dyDescent="0.2">
      <c r="D249" s="139"/>
    </row>
    <row r="250" spans="4:4" x14ac:dyDescent="0.2">
      <c r="D250" s="139"/>
    </row>
    <row r="251" spans="4:4" x14ac:dyDescent="0.2">
      <c r="D251" s="139"/>
    </row>
    <row r="252" spans="4:4" x14ac:dyDescent="0.2">
      <c r="D252" s="139"/>
    </row>
    <row r="253" spans="4:4" x14ac:dyDescent="0.2">
      <c r="D253" s="139"/>
    </row>
    <row r="254" spans="4:4" x14ac:dyDescent="0.2">
      <c r="D254" s="139"/>
    </row>
    <row r="255" spans="4:4" x14ac:dyDescent="0.2">
      <c r="D255" s="139"/>
    </row>
    <row r="256" spans="4:4" x14ac:dyDescent="0.2">
      <c r="D256" s="139"/>
    </row>
    <row r="257" spans="4:4" x14ac:dyDescent="0.2">
      <c r="D257" s="139"/>
    </row>
    <row r="258" spans="4:4" x14ac:dyDescent="0.2">
      <c r="D258" s="139"/>
    </row>
    <row r="259" spans="4:4" x14ac:dyDescent="0.2">
      <c r="D259" s="139"/>
    </row>
    <row r="260" spans="4:4" x14ac:dyDescent="0.2">
      <c r="D260" s="139"/>
    </row>
    <row r="261" spans="4:4" x14ac:dyDescent="0.2">
      <c r="D261" s="139"/>
    </row>
    <row r="262" spans="4:4" x14ac:dyDescent="0.2">
      <c r="D262" s="139"/>
    </row>
    <row r="263" spans="4:4" x14ac:dyDescent="0.2">
      <c r="D263" s="139"/>
    </row>
    <row r="264" spans="4:4" x14ac:dyDescent="0.2">
      <c r="D264" s="139"/>
    </row>
    <row r="265" spans="4:4" x14ac:dyDescent="0.2">
      <c r="D265" s="139"/>
    </row>
    <row r="266" spans="4:4" x14ac:dyDescent="0.2">
      <c r="D266" s="139"/>
    </row>
    <row r="267" spans="4:4" x14ac:dyDescent="0.2">
      <c r="D267" s="139"/>
    </row>
    <row r="268" spans="4:4" x14ac:dyDescent="0.2">
      <c r="D268" s="139"/>
    </row>
    <row r="269" spans="4:4" x14ac:dyDescent="0.2">
      <c r="D269" s="139"/>
    </row>
    <row r="270" spans="4:4" x14ac:dyDescent="0.2">
      <c r="D270" s="139"/>
    </row>
    <row r="271" spans="4:4" x14ac:dyDescent="0.2">
      <c r="D271" s="139"/>
    </row>
    <row r="272" spans="4:4" x14ac:dyDescent="0.2">
      <c r="D272" s="139"/>
    </row>
    <row r="273" spans="4:4" x14ac:dyDescent="0.2">
      <c r="D273" s="139"/>
    </row>
    <row r="274" spans="4:4" x14ac:dyDescent="0.2">
      <c r="D274" s="139"/>
    </row>
    <row r="275" spans="4:4" x14ac:dyDescent="0.2">
      <c r="D275" s="139"/>
    </row>
    <row r="276" spans="4:4" x14ac:dyDescent="0.2">
      <c r="D276" s="139"/>
    </row>
    <row r="277" spans="4:4" x14ac:dyDescent="0.2">
      <c r="D277" s="139"/>
    </row>
    <row r="278" spans="4:4" x14ac:dyDescent="0.2">
      <c r="D278" s="139"/>
    </row>
    <row r="279" spans="4:4" x14ac:dyDescent="0.2">
      <c r="D279" s="139"/>
    </row>
    <row r="280" spans="4:4" x14ac:dyDescent="0.2">
      <c r="D280" s="139"/>
    </row>
    <row r="281" spans="4:4" x14ac:dyDescent="0.2">
      <c r="D281" s="139"/>
    </row>
    <row r="282" spans="4:4" x14ac:dyDescent="0.2">
      <c r="D282" s="139"/>
    </row>
    <row r="283" spans="4:4" x14ac:dyDescent="0.2">
      <c r="D283" s="139"/>
    </row>
    <row r="284" spans="4:4" x14ac:dyDescent="0.2">
      <c r="D284" s="139"/>
    </row>
    <row r="285" spans="4:4" x14ac:dyDescent="0.2">
      <c r="D285" s="139"/>
    </row>
    <row r="286" spans="4:4" x14ac:dyDescent="0.2">
      <c r="D286" s="139"/>
    </row>
    <row r="287" spans="4:4" x14ac:dyDescent="0.2">
      <c r="D287" s="139"/>
    </row>
    <row r="288" spans="4:4" x14ac:dyDescent="0.2">
      <c r="D288" s="139"/>
    </row>
    <row r="289" spans="4:4" x14ac:dyDescent="0.2">
      <c r="D289" s="139"/>
    </row>
    <row r="290" spans="4:4" x14ac:dyDescent="0.2">
      <c r="D290" s="139"/>
    </row>
    <row r="291" spans="4:4" x14ac:dyDescent="0.2">
      <c r="D291" s="139"/>
    </row>
    <row r="292" spans="4:4" x14ac:dyDescent="0.2">
      <c r="D292" s="139"/>
    </row>
    <row r="293" spans="4:4" x14ac:dyDescent="0.2">
      <c r="D293" s="139"/>
    </row>
    <row r="294" spans="4:4" x14ac:dyDescent="0.2">
      <c r="D294" s="139"/>
    </row>
    <row r="295" spans="4:4" x14ac:dyDescent="0.2">
      <c r="D295" s="139"/>
    </row>
    <row r="296" spans="4:4" x14ac:dyDescent="0.2">
      <c r="D296" s="139"/>
    </row>
    <row r="297" spans="4:4" x14ac:dyDescent="0.2">
      <c r="D297" s="139"/>
    </row>
    <row r="298" spans="4:4" x14ac:dyDescent="0.2">
      <c r="D298" s="139"/>
    </row>
    <row r="299" spans="4:4" x14ac:dyDescent="0.2">
      <c r="D299" s="139"/>
    </row>
    <row r="300" spans="4:4" x14ac:dyDescent="0.2">
      <c r="D300" s="139"/>
    </row>
    <row r="301" spans="4:4" x14ac:dyDescent="0.2">
      <c r="D301" s="139"/>
    </row>
    <row r="302" spans="4:4" x14ac:dyDescent="0.2">
      <c r="D302" s="139"/>
    </row>
    <row r="303" spans="4:4" x14ac:dyDescent="0.2">
      <c r="D303" s="139"/>
    </row>
    <row r="304" spans="4:4" x14ac:dyDescent="0.2">
      <c r="D304" s="139"/>
    </row>
    <row r="305" spans="4:4" x14ac:dyDescent="0.2">
      <c r="D305" s="139"/>
    </row>
    <row r="306" spans="4:4" x14ac:dyDescent="0.2">
      <c r="D306" s="139"/>
    </row>
    <row r="307" spans="4:4" x14ac:dyDescent="0.2">
      <c r="D307" s="139"/>
    </row>
    <row r="308" spans="4:4" x14ac:dyDescent="0.2">
      <c r="D308" s="139"/>
    </row>
    <row r="309" spans="4:4" x14ac:dyDescent="0.2">
      <c r="D309" s="139"/>
    </row>
    <row r="310" spans="4:4" x14ac:dyDescent="0.2">
      <c r="D310" s="139"/>
    </row>
    <row r="311" spans="4:4" x14ac:dyDescent="0.2">
      <c r="D311" s="139"/>
    </row>
    <row r="312" spans="4:4" x14ac:dyDescent="0.2">
      <c r="D312" s="139"/>
    </row>
    <row r="313" spans="4:4" x14ac:dyDescent="0.2">
      <c r="D313" s="139"/>
    </row>
    <row r="314" spans="4:4" x14ac:dyDescent="0.2">
      <c r="D314" s="139"/>
    </row>
    <row r="315" spans="4:4" x14ac:dyDescent="0.2">
      <c r="D315" s="139"/>
    </row>
    <row r="316" spans="4:4" x14ac:dyDescent="0.2">
      <c r="D316" s="139"/>
    </row>
    <row r="317" spans="4:4" x14ac:dyDescent="0.2">
      <c r="D317" s="139"/>
    </row>
    <row r="318" spans="4:4" x14ac:dyDescent="0.2">
      <c r="D318" s="139"/>
    </row>
    <row r="319" spans="4:4" x14ac:dyDescent="0.2">
      <c r="D319" s="139"/>
    </row>
    <row r="320" spans="4:4" x14ac:dyDescent="0.2">
      <c r="D320" s="139"/>
    </row>
    <row r="321" spans="4:4" x14ac:dyDescent="0.2">
      <c r="D321" s="139"/>
    </row>
    <row r="322" spans="4:4" x14ac:dyDescent="0.2">
      <c r="D322" s="139"/>
    </row>
    <row r="323" spans="4:4" x14ac:dyDescent="0.2">
      <c r="D323" s="139"/>
    </row>
    <row r="324" spans="4:4" x14ac:dyDescent="0.2">
      <c r="D324" s="139"/>
    </row>
    <row r="325" spans="4:4" x14ac:dyDescent="0.2">
      <c r="D325" s="139"/>
    </row>
    <row r="326" spans="4:4" x14ac:dyDescent="0.2">
      <c r="D326" s="139"/>
    </row>
    <row r="327" spans="4:4" x14ac:dyDescent="0.2">
      <c r="D327" s="139"/>
    </row>
    <row r="328" spans="4:4" x14ac:dyDescent="0.2">
      <c r="D328" s="139"/>
    </row>
    <row r="329" spans="4:4" x14ac:dyDescent="0.2">
      <c r="D329" s="139"/>
    </row>
    <row r="330" spans="4:4" x14ac:dyDescent="0.2">
      <c r="D330" s="139"/>
    </row>
    <row r="331" spans="4:4" x14ac:dyDescent="0.2">
      <c r="D331" s="139"/>
    </row>
    <row r="332" spans="4:4" x14ac:dyDescent="0.2">
      <c r="D332" s="139"/>
    </row>
    <row r="333" spans="4:4" x14ac:dyDescent="0.2">
      <c r="D333" s="139"/>
    </row>
    <row r="334" spans="4:4" x14ac:dyDescent="0.2">
      <c r="D334" s="139"/>
    </row>
    <row r="335" spans="4:4" x14ac:dyDescent="0.2">
      <c r="D335" s="139"/>
    </row>
    <row r="336" spans="4:4" x14ac:dyDescent="0.2">
      <c r="D336" s="139"/>
    </row>
    <row r="337" spans="4:4" x14ac:dyDescent="0.2">
      <c r="D337" s="139"/>
    </row>
    <row r="338" spans="4:4" x14ac:dyDescent="0.2">
      <c r="D338" s="139"/>
    </row>
    <row r="339" spans="4:4" x14ac:dyDescent="0.2">
      <c r="D339" s="139"/>
    </row>
    <row r="340" spans="4:4" x14ac:dyDescent="0.2">
      <c r="D340" s="139"/>
    </row>
    <row r="341" spans="4:4" x14ac:dyDescent="0.2">
      <c r="D341" s="139"/>
    </row>
    <row r="342" spans="4:4" x14ac:dyDescent="0.2">
      <c r="D342" s="139"/>
    </row>
    <row r="343" spans="4:4" x14ac:dyDescent="0.2">
      <c r="D343" s="139"/>
    </row>
    <row r="344" spans="4:4" x14ac:dyDescent="0.2">
      <c r="D344" s="139"/>
    </row>
    <row r="345" spans="4:4" x14ac:dyDescent="0.2">
      <c r="D345" s="139"/>
    </row>
    <row r="346" spans="4:4" x14ac:dyDescent="0.2">
      <c r="D346" s="139"/>
    </row>
    <row r="347" spans="4:4" x14ac:dyDescent="0.2">
      <c r="D347" s="139"/>
    </row>
    <row r="348" spans="4:4" x14ac:dyDescent="0.2">
      <c r="D348" s="139"/>
    </row>
    <row r="349" spans="4:4" x14ac:dyDescent="0.2">
      <c r="D349" s="139"/>
    </row>
    <row r="350" spans="4:4" x14ac:dyDescent="0.2">
      <c r="D350" s="139"/>
    </row>
    <row r="351" spans="4:4" x14ac:dyDescent="0.2">
      <c r="D351" s="139"/>
    </row>
    <row r="352" spans="4:4" x14ac:dyDescent="0.2">
      <c r="D352" s="139"/>
    </row>
    <row r="353" spans="4:4" x14ac:dyDescent="0.2">
      <c r="D353" s="139"/>
    </row>
    <row r="354" spans="4:4" x14ac:dyDescent="0.2">
      <c r="D354" s="139"/>
    </row>
    <row r="355" spans="4:4" x14ac:dyDescent="0.2">
      <c r="D355" s="139"/>
    </row>
    <row r="356" spans="4:4" x14ac:dyDescent="0.2">
      <c r="D356" s="139"/>
    </row>
    <row r="357" spans="4:4" x14ac:dyDescent="0.2">
      <c r="D357" s="139"/>
    </row>
    <row r="358" spans="4:4" x14ac:dyDescent="0.2">
      <c r="D358" s="139"/>
    </row>
    <row r="359" spans="4:4" x14ac:dyDescent="0.2">
      <c r="D359" s="139"/>
    </row>
    <row r="360" spans="4:4" x14ac:dyDescent="0.2">
      <c r="D360" s="139"/>
    </row>
    <row r="361" spans="4:4" x14ac:dyDescent="0.2">
      <c r="D361" s="139"/>
    </row>
    <row r="362" spans="4:4" x14ac:dyDescent="0.2">
      <c r="D362" s="139"/>
    </row>
    <row r="363" spans="4:4" x14ac:dyDescent="0.2">
      <c r="D363" s="139"/>
    </row>
    <row r="364" spans="4:4" x14ac:dyDescent="0.2">
      <c r="D364" s="139"/>
    </row>
    <row r="365" spans="4:4" x14ac:dyDescent="0.2">
      <c r="D365" s="139"/>
    </row>
    <row r="366" spans="4:4" x14ac:dyDescent="0.2">
      <c r="D366" s="139"/>
    </row>
    <row r="367" spans="4:4" x14ac:dyDescent="0.2">
      <c r="D367" s="139"/>
    </row>
    <row r="368" spans="4:4" x14ac:dyDescent="0.2">
      <c r="D368" s="139"/>
    </row>
    <row r="369" spans="4:4" x14ac:dyDescent="0.2">
      <c r="D369" s="139"/>
    </row>
    <row r="370" spans="4:4" x14ac:dyDescent="0.2">
      <c r="D370" s="139"/>
    </row>
    <row r="371" spans="4:4" x14ac:dyDescent="0.2">
      <c r="D371" s="139"/>
    </row>
    <row r="372" spans="4:4" x14ac:dyDescent="0.2">
      <c r="D372" s="139"/>
    </row>
    <row r="373" spans="4:4" x14ac:dyDescent="0.2">
      <c r="D373" s="139"/>
    </row>
    <row r="374" spans="4:4" x14ac:dyDescent="0.2">
      <c r="D374" s="139"/>
    </row>
    <row r="375" spans="4:4" x14ac:dyDescent="0.2">
      <c r="D375" s="139"/>
    </row>
    <row r="376" spans="4:4" x14ac:dyDescent="0.2">
      <c r="D376" s="139"/>
    </row>
    <row r="377" spans="4:4" x14ac:dyDescent="0.2">
      <c r="D377" s="139"/>
    </row>
    <row r="378" spans="4:4" x14ac:dyDescent="0.2">
      <c r="D378" s="139"/>
    </row>
    <row r="379" spans="4:4" x14ac:dyDescent="0.2">
      <c r="D379" s="139"/>
    </row>
    <row r="380" spans="4:4" x14ac:dyDescent="0.2">
      <c r="D380" s="139"/>
    </row>
    <row r="381" spans="4:4" x14ac:dyDescent="0.2">
      <c r="D381" s="139"/>
    </row>
    <row r="382" spans="4:4" x14ac:dyDescent="0.2">
      <c r="D382" s="139"/>
    </row>
    <row r="383" spans="4:4" x14ac:dyDescent="0.2">
      <c r="D383" s="139"/>
    </row>
    <row r="384" spans="4:4" x14ac:dyDescent="0.2">
      <c r="D384" s="139"/>
    </row>
    <row r="385" spans="4:4" x14ac:dyDescent="0.2">
      <c r="D385" s="139"/>
    </row>
    <row r="386" spans="4:4" x14ac:dyDescent="0.2">
      <c r="D386" s="139"/>
    </row>
    <row r="387" spans="4:4" x14ac:dyDescent="0.2">
      <c r="D387" s="139"/>
    </row>
    <row r="388" spans="4:4" x14ac:dyDescent="0.2">
      <c r="D388" s="139"/>
    </row>
    <row r="389" spans="4:4" x14ac:dyDescent="0.2">
      <c r="D389" s="139"/>
    </row>
    <row r="390" spans="4:4" x14ac:dyDescent="0.2">
      <c r="D390" s="139"/>
    </row>
    <row r="391" spans="4:4" x14ac:dyDescent="0.2">
      <c r="D391" s="139"/>
    </row>
    <row r="392" spans="4:4" x14ac:dyDescent="0.2">
      <c r="D392" s="139"/>
    </row>
    <row r="393" spans="4:4" x14ac:dyDescent="0.2">
      <c r="D393" s="139"/>
    </row>
    <row r="394" spans="4:4" x14ac:dyDescent="0.2">
      <c r="D394" s="139"/>
    </row>
    <row r="395" spans="4:4" x14ac:dyDescent="0.2">
      <c r="D395" s="139"/>
    </row>
    <row r="396" spans="4:4" x14ac:dyDescent="0.2">
      <c r="D396" s="139"/>
    </row>
    <row r="397" spans="4:4" x14ac:dyDescent="0.2">
      <c r="D397" s="139"/>
    </row>
    <row r="398" spans="4:4" x14ac:dyDescent="0.2">
      <c r="D398" s="139"/>
    </row>
    <row r="399" spans="4:4" x14ac:dyDescent="0.2">
      <c r="D399" s="139"/>
    </row>
    <row r="400" spans="4:4" x14ac:dyDescent="0.2">
      <c r="D400" s="139"/>
    </row>
    <row r="401" spans="4:4" x14ac:dyDescent="0.2">
      <c r="D401" s="139"/>
    </row>
    <row r="402" spans="4:4" x14ac:dyDescent="0.2">
      <c r="D402" s="139"/>
    </row>
    <row r="403" spans="4:4" x14ac:dyDescent="0.2">
      <c r="D403" s="139"/>
    </row>
    <row r="404" spans="4:4" x14ac:dyDescent="0.2">
      <c r="D404" s="139"/>
    </row>
    <row r="405" spans="4:4" x14ac:dyDescent="0.2">
      <c r="D405" s="139"/>
    </row>
    <row r="406" spans="4:4" x14ac:dyDescent="0.2">
      <c r="D406" s="139"/>
    </row>
    <row r="407" spans="4:4" x14ac:dyDescent="0.2">
      <c r="D407" s="139"/>
    </row>
    <row r="408" spans="4:4" x14ac:dyDescent="0.2">
      <c r="D408" s="139"/>
    </row>
    <row r="409" spans="4:4" x14ac:dyDescent="0.2">
      <c r="D409" s="139"/>
    </row>
    <row r="410" spans="4:4" x14ac:dyDescent="0.2">
      <c r="D410" s="139"/>
    </row>
    <row r="411" spans="4:4" x14ac:dyDescent="0.2">
      <c r="D411" s="139"/>
    </row>
    <row r="412" spans="4:4" x14ac:dyDescent="0.2">
      <c r="D412" s="139"/>
    </row>
    <row r="413" spans="4:4" x14ac:dyDescent="0.2">
      <c r="D413" s="139"/>
    </row>
    <row r="414" spans="4:4" x14ac:dyDescent="0.2">
      <c r="D414" s="139"/>
    </row>
    <row r="415" spans="4:4" x14ac:dyDescent="0.2">
      <c r="D415" s="139"/>
    </row>
    <row r="416" spans="4:4" x14ac:dyDescent="0.2">
      <c r="D416" s="139"/>
    </row>
    <row r="417" spans="4:4" x14ac:dyDescent="0.2">
      <c r="D417" s="139"/>
    </row>
    <row r="418" spans="4:4" x14ac:dyDescent="0.2">
      <c r="D418" s="139"/>
    </row>
    <row r="419" spans="4:4" x14ac:dyDescent="0.2">
      <c r="D419" s="139"/>
    </row>
    <row r="420" spans="4:4" x14ac:dyDescent="0.2">
      <c r="D420" s="139"/>
    </row>
    <row r="421" spans="4:4" x14ac:dyDescent="0.2">
      <c r="D421" s="139"/>
    </row>
    <row r="422" spans="4:4" x14ac:dyDescent="0.2">
      <c r="D422" s="139"/>
    </row>
    <row r="423" spans="4:4" x14ac:dyDescent="0.2">
      <c r="D423" s="139"/>
    </row>
    <row r="424" spans="4:4" x14ac:dyDescent="0.2">
      <c r="D424" s="139"/>
    </row>
    <row r="425" spans="4:4" x14ac:dyDescent="0.2">
      <c r="D425" s="139"/>
    </row>
    <row r="426" spans="4:4" x14ac:dyDescent="0.2">
      <c r="D426" s="139"/>
    </row>
    <row r="427" spans="4:4" x14ac:dyDescent="0.2">
      <c r="D427" s="139"/>
    </row>
    <row r="428" spans="4:4" x14ac:dyDescent="0.2">
      <c r="D428" s="139"/>
    </row>
    <row r="429" spans="4:4" x14ac:dyDescent="0.2">
      <c r="D429" s="139"/>
    </row>
    <row r="430" spans="4:4" x14ac:dyDescent="0.2">
      <c r="D430" s="139"/>
    </row>
    <row r="431" spans="4:4" x14ac:dyDescent="0.2">
      <c r="D431" s="139"/>
    </row>
    <row r="432" spans="4:4" x14ac:dyDescent="0.2">
      <c r="D432" s="139"/>
    </row>
    <row r="433" spans="4:4" x14ac:dyDescent="0.2">
      <c r="D433" s="139"/>
    </row>
    <row r="434" spans="4:4" x14ac:dyDescent="0.2">
      <c r="D434" s="139"/>
    </row>
    <row r="435" spans="4:4" x14ac:dyDescent="0.2">
      <c r="D435" s="139"/>
    </row>
    <row r="436" spans="4:4" x14ac:dyDescent="0.2">
      <c r="D436" s="139"/>
    </row>
    <row r="437" spans="4:4" x14ac:dyDescent="0.2">
      <c r="D437" s="139"/>
    </row>
    <row r="438" spans="4:4" x14ac:dyDescent="0.2">
      <c r="D438" s="139"/>
    </row>
    <row r="439" spans="4:4" x14ac:dyDescent="0.2">
      <c r="D439" s="139"/>
    </row>
    <row r="440" spans="4:4" x14ac:dyDescent="0.2">
      <c r="D440" s="139"/>
    </row>
    <row r="441" spans="4:4" x14ac:dyDescent="0.2">
      <c r="D441" s="139"/>
    </row>
    <row r="442" spans="4:4" x14ac:dyDescent="0.2">
      <c r="D442" s="139"/>
    </row>
    <row r="443" spans="4:4" x14ac:dyDescent="0.2">
      <c r="D443" s="139"/>
    </row>
    <row r="444" spans="4:4" x14ac:dyDescent="0.2">
      <c r="D444" s="139"/>
    </row>
    <row r="445" spans="4:4" x14ac:dyDescent="0.2">
      <c r="D445" s="139"/>
    </row>
    <row r="446" spans="4:4" x14ac:dyDescent="0.2">
      <c r="D446" s="139"/>
    </row>
    <row r="447" spans="4:4" x14ac:dyDescent="0.2">
      <c r="D447" s="139"/>
    </row>
    <row r="448" spans="4:4" x14ac:dyDescent="0.2">
      <c r="D448" s="139"/>
    </row>
    <row r="449" spans="4:4" x14ac:dyDescent="0.2">
      <c r="D449" s="139"/>
    </row>
    <row r="450" spans="4:4" x14ac:dyDescent="0.2">
      <c r="D450" s="139"/>
    </row>
    <row r="451" spans="4:4" x14ac:dyDescent="0.2">
      <c r="D451" s="139"/>
    </row>
    <row r="452" spans="4:4" x14ac:dyDescent="0.2">
      <c r="D452" s="139"/>
    </row>
    <row r="453" spans="4:4" x14ac:dyDescent="0.2">
      <c r="D453" s="139"/>
    </row>
    <row r="454" spans="4:4" x14ac:dyDescent="0.2">
      <c r="D454" s="139"/>
    </row>
    <row r="455" spans="4:4" x14ac:dyDescent="0.2">
      <c r="D455" s="139"/>
    </row>
    <row r="456" spans="4:4" x14ac:dyDescent="0.2">
      <c r="D456" s="139"/>
    </row>
    <row r="457" spans="4:4" x14ac:dyDescent="0.2">
      <c r="D457" s="139"/>
    </row>
    <row r="458" spans="4:4" x14ac:dyDescent="0.2">
      <c r="D458" s="139"/>
    </row>
    <row r="459" spans="4:4" x14ac:dyDescent="0.2">
      <c r="D459" s="139"/>
    </row>
    <row r="460" spans="4:4" x14ac:dyDescent="0.2">
      <c r="D460" s="139"/>
    </row>
    <row r="461" spans="4:4" x14ac:dyDescent="0.2">
      <c r="D461" s="139"/>
    </row>
    <row r="462" spans="4:4" x14ac:dyDescent="0.2">
      <c r="D462" s="139"/>
    </row>
    <row r="463" spans="4:4" x14ac:dyDescent="0.2">
      <c r="D463" s="139"/>
    </row>
    <row r="464" spans="4:4" x14ac:dyDescent="0.2">
      <c r="D464" s="139"/>
    </row>
    <row r="465" spans="4:4" x14ac:dyDescent="0.2">
      <c r="D465" s="139"/>
    </row>
    <row r="466" spans="4:4" x14ac:dyDescent="0.2">
      <c r="D466" s="139"/>
    </row>
    <row r="467" spans="4:4" x14ac:dyDescent="0.2">
      <c r="D467" s="139"/>
    </row>
    <row r="468" spans="4:4" x14ac:dyDescent="0.2">
      <c r="D468" s="139"/>
    </row>
    <row r="469" spans="4:4" x14ac:dyDescent="0.2">
      <c r="D469" s="139"/>
    </row>
    <row r="470" spans="4:4" x14ac:dyDescent="0.2">
      <c r="D470" s="139"/>
    </row>
    <row r="471" spans="4:4" x14ac:dyDescent="0.2">
      <c r="D471" s="139"/>
    </row>
    <row r="472" spans="4:4" x14ac:dyDescent="0.2">
      <c r="D472" s="139"/>
    </row>
    <row r="473" spans="4:4" x14ac:dyDescent="0.2">
      <c r="D473" s="139"/>
    </row>
    <row r="474" spans="4:4" x14ac:dyDescent="0.2">
      <c r="D474" s="139"/>
    </row>
    <row r="475" spans="4:4" x14ac:dyDescent="0.2">
      <c r="D475" s="139"/>
    </row>
    <row r="476" spans="4:4" x14ac:dyDescent="0.2">
      <c r="D476" s="139"/>
    </row>
    <row r="477" spans="4:4" x14ac:dyDescent="0.2">
      <c r="D477" s="139"/>
    </row>
    <row r="478" spans="4:4" x14ac:dyDescent="0.2">
      <c r="D478" s="139"/>
    </row>
    <row r="479" spans="4:4" x14ac:dyDescent="0.2">
      <c r="D479" s="139"/>
    </row>
    <row r="480" spans="4:4" x14ac:dyDescent="0.2">
      <c r="D480" s="139"/>
    </row>
    <row r="481" spans="4:4" x14ac:dyDescent="0.2">
      <c r="D481" s="139"/>
    </row>
    <row r="482" spans="4:4" x14ac:dyDescent="0.2">
      <c r="D482" s="139"/>
    </row>
    <row r="483" spans="4:4" x14ac:dyDescent="0.2">
      <c r="D483" s="139"/>
    </row>
    <row r="484" spans="4:4" x14ac:dyDescent="0.2">
      <c r="D484" s="139"/>
    </row>
    <row r="485" spans="4:4" x14ac:dyDescent="0.2">
      <c r="D485" s="139"/>
    </row>
    <row r="486" spans="4:4" x14ac:dyDescent="0.2">
      <c r="D486" s="139"/>
    </row>
    <row r="487" spans="4:4" x14ac:dyDescent="0.2">
      <c r="D487" s="139"/>
    </row>
    <row r="488" spans="4:4" x14ac:dyDescent="0.2">
      <c r="D488" s="139"/>
    </row>
    <row r="489" spans="4:4" x14ac:dyDescent="0.2">
      <c r="D489" s="139"/>
    </row>
    <row r="490" spans="4:4" x14ac:dyDescent="0.2">
      <c r="D490" s="139"/>
    </row>
    <row r="491" spans="4:4" x14ac:dyDescent="0.2">
      <c r="D491" s="139"/>
    </row>
    <row r="492" spans="4:4" x14ac:dyDescent="0.2">
      <c r="D492" s="139"/>
    </row>
    <row r="493" spans="4:4" x14ac:dyDescent="0.2">
      <c r="D493" s="139"/>
    </row>
    <row r="494" spans="4:4" x14ac:dyDescent="0.2">
      <c r="D494" s="139"/>
    </row>
    <row r="495" spans="4:4" x14ac:dyDescent="0.2">
      <c r="D495" s="139"/>
    </row>
    <row r="496" spans="4:4" x14ac:dyDescent="0.2">
      <c r="D496" s="139"/>
    </row>
    <row r="497" spans="4:4" x14ac:dyDescent="0.2">
      <c r="D497" s="139"/>
    </row>
    <row r="498" spans="4:4" x14ac:dyDescent="0.2">
      <c r="D498" s="139"/>
    </row>
    <row r="499" spans="4:4" x14ac:dyDescent="0.2">
      <c r="D499" s="139"/>
    </row>
    <row r="500" spans="4:4" x14ac:dyDescent="0.2">
      <c r="D500" s="139"/>
    </row>
    <row r="501" spans="4:4" x14ac:dyDescent="0.2">
      <c r="D501" s="139"/>
    </row>
    <row r="502" spans="4:4" x14ac:dyDescent="0.2">
      <c r="D502" s="139"/>
    </row>
    <row r="503" spans="4:4" x14ac:dyDescent="0.2">
      <c r="D503" s="139"/>
    </row>
    <row r="504" spans="4:4" x14ac:dyDescent="0.2">
      <c r="D504" s="139"/>
    </row>
    <row r="505" spans="4:4" x14ac:dyDescent="0.2">
      <c r="D505" s="139"/>
    </row>
    <row r="506" spans="4:4" x14ac:dyDescent="0.2">
      <c r="D506" s="139"/>
    </row>
    <row r="507" spans="4:4" x14ac:dyDescent="0.2">
      <c r="D507" s="139"/>
    </row>
    <row r="508" spans="4:4" x14ac:dyDescent="0.2">
      <c r="D508" s="139"/>
    </row>
    <row r="509" spans="4:4" x14ac:dyDescent="0.2">
      <c r="D509" s="139"/>
    </row>
    <row r="510" spans="4:4" x14ac:dyDescent="0.2">
      <c r="D510" s="139"/>
    </row>
    <row r="511" spans="4:4" x14ac:dyDescent="0.2">
      <c r="D511" s="139"/>
    </row>
    <row r="512" spans="4:4" x14ac:dyDescent="0.2">
      <c r="D512" s="139"/>
    </row>
    <row r="513" spans="4:4" x14ac:dyDescent="0.2">
      <c r="D513" s="139"/>
    </row>
    <row r="514" spans="4:4" x14ac:dyDescent="0.2">
      <c r="D514" s="139"/>
    </row>
    <row r="515" spans="4:4" x14ac:dyDescent="0.2">
      <c r="D515" s="139"/>
    </row>
    <row r="516" spans="4:4" x14ac:dyDescent="0.2">
      <c r="D516" s="139"/>
    </row>
    <row r="517" spans="4:4" x14ac:dyDescent="0.2">
      <c r="D517" s="139"/>
    </row>
    <row r="518" spans="4:4" x14ac:dyDescent="0.2">
      <c r="D518" s="139"/>
    </row>
    <row r="519" spans="4:4" x14ac:dyDescent="0.2">
      <c r="D519" s="139"/>
    </row>
    <row r="520" spans="4:4" x14ac:dyDescent="0.2">
      <c r="D520" s="139"/>
    </row>
    <row r="521" spans="4:4" x14ac:dyDescent="0.2">
      <c r="D521" s="139"/>
    </row>
    <row r="522" spans="4:4" x14ac:dyDescent="0.2">
      <c r="D522" s="139"/>
    </row>
    <row r="523" spans="4:4" x14ac:dyDescent="0.2">
      <c r="D523" s="139"/>
    </row>
    <row r="524" spans="4:4" x14ac:dyDescent="0.2">
      <c r="D524" s="139"/>
    </row>
    <row r="525" spans="4:4" x14ac:dyDescent="0.2">
      <c r="D525" s="139"/>
    </row>
    <row r="526" spans="4:4" x14ac:dyDescent="0.2">
      <c r="D526" s="139"/>
    </row>
    <row r="527" spans="4:4" x14ac:dyDescent="0.2">
      <c r="D527" s="139"/>
    </row>
    <row r="528" spans="4:4" x14ac:dyDescent="0.2">
      <c r="D528" s="139"/>
    </row>
    <row r="529" spans="4:4" x14ac:dyDescent="0.2">
      <c r="D529" s="139"/>
    </row>
    <row r="530" spans="4:4" x14ac:dyDescent="0.2">
      <c r="D530" s="139"/>
    </row>
    <row r="531" spans="4:4" x14ac:dyDescent="0.2">
      <c r="D531" s="139"/>
    </row>
    <row r="532" spans="4:4" x14ac:dyDescent="0.2">
      <c r="D532" s="139"/>
    </row>
    <row r="533" spans="4:4" x14ac:dyDescent="0.2">
      <c r="D533" s="139"/>
    </row>
    <row r="534" spans="4:4" x14ac:dyDescent="0.2">
      <c r="D534" s="139"/>
    </row>
    <row r="535" spans="4:4" x14ac:dyDescent="0.2">
      <c r="D535" s="139"/>
    </row>
    <row r="536" spans="4:4" x14ac:dyDescent="0.2">
      <c r="D536" s="139"/>
    </row>
    <row r="537" spans="4:4" x14ac:dyDescent="0.2">
      <c r="D537" s="139"/>
    </row>
    <row r="538" spans="4:4" x14ac:dyDescent="0.2">
      <c r="D538" s="139"/>
    </row>
    <row r="539" spans="4:4" x14ac:dyDescent="0.2">
      <c r="D539" s="139"/>
    </row>
    <row r="540" spans="4:4" x14ac:dyDescent="0.2">
      <c r="D540" s="139"/>
    </row>
    <row r="541" spans="4:4" x14ac:dyDescent="0.2">
      <c r="D541" s="139"/>
    </row>
    <row r="542" spans="4:4" x14ac:dyDescent="0.2">
      <c r="D542" s="139"/>
    </row>
    <row r="543" spans="4:4" x14ac:dyDescent="0.2">
      <c r="D543" s="139"/>
    </row>
    <row r="544" spans="4:4" x14ac:dyDescent="0.2">
      <c r="D544" s="139"/>
    </row>
    <row r="545" spans="4:4" x14ac:dyDescent="0.2">
      <c r="D545" s="139"/>
    </row>
    <row r="546" spans="4:4" x14ac:dyDescent="0.2">
      <c r="D546" s="139"/>
    </row>
    <row r="547" spans="4:4" x14ac:dyDescent="0.2">
      <c r="D547" s="139"/>
    </row>
    <row r="548" spans="4:4" x14ac:dyDescent="0.2">
      <c r="D548" s="139"/>
    </row>
    <row r="549" spans="4:4" x14ac:dyDescent="0.2">
      <c r="D549" s="139"/>
    </row>
    <row r="550" spans="4:4" x14ac:dyDescent="0.2">
      <c r="D550" s="139"/>
    </row>
    <row r="551" spans="4:4" x14ac:dyDescent="0.2">
      <c r="D551" s="139"/>
    </row>
    <row r="552" spans="4:4" x14ac:dyDescent="0.2">
      <c r="D552" s="139"/>
    </row>
    <row r="553" spans="4:4" x14ac:dyDescent="0.2">
      <c r="D553" s="139"/>
    </row>
    <row r="554" spans="4:4" x14ac:dyDescent="0.2">
      <c r="D554" s="139"/>
    </row>
    <row r="555" spans="4:4" x14ac:dyDescent="0.2">
      <c r="D555" s="139"/>
    </row>
    <row r="556" spans="4:4" x14ac:dyDescent="0.2">
      <c r="D556" s="139"/>
    </row>
    <row r="557" spans="4:4" x14ac:dyDescent="0.2">
      <c r="D557" s="139"/>
    </row>
    <row r="558" spans="4:4" x14ac:dyDescent="0.2">
      <c r="D558" s="139"/>
    </row>
    <row r="559" spans="4:4" x14ac:dyDescent="0.2">
      <c r="D559" s="139"/>
    </row>
    <row r="560" spans="4:4" x14ac:dyDescent="0.2">
      <c r="D560" s="139"/>
    </row>
    <row r="561" spans="4:4" x14ac:dyDescent="0.2">
      <c r="D561" s="139"/>
    </row>
    <row r="562" spans="4:4" x14ac:dyDescent="0.2">
      <c r="D562" s="139"/>
    </row>
    <row r="563" spans="4:4" x14ac:dyDescent="0.2">
      <c r="D563" s="139"/>
    </row>
    <row r="564" spans="4:4" x14ac:dyDescent="0.2">
      <c r="D564" s="139"/>
    </row>
    <row r="565" spans="4:4" x14ac:dyDescent="0.2">
      <c r="D565" s="139"/>
    </row>
    <row r="566" spans="4:4" x14ac:dyDescent="0.2">
      <c r="D566" s="139"/>
    </row>
    <row r="567" spans="4:4" x14ac:dyDescent="0.2">
      <c r="D567" s="139"/>
    </row>
    <row r="568" spans="4:4" x14ac:dyDescent="0.2">
      <c r="D568" s="139"/>
    </row>
    <row r="569" spans="4:4" x14ac:dyDescent="0.2">
      <c r="D569" s="139"/>
    </row>
    <row r="570" spans="4:4" x14ac:dyDescent="0.2">
      <c r="D570" s="139"/>
    </row>
    <row r="571" spans="4:4" x14ac:dyDescent="0.2">
      <c r="D571" s="139"/>
    </row>
    <row r="572" spans="4:4" x14ac:dyDescent="0.2">
      <c r="D572" s="139"/>
    </row>
    <row r="573" spans="4:4" x14ac:dyDescent="0.2">
      <c r="D573" s="139"/>
    </row>
    <row r="574" spans="4:4" x14ac:dyDescent="0.2">
      <c r="D574" s="139"/>
    </row>
    <row r="575" spans="4:4" x14ac:dyDescent="0.2">
      <c r="D575" s="139"/>
    </row>
    <row r="576" spans="4:4" x14ac:dyDescent="0.2">
      <c r="D576" s="139"/>
    </row>
    <row r="577" spans="4:4" x14ac:dyDescent="0.2">
      <c r="D577" s="139"/>
    </row>
    <row r="578" spans="4:4" x14ac:dyDescent="0.2">
      <c r="D578" s="139"/>
    </row>
    <row r="579" spans="4:4" x14ac:dyDescent="0.2">
      <c r="D579" s="139"/>
    </row>
    <row r="580" spans="4:4" x14ac:dyDescent="0.2">
      <c r="D580" s="139"/>
    </row>
    <row r="581" spans="4:4" x14ac:dyDescent="0.2">
      <c r="D581" s="139"/>
    </row>
    <row r="582" spans="4:4" x14ac:dyDescent="0.2">
      <c r="D582" s="139"/>
    </row>
    <row r="583" spans="4:4" x14ac:dyDescent="0.2">
      <c r="D583" s="139"/>
    </row>
    <row r="584" spans="4:4" x14ac:dyDescent="0.2">
      <c r="D584" s="139"/>
    </row>
    <row r="585" spans="4:4" x14ac:dyDescent="0.2">
      <c r="D585" s="139"/>
    </row>
    <row r="586" spans="4:4" x14ac:dyDescent="0.2">
      <c r="D586" s="139"/>
    </row>
    <row r="587" spans="4:4" x14ac:dyDescent="0.2">
      <c r="D587" s="139"/>
    </row>
    <row r="588" spans="4:4" x14ac:dyDescent="0.2">
      <c r="D588" s="139"/>
    </row>
    <row r="589" spans="4:4" x14ac:dyDescent="0.2">
      <c r="D589" s="139"/>
    </row>
    <row r="590" spans="4:4" x14ac:dyDescent="0.2">
      <c r="D590" s="139"/>
    </row>
    <row r="591" spans="4:4" x14ac:dyDescent="0.2">
      <c r="D591" s="139"/>
    </row>
    <row r="592" spans="4:4" x14ac:dyDescent="0.2">
      <c r="D592" s="139"/>
    </row>
    <row r="593" spans="4:4" x14ac:dyDescent="0.2">
      <c r="D593" s="139"/>
    </row>
    <row r="594" spans="4:4" x14ac:dyDescent="0.2">
      <c r="D594" s="139"/>
    </row>
    <row r="595" spans="4:4" x14ac:dyDescent="0.2">
      <c r="D595" s="139"/>
    </row>
    <row r="596" spans="4:4" x14ac:dyDescent="0.2">
      <c r="D596" s="139"/>
    </row>
    <row r="597" spans="4:4" x14ac:dyDescent="0.2">
      <c r="D597" s="139"/>
    </row>
    <row r="598" spans="4:4" x14ac:dyDescent="0.2">
      <c r="D598" s="139"/>
    </row>
    <row r="599" spans="4:4" x14ac:dyDescent="0.2">
      <c r="D599" s="139"/>
    </row>
    <row r="600" spans="4:4" x14ac:dyDescent="0.2">
      <c r="D600" s="139"/>
    </row>
    <row r="601" spans="4:4" x14ac:dyDescent="0.2">
      <c r="D601" s="139"/>
    </row>
    <row r="602" spans="4:4" x14ac:dyDescent="0.2">
      <c r="D602" s="139"/>
    </row>
    <row r="603" spans="4:4" x14ac:dyDescent="0.2">
      <c r="D603" s="139"/>
    </row>
    <row r="604" spans="4:4" x14ac:dyDescent="0.2">
      <c r="D604" s="139"/>
    </row>
    <row r="605" spans="4:4" x14ac:dyDescent="0.2">
      <c r="D605" s="139"/>
    </row>
    <row r="606" spans="4:4" x14ac:dyDescent="0.2">
      <c r="D606" s="139"/>
    </row>
    <row r="607" spans="4:4" x14ac:dyDescent="0.2">
      <c r="D607" s="139"/>
    </row>
    <row r="608" spans="4:4" x14ac:dyDescent="0.2">
      <c r="D608" s="139"/>
    </row>
    <row r="609" spans="4:4" x14ac:dyDescent="0.2">
      <c r="D609" s="139"/>
    </row>
    <row r="610" spans="4:4" x14ac:dyDescent="0.2">
      <c r="D610" s="139"/>
    </row>
    <row r="611" spans="4:4" x14ac:dyDescent="0.2">
      <c r="D611" s="139"/>
    </row>
    <row r="612" spans="4:4" x14ac:dyDescent="0.2">
      <c r="D612" s="139"/>
    </row>
    <row r="613" spans="4:4" x14ac:dyDescent="0.2">
      <c r="D613" s="139"/>
    </row>
    <row r="614" spans="4:4" x14ac:dyDescent="0.2">
      <c r="D614" s="139"/>
    </row>
    <row r="615" spans="4:4" x14ac:dyDescent="0.2">
      <c r="D615" s="139"/>
    </row>
    <row r="616" spans="4:4" x14ac:dyDescent="0.2">
      <c r="D616" s="139"/>
    </row>
    <row r="617" spans="4:4" x14ac:dyDescent="0.2">
      <c r="D617" s="139"/>
    </row>
    <row r="618" spans="4:4" x14ac:dyDescent="0.2">
      <c r="D618" s="139"/>
    </row>
    <row r="619" spans="4:4" x14ac:dyDescent="0.2">
      <c r="D619" s="139"/>
    </row>
    <row r="620" spans="4:4" x14ac:dyDescent="0.2">
      <c r="D620" s="139"/>
    </row>
    <row r="621" spans="4:4" x14ac:dyDescent="0.2">
      <c r="D621" s="139"/>
    </row>
    <row r="622" spans="4:4" x14ac:dyDescent="0.2">
      <c r="D622" s="139"/>
    </row>
    <row r="623" spans="4:4" x14ac:dyDescent="0.2">
      <c r="D623" s="139"/>
    </row>
    <row r="624" spans="4:4" x14ac:dyDescent="0.2">
      <c r="D624" s="139"/>
    </row>
    <row r="625" spans="4:4" x14ac:dyDescent="0.2">
      <c r="D625" s="139"/>
    </row>
    <row r="626" spans="4:4" x14ac:dyDescent="0.2">
      <c r="D626" s="139"/>
    </row>
    <row r="627" spans="4:4" x14ac:dyDescent="0.2">
      <c r="D627" s="139"/>
    </row>
    <row r="628" spans="4:4" x14ac:dyDescent="0.2">
      <c r="D628" s="139"/>
    </row>
    <row r="629" spans="4:4" x14ac:dyDescent="0.2">
      <c r="D629" s="139"/>
    </row>
    <row r="630" spans="4:4" x14ac:dyDescent="0.2">
      <c r="D630" s="139"/>
    </row>
    <row r="631" spans="4:4" x14ac:dyDescent="0.2">
      <c r="D631" s="139"/>
    </row>
    <row r="632" spans="4:4" x14ac:dyDescent="0.2">
      <c r="D632" s="139"/>
    </row>
    <row r="633" spans="4:4" x14ac:dyDescent="0.2">
      <c r="D633" s="139"/>
    </row>
    <row r="634" spans="4:4" x14ac:dyDescent="0.2">
      <c r="D634" s="139"/>
    </row>
    <row r="635" spans="4:4" x14ac:dyDescent="0.2">
      <c r="D635" s="139"/>
    </row>
    <row r="636" spans="4:4" x14ac:dyDescent="0.2">
      <c r="D636" s="139"/>
    </row>
    <row r="637" spans="4:4" x14ac:dyDescent="0.2">
      <c r="D637" s="139"/>
    </row>
    <row r="638" spans="4:4" x14ac:dyDescent="0.2">
      <c r="D638" s="139"/>
    </row>
    <row r="639" spans="4:4" x14ac:dyDescent="0.2">
      <c r="D639" s="139"/>
    </row>
    <row r="640" spans="4:4" x14ac:dyDescent="0.2">
      <c r="D640" s="139"/>
    </row>
    <row r="641" spans="4:4" x14ac:dyDescent="0.2">
      <c r="D641" s="139"/>
    </row>
    <row r="642" spans="4:4" x14ac:dyDescent="0.2">
      <c r="D642" s="139"/>
    </row>
    <row r="643" spans="4:4" x14ac:dyDescent="0.2">
      <c r="D643" s="139"/>
    </row>
    <row r="644" spans="4:4" x14ac:dyDescent="0.2">
      <c r="D644" s="139"/>
    </row>
    <row r="645" spans="4:4" x14ac:dyDescent="0.2">
      <c r="D645" s="139"/>
    </row>
    <row r="646" spans="4:4" x14ac:dyDescent="0.2">
      <c r="D646" s="139"/>
    </row>
    <row r="647" spans="4:4" x14ac:dyDescent="0.2">
      <c r="D647" s="139"/>
    </row>
    <row r="648" spans="4:4" x14ac:dyDescent="0.2">
      <c r="D648" s="139"/>
    </row>
    <row r="649" spans="4:4" x14ac:dyDescent="0.2">
      <c r="D649" s="139"/>
    </row>
    <row r="650" spans="4:4" x14ac:dyDescent="0.2">
      <c r="D650" s="139"/>
    </row>
    <row r="651" spans="4:4" x14ac:dyDescent="0.2">
      <c r="D651" s="139"/>
    </row>
    <row r="652" spans="4:4" x14ac:dyDescent="0.2">
      <c r="D652" s="139"/>
    </row>
    <row r="653" spans="4:4" x14ac:dyDescent="0.2">
      <c r="D653" s="139"/>
    </row>
    <row r="654" spans="4:4" x14ac:dyDescent="0.2">
      <c r="D654" s="139"/>
    </row>
    <row r="655" spans="4:4" x14ac:dyDescent="0.2">
      <c r="D655" s="139"/>
    </row>
    <row r="656" spans="4:4" x14ac:dyDescent="0.2">
      <c r="D656" s="139"/>
    </row>
    <row r="657" spans="4:4" x14ac:dyDescent="0.2">
      <c r="D657" s="139"/>
    </row>
    <row r="658" spans="4:4" x14ac:dyDescent="0.2">
      <c r="D658" s="139"/>
    </row>
    <row r="659" spans="4:4" x14ac:dyDescent="0.2">
      <c r="D659" s="139"/>
    </row>
    <row r="660" spans="4:4" x14ac:dyDescent="0.2">
      <c r="D660" s="139"/>
    </row>
    <row r="661" spans="4:4" x14ac:dyDescent="0.2">
      <c r="D661" s="139"/>
    </row>
    <row r="662" spans="4:4" x14ac:dyDescent="0.2">
      <c r="D662" s="139"/>
    </row>
    <row r="663" spans="4:4" x14ac:dyDescent="0.2">
      <c r="D663" s="139"/>
    </row>
    <row r="664" spans="4:4" x14ac:dyDescent="0.2">
      <c r="D664" s="139"/>
    </row>
    <row r="665" spans="4:4" x14ac:dyDescent="0.2">
      <c r="D665" s="139"/>
    </row>
    <row r="666" spans="4:4" x14ac:dyDescent="0.2">
      <c r="D666" s="139"/>
    </row>
    <row r="667" spans="4:4" x14ac:dyDescent="0.2">
      <c r="D667" s="139"/>
    </row>
    <row r="668" spans="4:4" x14ac:dyDescent="0.2">
      <c r="D668" s="139"/>
    </row>
    <row r="669" spans="4:4" x14ac:dyDescent="0.2">
      <c r="D669" s="139"/>
    </row>
    <row r="670" spans="4:4" x14ac:dyDescent="0.2">
      <c r="D670" s="139"/>
    </row>
    <row r="671" spans="4:4" x14ac:dyDescent="0.2">
      <c r="D671" s="139"/>
    </row>
    <row r="672" spans="4:4" x14ac:dyDescent="0.2">
      <c r="D672" s="139"/>
    </row>
    <row r="673" spans="4:4" x14ac:dyDescent="0.2">
      <c r="D673" s="139"/>
    </row>
    <row r="674" spans="4:4" x14ac:dyDescent="0.2">
      <c r="D674" s="139"/>
    </row>
    <row r="675" spans="4:4" x14ac:dyDescent="0.2">
      <c r="D675" s="139"/>
    </row>
    <row r="676" spans="4:4" x14ac:dyDescent="0.2">
      <c r="D676" s="139"/>
    </row>
    <row r="677" spans="4:4" x14ac:dyDescent="0.2">
      <c r="D677" s="139"/>
    </row>
    <row r="678" spans="4:4" x14ac:dyDescent="0.2">
      <c r="D678" s="139"/>
    </row>
    <row r="679" spans="4:4" x14ac:dyDescent="0.2">
      <c r="D679" s="139"/>
    </row>
    <row r="680" spans="4:4" x14ac:dyDescent="0.2">
      <c r="D680" s="139"/>
    </row>
    <row r="681" spans="4:4" x14ac:dyDescent="0.2">
      <c r="D681" s="139"/>
    </row>
    <row r="682" spans="4:4" x14ac:dyDescent="0.2">
      <c r="D682" s="139"/>
    </row>
    <row r="683" spans="4:4" x14ac:dyDescent="0.2">
      <c r="D683" s="139"/>
    </row>
    <row r="684" spans="4:4" x14ac:dyDescent="0.2">
      <c r="D684" s="139"/>
    </row>
    <row r="685" spans="4:4" x14ac:dyDescent="0.2">
      <c r="D685" s="139"/>
    </row>
    <row r="686" spans="4:4" x14ac:dyDescent="0.2">
      <c r="D686" s="139"/>
    </row>
    <row r="687" spans="4:4" x14ac:dyDescent="0.2">
      <c r="D687" s="139"/>
    </row>
    <row r="688" spans="4:4" x14ac:dyDescent="0.2">
      <c r="D688" s="139"/>
    </row>
    <row r="689" spans="4:4" x14ac:dyDescent="0.2">
      <c r="D689" s="139"/>
    </row>
    <row r="690" spans="4:4" x14ac:dyDescent="0.2">
      <c r="D690" s="139"/>
    </row>
    <row r="691" spans="4:4" x14ac:dyDescent="0.2">
      <c r="D691" s="139"/>
    </row>
    <row r="692" spans="4:4" x14ac:dyDescent="0.2">
      <c r="D692" s="139"/>
    </row>
    <row r="693" spans="4:4" x14ac:dyDescent="0.2">
      <c r="D693" s="139"/>
    </row>
    <row r="694" spans="4:4" x14ac:dyDescent="0.2">
      <c r="D694" s="139"/>
    </row>
    <row r="695" spans="4:4" x14ac:dyDescent="0.2">
      <c r="D695" s="139"/>
    </row>
    <row r="696" spans="4:4" x14ac:dyDescent="0.2">
      <c r="D696" s="139"/>
    </row>
    <row r="697" spans="4:4" x14ac:dyDescent="0.2">
      <c r="D697" s="139"/>
    </row>
    <row r="698" spans="4:4" x14ac:dyDescent="0.2">
      <c r="D698" s="139"/>
    </row>
    <row r="699" spans="4:4" x14ac:dyDescent="0.2">
      <c r="D699" s="139"/>
    </row>
    <row r="700" spans="4:4" x14ac:dyDescent="0.2">
      <c r="D700" s="139"/>
    </row>
    <row r="701" spans="4:4" x14ac:dyDescent="0.2">
      <c r="D701" s="139"/>
    </row>
    <row r="702" spans="4:4" x14ac:dyDescent="0.2">
      <c r="D702" s="139"/>
    </row>
    <row r="703" spans="4:4" x14ac:dyDescent="0.2">
      <c r="D703" s="139"/>
    </row>
    <row r="704" spans="4:4" x14ac:dyDescent="0.2">
      <c r="D704" s="139"/>
    </row>
    <row r="705" spans="4:4" x14ac:dyDescent="0.2">
      <c r="D705" s="139"/>
    </row>
    <row r="706" spans="4:4" x14ac:dyDescent="0.2">
      <c r="D706" s="139"/>
    </row>
    <row r="707" spans="4:4" x14ac:dyDescent="0.2">
      <c r="D707" s="139"/>
    </row>
    <row r="708" spans="4:4" x14ac:dyDescent="0.2">
      <c r="D708" s="139"/>
    </row>
    <row r="709" spans="4:4" x14ac:dyDescent="0.2">
      <c r="D709" s="139"/>
    </row>
    <row r="710" spans="4:4" x14ac:dyDescent="0.2">
      <c r="D710" s="139"/>
    </row>
    <row r="711" spans="4:4" x14ac:dyDescent="0.2">
      <c r="D711" s="139"/>
    </row>
    <row r="712" spans="4:4" x14ac:dyDescent="0.2">
      <c r="D712" s="139"/>
    </row>
    <row r="713" spans="4:4" x14ac:dyDescent="0.2">
      <c r="D713" s="139"/>
    </row>
    <row r="714" spans="4:4" x14ac:dyDescent="0.2">
      <c r="D714" s="139"/>
    </row>
    <row r="715" spans="4:4" x14ac:dyDescent="0.2">
      <c r="D715" s="139"/>
    </row>
    <row r="716" spans="4:4" x14ac:dyDescent="0.2">
      <c r="D716" s="139"/>
    </row>
    <row r="717" spans="4:4" x14ac:dyDescent="0.2">
      <c r="D717" s="139"/>
    </row>
    <row r="718" spans="4:4" x14ac:dyDescent="0.2">
      <c r="D718" s="139"/>
    </row>
    <row r="719" spans="4:4" x14ac:dyDescent="0.2">
      <c r="D719" s="139"/>
    </row>
    <row r="720" spans="4:4" x14ac:dyDescent="0.2">
      <c r="D720" s="139"/>
    </row>
    <row r="721" spans="4:4" x14ac:dyDescent="0.2">
      <c r="D721" s="139"/>
    </row>
    <row r="722" spans="4:4" x14ac:dyDescent="0.2">
      <c r="D722" s="139"/>
    </row>
    <row r="723" spans="4:4" x14ac:dyDescent="0.2">
      <c r="D723" s="139"/>
    </row>
    <row r="724" spans="4:4" x14ac:dyDescent="0.2">
      <c r="D724" s="139"/>
    </row>
    <row r="725" spans="4:4" x14ac:dyDescent="0.2">
      <c r="D725" s="139"/>
    </row>
    <row r="726" spans="4:4" x14ac:dyDescent="0.2">
      <c r="D726" s="139"/>
    </row>
    <row r="727" spans="4:4" x14ac:dyDescent="0.2">
      <c r="D727" s="139"/>
    </row>
    <row r="728" spans="4:4" x14ac:dyDescent="0.2">
      <c r="D728" s="139"/>
    </row>
    <row r="729" spans="4:4" x14ac:dyDescent="0.2">
      <c r="D729" s="139"/>
    </row>
    <row r="730" spans="4:4" x14ac:dyDescent="0.2">
      <c r="D730" s="139"/>
    </row>
    <row r="731" spans="4:4" x14ac:dyDescent="0.2">
      <c r="D731" s="139"/>
    </row>
    <row r="732" spans="4:4" x14ac:dyDescent="0.2">
      <c r="D732" s="139"/>
    </row>
    <row r="733" spans="4:4" x14ac:dyDescent="0.2">
      <c r="D733" s="139"/>
    </row>
    <row r="734" spans="4:4" x14ac:dyDescent="0.2">
      <c r="D734" s="139"/>
    </row>
    <row r="735" spans="4:4" x14ac:dyDescent="0.2">
      <c r="D735" s="139"/>
    </row>
    <row r="736" spans="4:4" x14ac:dyDescent="0.2">
      <c r="D736" s="139"/>
    </row>
    <row r="737" spans="4:4" x14ac:dyDescent="0.2">
      <c r="D737" s="139"/>
    </row>
    <row r="738" spans="4:4" x14ac:dyDescent="0.2">
      <c r="D738" s="139"/>
    </row>
    <row r="739" spans="4:4" x14ac:dyDescent="0.2">
      <c r="D739" s="139"/>
    </row>
    <row r="740" spans="4:4" x14ac:dyDescent="0.2">
      <c r="D740" s="139"/>
    </row>
    <row r="741" spans="4:4" x14ac:dyDescent="0.2">
      <c r="D741" s="139"/>
    </row>
    <row r="742" spans="4:4" x14ac:dyDescent="0.2">
      <c r="D742" s="139"/>
    </row>
    <row r="743" spans="4:4" x14ac:dyDescent="0.2">
      <c r="D743" s="139"/>
    </row>
    <row r="744" spans="4:4" x14ac:dyDescent="0.2">
      <c r="D744" s="139"/>
    </row>
    <row r="745" spans="4:4" x14ac:dyDescent="0.2">
      <c r="D745" s="139"/>
    </row>
    <row r="746" spans="4:4" x14ac:dyDescent="0.2">
      <c r="D746" s="139"/>
    </row>
    <row r="747" spans="4:4" x14ac:dyDescent="0.2">
      <c r="D747" s="139"/>
    </row>
    <row r="748" spans="4:4" x14ac:dyDescent="0.2">
      <c r="D748" s="139"/>
    </row>
    <row r="749" spans="4:4" x14ac:dyDescent="0.2">
      <c r="D749" s="139"/>
    </row>
    <row r="750" spans="4:4" x14ac:dyDescent="0.2">
      <c r="D750" s="139"/>
    </row>
    <row r="751" spans="4:4" x14ac:dyDescent="0.2">
      <c r="D751" s="139"/>
    </row>
    <row r="752" spans="4:4" x14ac:dyDescent="0.2">
      <c r="D752" s="139"/>
    </row>
    <row r="753" spans="4:4" x14ac:dyDescent="0.2">
      <c r="D753" s="139"/>
    </row>
    <row r="754" spans="4:4" x14ac:dyDescent="0.2">
      <c r="D754" s="139"/>
    </row>
    <row r="755" spans="4:4" x14ac:dyDescent="0.2">
      <c r="D755" s="139"/>
    </row>
    <row r="756" spans="4:4" x14ac:dyDescent="0.2">
      <c r="D756" s="139"/>
    </row>
    <row r="757" spans="4:4" x14ac:dyDescent="0.2">
      <c r="D757" s="139"/>
    </row>
    <row r="758" spans="4:4" x14ac:dyDescent="0.2">
      <c r="D758" s="139"/>
    </row>
    <row r="759" spans="4:4" x14ac:dyDescent="0.2">
      <c r="D759" s="139"/>
    </row>
    <row r="760" spans="4:4" x14ac:dyDescent="0.2">
      <c r="D760" s="139"/>
    </row>
    <row r="761" spans="4:4" x14ac:dyDescent="0.2">
      <c r="D761" s="139"/>
    </row>
    <row r="762" spans="4:4" x14ac:dyDescent="0.2">
      <c r="D762" s="139"/>
    </row>
    <row r="763" spans="4:4" x14ac:dyDescent="0.2">
      <c r="D763" s="139"/>
    </row>
    <row r="764" spans="4:4" x14ac:dyDescent="0.2">
      <c r="D764" s="139"/>
    </row>
    <row r="765" spans="4:4" x14ac:dyDescent="0.2">
      <c r="D765" s="139"/>
    </row>
    <row r="766" spans="4:4" x14ac:dyDescent="0.2">
      <c r="D766" s="139"/>
    </row>
    <row r="767" spans="4:4" x14ac:dyDescent="0.2">
      <c r="D767" s="139"/>
    </row>
    <row r="768" spans="4:4" x14ac:dyDescent="0.2">
      <c r="D768" s="139"/>
    </row>
    <row r="769" spans="4:4" x14ac:dyDescent="0.2">
      <c r="D769" s="139"/>
    </row>
    <row r="770" spans="4:4" x14ac:dyDescent="0.2">
      <c r="D770" s="139"/>
    </row>
    <row r="771" spans="4:4" x14ac:dyDescent="0.2">
      <c r="D771" s="139"/>
    </row>
    <row r="772" spans="4:4" x14ac:dyDescent="0.2">
      <c r="D772" s="139"/>
    </row>
    <row r="773" spans="4:4" x14ac:dyDescent="0.2">
      <c r="D773" s="139"/>
    </row>
    <row r="774" spans="4:4" x14ac:dyDescent="0.2">
      <c r="D774" s="139"/>
    </row>
    <row r="775" spans="4:4" x14ac:dyDescent="0.2">
      <c r="D775" s="139"/>
    </row>
    <row r="776" spans="4:4" x14ac:dyDescent="0.2">
      <c r="D776" s="139"/>
    </row>
    <row r="777" spans="4:4" x14ac:dyDescent="0.2">
      <c r="D777" s="139"/>
    </row>
    <row r="778" spans="4:4" x14ac:dyDescent="0.2">
      <c r="D778" s="139"/>
    </row>
    <row r="779" spans="4:4" x14ac:dyDescent="0.2">
      <c r="D779" s="139"/>
    </row>
    <row r="780" spans="4:4" x14ac:dyDescent="0.2">
      <c r="D780" s="139"/>
    </row>
    <row r="781" spans="4:4" x14ac:dyDescent="0.2">
      <c r="D781" s="139"/>
    </row>
    <row r="782" spans="4:4" x14ac:dyDescent="0.2">
      <c r="D782" s="139"/>
    </row>
    <row r="783" spans="4:4" x14ac:dyDescent="0.2">
      <c r="D783" s="139"/>
    </row>
    <row r="784" spans="4:4" x14ac:dyDescent="0.2">
      <c r="D784" s="139"/>
    </row>
    <row r="785" spans="4:4" x14ac:dyDescent="0.2">
      <c r="D785" s="139"/>
    </row>
    <row r="786" spans="4:4" x14ac:dyDescent="0.2">
      <c r="D786" s="139"/>
    </row>
    <row r="787" spans="4:4" x14ac:dyDescent="0.2">
      <c r="D787" s="139"/>
    </row>
    <row r="788" spans="4:4" x14ac:dyDescent="0.2">
      <c r="D788" s="139"/>
    </row>
    <row r="789" spans="4:4" x14ac:dyDescent="0.2">
      <c r="D789" s="139"/>
    </row>
    <row r="790" spans="4:4" x14ac:dyDescent="0.2">
      <c r="D790" s="139"/>
    </row>
    <row r="791" spans="4:4" x14ac:dyDescent="0.2">
      <c r="D791" s="139"/>
    </row>
    <row r="792" spans="4:4" x14ac:dyDescent="0.2">
      <c r="D792" s="139"/>
    </row>
    <row r="793" spans="4:4" x14ac:dyDescent="0.2">
      <c r="D793" s="139"/>
    </row>
    <row r="794" spans="4:4" x14ac:dyDescent="0.2">
      <c r="D794" s="139"/>
    </row>
    <row r="795" spans="4:4" x14ac:dyDescent="0.2">
      <c r="D795" s="139"/>
    </row>
    <row r="796" spans="4:4" x14ac:dyDescent="0.2">
      <c r="D796" s="139"/>
    </row>
    <row r="797" spans="4:4" x14ac:dyDescent="0.2">
      <c r="D797" s="139"/>
    </row>
    <row r="798" spans="4:4" x14ac:dyDescent="0.2">
      <c r="D798" s="139"/>
    </row>
    <row r="799" spans="4:4" x14ac:dyDescent="0.2">
      <c r="D799" s="139"/>
    </row>
    <row r="800" spans="4:4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ZouZ+n4LKU6c9INxZPn88IYxxnbqenskI70RiBZmxqAhKIlkrzSmLCGKpKEaEq4Gmve2autFkRBZyA7W3Y+3VA==" saltValue="jYaj6DalDsmD3vGU/b+Big==" spinCount="100000" sheet="1"/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8" activePane="bottomLeft" state="frozen"/>
      <selection pane="bottomLeft" activeCell="E22" sqref="E22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44</v>
      </c>
      <c r="C3" s="268" t="s">
        <v>61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43</v>
      </c>
      <c r="C4" s="271" t="s">
        <v>62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SUMIF(AG9:AG77,"&lt;&gt;NOR",G9:G77)</f>
        <v>0</v>
      </c>
      <c r="H8" s="165"/>
      <c r="I8" s="165">
        <f>SUM(I9:I77)</f>
        <v>0</v>
      </c>
      <c r="J8" s="165"/>
      <c r="K8" s="165">
        <f>SUM(K9:K77)</f>
        <v>0</v>
      </c>
      <c r="L8" s="165"/>
      <c r="M8" s="165">
        <f>SUM(M9:M77)</f>
        <v>0</v>
      </c>
      <c r="N8" s="165"/>
      <c r="O8" s="165">
        <f>SUM(O9:O77)</f>
        <v>0</v>
      </c>
      <c r="P8" s="165"/>
      <c r="Q8" s="165">
        <f>SUM(Q9:Q77)</f>
        <v>0</v>
      </c>
      <c r="R8" s="165"/>
      <c r="S8" s="165"/>
      <c r="T8" s="166"/>
      <c r="U8" s="160"/>
      <c r="V8" s="160">
        <f>SUM(V9:V77)</f>
        <v>467.70000000000005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242</v>
      </c>
      <c r="C9" s="184" t="s">
        <v>243</v>
      </c>
      <c r="D9" s="169" t="s">
        <v>195</v>
      </c>
      <c r="E9" s="170">
        <v>111.0534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0.627</v>
      </c>
      <c r="V9" s="158">
        <f>ROUND(E9*U9,2)</f>
        <v>69.63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244</v>
      </c>
      <c r="D10" s="188"/>
      <c r="E10" s="189">
        <v>24.59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55"/>
      <c r="B11" s="156"/>
      <c r="C11" s="190" t="s">
        <v>245</v>
      </c>
      <c r="D11" s="188"/>
      <c r="E11" s="189">
        <v>29.46</v>
      </c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200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246</v>
      </c>
      <c r="D12" s="188"/>
      <c r="E12" s="189">
        <v>29.46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55"/>
      <c r="B13" s="156"/>
      <c r="C13" s="190" t="s">
        <v>247</v>
      </c>
      <c r="D13" s="188"/>
      <c r="E13" s="189">
        <v>13.15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55"/>
      <c r="B14" s="156"/>
      <c r="C14" s="190" t="s">
        <v>248</v>
      </c>
      <c r="D14" s="188"/>
      <c r="E14" s="189">
        <v>8.85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200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55"/>
      <c r="B15" s="156"/>
      <c r="C15" s="190" t="s">
        <v>249</v>
      </c>
      <c r="D15" s="188"/>
      <c r="E15" s="189">
        <v>5.55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200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67">
        <v>2</v>
      </c>
      <c r="B16" s="168" t="s">
        <v>252</v>
      </c>
      <c r="C16" s="184" t="s">
        <v>253</v>
      </c>
      <c r="D16" s="169" t="s">
        <v>195</v>
      </c>
      <c r="E16" s="170">
        <v>69.03</v>
      </c>
      <c r="F16" s="171"/>
      <c r="G16" s="172">
        <f>ROUND(E16*F16,2)</f>
        <v>0</v>
      </c>
      <c r="H16" s="171"/>
      <c r="I16" s="172">
        <f>ROUND(E16*H16,2)</f>
        <v>0</v>
      </c>
      <c r="J16" s="171"/>
      <c r="K16" s="172">
        <f>ROUND(E16*J16,2)</f>
        <v>0</v>
      </c>
      <c r="L16" s="172">
        <v>21</v>
      </c>
      <c r="M16" s="172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2"/>
      <c r="S16" s="172" t="s">
        <v>177</v>
      </c>
      <c r="T16" s="173" t="s">
        <v>178</v>
      </c>
      <c r="U16" s="158">
        <v>1.2270000000000001</v>
      </c>
      <c r="V16" s="158">
        <f>ROUND(E16*U16,2)</f>
        <v>84.7</v>
      </c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196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2228</v>
      </c>
      <c r="D17" s="188"/>
      <c r="E17" s="189">
        <v>16.16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55"/>
      <c r="B18" s="156"/>
      <c r="C18" s="190" t="s">
        <v>2229</v>
      </c>
      <c r="D18" s="188"/>
      <c r="E18" s="189">
        <v>16.28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200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55"/>
      <c r="B19" s="156"/>
      <c r="C19" s="190" t="s">
        <v>2230</v>
      </c>
      <c r="D19" s="188"/>
      <c r="E19" s="189">
        <v>18.8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200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2231</v>
      </c>
      <c r="D20" s="188"/>
      <c r="E20" s="189">
        <v>6.04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55"/>
      <c r="B21" s="156"/>
      <c r="C21" s="190" t="s">
        <v>2232</v>
      </c>
      <c r="D21" s="188"/>
      <c r="E21" s="189">
        <v>11.75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67">
        <v>3</v>
      </c>
      <c r="B22" s="168" t="s">
        <v>206</v>
      </c>
      <c r="C22" s="184" t="s">
        <v>207</v>
      </c>
      <c r="D22" s="169" t="s">
        <v>208</v>
      </c>
      <c r="E22" s="170">
        <v>5.6330400000000003</v>
      </c>
      <c r="F22" s="171"/>
      <c r="G22" s="172">
        <f>ROUND(E22*F22,2)</f>
        <v>0</v>
      </c>
      <c r="H22" s="171"/>
      <c r="I22" s="172">
        <f>ROUND(E22*H22,2)</f>
        <v>0</v>
      </c>
      <c r="J22" s="171"/>
      <c r="K22" s="172">
        <f>ROUND(E22*J22,2)</f>
        <v>0</v>
      </c>
      <c r="L22" s="172">
        <v>21</v>
      </c>
      <c r="M22" s="172">
        <f>G22*(1+L22/100)</f>
        <v>0</v>
      </c>
      <c r="N22" s="172">
        <v>0</v>
      </c>
      <c r="O22" s="172">
        <f>ROUND(E22*N22,2)</f>
        <v>0</v>
      </c>
      <c r="P22" s="172">
        <v>0</v>
      </c>
      <c r="Q22" s="172">
        <f>ROUND(E22*P22,2)</f>
        <v>0</v>
      </c>
      <c r="R22" s="172"/>
      <c r="S22" s="172" t="s">
        <v>177</v>
      </c>
      <c r="T22" s="173" t="s">
        <v>178</v>
      </c>
      <c r="U22" s="158">
        <v>9.5200000000000007E-2</v>
      </c>
      <c r="V22" s="158">
        <f>ROUND(E22*U22,2)</f>
        <v>0.54</v>
      </c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196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258</v>
      </c>
      <c r="D23" s="188"/>
      <c r="E23" s="189">
        <v>0.83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55"/>
      <c r="B24" s="156"/>
      <c r="C24" s="190" t="s">
        <v>259</v>
      </c>
      <c r="D24" s="188"/>
      <c r="E24" s="189">
        <v>1.96</v>
      </c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200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260</v>
      </c>
      <c r="D25" s="188"/>
      <c r="E25" s="189">
        <v>1.96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55"/>
      <c r="B26" s="156"/>
      <c r="C26" s="190" t="s">
        <v>261</v>
      </c>
      <c r="D26" s="188"/>
      <c r="E26" s="189">
        <v>0.88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200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67">
        <v>4</v>
      </c>
      <c r="B27" s="168" t="s">
        <v>262</v>
      </c>
      <c r="C27" s="184" t="s">
        <v>263</v>
      </c>
      <c r="D27" s="169" t="s">
        <v>208</v>
      </c>
      <c r="E27" s="170">
        <v>71.260800000000003</v>
      </c>
      <c r="F27" s="171"/>
      <c r="G27" s="172">
        <f>ROUND(E27*F27,2)</f>
        <v>0</v>
      </c>
      <c r="H27" s="171"/>
      <c r="I27" s="172">
        <f>ROUND(E27*H27,2)</f>
        <v>0</v>
      </c>
      <c r="J27" s="171"/>
      <c r="K27" s="172">
        <f>ROUND(E27*J27,2)</f>
        <v>0</v>
      </c>
      <c r="L27" s="172">
        <v>21</v>
      </c>
      <c r="M27" s="172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2"/>
      <c r="S27" s="172" t="s">
        <v>177</v>
      </c>
      <c r="T27" s="173" t="s">
        <v>178</v>
      </c>
      <c r="U27" s="158">
        <v>3.5329999999999999</v>
      </c>
      <c r="V27" s="158">
        <f>ROUND(E27*U27,2)</f>
        <v>251.76</v>
      </c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196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55"/>
      <c r="B28" s="156"/>
      <c r="C28" s="190" t="s">
        <v>264</v>
      </c>
      <c r="D28" s="188"/>
      <c r="E28" s="189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200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2233</v>
      </c>
      <c r="D29" s="188"/>
      <c r="E29" s="189">
        <v>18.62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55"/>
      <c r="B30" s="156"/>
      <c r="C30" s="190" t="s">
        <v>2234</v>
      </c>
      <c r="D30" s="188"/>
      <c r="E30" s="189">
        <v>22.56</v>
      </c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200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55"/>
      <c r="B31" s="156"/>
      <c r="C31" s="190" t="s">
        <v>2235</v>
      </c>
      <c r="D31" s="188"/>
      <c r="E31" s="189">
        <v>19.54</v>
      </c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200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0" t="s">
        <v>2236</v>
      </c>
      <c r="D32" s="188"/>
      <c r="E32" s="189">
        <v>10.54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22.5" outlineLevel="1" x14ac:dyDescent="0.2">
      <c r="A33" s="167">
        <v>5</v>
      </c>
      <c r="B33" s="168" t="s">
        <v>210</v>
      </c>
      <c r="C33" s="184" t="s">
        <v>211</v>
      </c>
      <c r="D33" s="169" t="s">
        <v>208</v>
      </c>
      <c r="E33" s="170">
        <v>5.6330400000000003</v>
      </c>
      <c r="F33" s="171"/>
      <c r="G33" s="172">
        <f>ROUND(E33*F33,2)</f>
        <v>0</v>
      </c>
      <c r="H33" s="171"/>
      <c r="I33" s="172">
        <f>ROUND(E33*H33,2)</f>
        <v>0</v>
      </c>
      <c r="J33" s="171"/>
      <c r="K33" s="172">
        <f>ROUND(E33*J33,2)</f>
        <v>0</v>
      </c>
      <c r="L33" s="172">
        <v>21</v>
      </c>
      <c r="M33" s="172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2"/>
      <c r="S33" s="172" t="s">
        <v>177</v>
      </c>
      <c r="T33" s="173" t="s">
        <v>178</v>
      </c>
      <c r="U33" s="158">
        <v>7.3999999999999996E-2</v>
      </c>
      <c r="V33" s="158">
        <f>ROUND(E33*U33,2)</f>
        <v>0.42</v>
      </c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196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55"/>
      <c r="B34" s="156"/>
      <c r="C34" s="190" t="s">
        <v>258</v>
      </c>
      <c r="D34" s="188"/>
      <c r="E34" s="189">
        <v>0.83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190" t="s">
        <v>259</v>
      </c>
      <c r="D35" s="188"/>
      <c r="E35" s="189">
        <v>1.96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190" t="s">
        <v>260</v>
      </c>
      <c r="D36" s="188"/>
      <c r="E36" s="189">
        <v>1.96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55"/>
      <c r="B37" s="156"/>
      <c r="C37" s="190" t="s">
        <v>261</v>
      </c>
      <c r="D37" s="188"/>
      <c r="E37" s="189">
        <v>0.88</v>
      </c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200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ht="22.5" outlineLevel="1" x14ac:dyDescent="0.2">
      <c r="A38" s="167">
        <v>6</v>
      </c>
      <c r="B38" s="168" t="s">
        <v>269</v>
      </c>
      <c r="C38" s="184" t="s">
        <v>270</v>
      </c>
      <c r="D38" s="169" t="s">
        <v>208</v>
      </c>
      <c r="E38" s="170">
        <v>33.909999999999997</v>
      </c>
      <c r="F38" s="171"/>
      <c r="G38" s="172">
        <f>ROUND(E38*F38,2)</f>
        <v>0</v>
      </c>
      <c r="H38" s="171"/>
      <c r="I38" s="172">
        <f>ROUND(E38*H38,2)</f>
        <v>0</v>
      </c>
      <c r="J38" s="171"/>
      <c r="K38" s="172">
        <f>ROUND(E38*J38,2)</f>
        <v>0</v>
      </c>
      <c r="L38" s="172">
        <v>21</v>
      </c>
      <c r="M38" s="172">
        <f>G38*(1+L38/100)</f>
        <v>0</v>
      </c>
      <c r="N38" s="172">
        <v>0</v>
      </c>
      <c r="O38" s="172">
        <f>ROUND(E38*N38,2)</f>
        <v>0</v>
      </c>
      <c r="P38" s="172">
        <v>0</v>
      </c>
      <c r="Q38" s="172">
        <f>ROUND(E38*P38,2)</f>
        <v>0</v>
      </c>
      <c r="R38" s="172"/>
      <c r="S38" s="172" t="s">
        <v>177</v>
      </c>
      <c r="T38" s="173" t="s">
        <v>178</v>
      </c>
      <c r="U38" s="158">
        <v>1.0999999999999999E-2</v>
      </c>
      <c r="V38" s="158">
        <f>ROUND(E38*U38,2)</f>
        <v>0.37</v>
      </c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196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55"/>
      <c r="B39" s="156"/>
      <c r="C39" s="199" t="s">
        <v>283</v>
      </c>
      <c r="D39" s="191"/>
      <c r="E39" s="192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200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55"/>
      <c r="B40" s="156"/>
      <c r="C40" s="200" t="s">
        <v>2237</v>
      </c>
      <c r="D40" s="191"/>
      <c r="E40" s="192">
        <v>24.66</v>
      </c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>
        <v>2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200" t="s">
        <v>2238</v>
      </c>
      <c r="D41" s="191"/>
      <c r="E41" s="192">
        <v>9.25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2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55"/>
      <c r="B42" s="156"/>
      <c r="C42" s="201" t="s">
        <v>295</v>
      </c>
      <c r="D42" s="193"/>
      <c r="E42" s="194">
        <v>33.909999999999997</v>
      </c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200</v>
      </c>
      <c r="AH42" s="148">
        <v>3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9" t="s">
        <v>296</v>
      </c>
      <c r="D43" s="191"/>
      <c r="E43" s="192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55"/>
      <c r="B44" s="156"/>
      <c r="C44" s="190" t="s">
        <v>2239</v>
      </c>
      <c r="D44" s="188"/>
      <c r="E44" s="189">
        <v>33.909999999999997</v>
      </c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200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ht="33.75" outlineLevel="1" x14ac:dyDescent="0.2">
      <c r="A45" s="167">
        <v>7</v>
      </c>
      <c r="B45" s="168" t="s">
        <v>281</v>
      </c>
      <c r="C45" s="184" t="s">
        <v>282</v>
      </c>
      <c r="D45" s="169" t="s">
        <v>208</v>
      </c>
      <c r="E45" s="170">
        <v>339.1</v>
      </c>
      <c r="F45" s="171"/>
      <c r="G45" s="172">
        <f>ROUND(E45*F45,2)</f>
        <v>0</v>
      </c>
      <c r="H45" s="171"/>
      <c r="I45" s="172">
        <f>ROUND(E45*H45,2)</f>
        <v>0</v>
      </c>
      <c r="J45" s="171"/>
      <c r="K45" s="172">
        <f>ROUND(E45*J45,2)</f>
        <v>0</v>
      </c>
      <c r="L45" s="172">
        <v>21</v>
      </c>
      <c r="M45" s="172">
        <f>G45*(1+L45/100)</f>
        <v>0</v>
      </c>
      <c r="N45" s="172">
        <v>0</v>
      </c>
      <c r="O45" s="172">
        <f>ROUND(E45*N45,2)</f>
        <v>0</v>
      </c>
      <c r="P45" s="172">
        <v>0</v>
      </c>
      <c r="Q45" s="172">
        <f>ROUND(E45*P45,2)</f>
        <v>0</v>
      </c>
      <c r="R45" s="172"/>
      <c r="S45" s="172" t="s">
        <v>177</v>
      </c>
      <c r="T45" s="173" t="s">
        <v>178</v>
      </c>
      <c r="U45" s="158">
        <v>0</v>
      </c>
      <c r="V45" s="158">
        <f>ROUND(E45*U45,2)</f>
        <v>0</v>
      </c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196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55"/>
      <c r="B46" s="156"/>
      <c r="C46" s="199" t="s">
        <v>283</v>
      </c>
      <c r="D46" s="191"/>
      <c r="E46" s="192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200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55"/>
      <c r="B47" s="156"/>
      <c r="C47" s="200" t="s">
        <v>2237</v>
      </c>
      <c r="D47" s="191"/>
      <c r="E47" s="192">
        <v>24.66</v>
      </c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200</v>
      </c>
      <c r="AH47" s="148">
        <v>2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200" t="s">
        <v>2238</v>
      </c>
      <c r="D48" s="191"/>
      <c r="E48" s="192">
        <v>9.25</v>
      </c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>
        <v>2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201" t="s">
        <v>295</v>
      </c>
      <c r="D49" s="193"/>
      <c r="E49" s="194">
        <v>33.909999999999997</v>
      </c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>
        <v>3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199" t="s">
        <v>296</v>
      </c>
      <c r="D50" s="191"/>
      <c r="E50" s="192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190" t="s">
        <v>2240</v>
      </c>
      <c r="D51" s="188"/>
      <c r="E51" s="189">
        <v>339.1</v>
      </c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>
        <v>0</v>
      </c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ht="22.5" outlineLevel="1" x14ac:dyDescent="0.2">
      <c r="A52" s="167">
        <v>8</v>
      </c>
      <c r="B52" s="168" t="s">
        <v>213</v>
      </c>
      <c r="C52" s="184" t="s">
        <v>214</v>
      </c>
      <c r="D52" s="169" t="s">
        <v>208</v>
      </c>
      <c r="E52" s="170">
        <v>5.6330400000000003</v>
      </c>
      <c r="F52" s="171"/>
      <c r="G52" s="172">
        <f>ROUND(E52*F52,2)</f>
        <v>0</v>
      </c>
      <c r="H52" s="171"/>
      <c r="I52" s="172">
        <f>ROUND(E52*H52,2)</f>
        <v>0</v>
      </c>
      <c r="J52" s="171"/>
      <c r="K52" s="172">
        <f>ROUND(E52*J52,2)</f>
        <v>0</v>
      </c>
      <c r="L52" s="172">
        <v>21</v>
      </c>
      <c r="M52" s="172">
        <f>G52*(1+L52/100)</f>
        <v>0</v>
      </c>
      <c r="N52" s="172">
        <v>0</v>
      </c>
      <c r="O52" s="172">
        <f>ROUND(E52*N52,2)</f>
        <v>0</v>
      </c>
      <c r="P52" s="172">
        <v>0</v>
      </c>
      <c r="Q52" s="172">
        <f>ROUND(E52*P52,2)</f>
        <v>0</v>
      </c>
      <c r="R52" s="172"/>
      <c r="S52" s="172" t="s">
        <v>177</v>
      </c>
      <c r="T52" s="173" t="s">
        <v>178</v>
      </c>
      <c r="U52" s="158">
        <v>0.65200000000000002</v>
      </c>
      <c r="V52" s="158">
        <f>ROUND(E52*U52,2)</f>
        <v>3.67</v>
      </c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196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190" t="s">
        <v>258</v>
      </c>
      <c r="D53" s="188"/>
      <c r="E53" s="189">
        <v>0.83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55"/>
      <c r="B54" s="156"/>
      <c r="C54" s="190" t="s">
        <v>259</v>
      </c>
      <c r="D54" s="188"/>
      <c r="E54" s="189">
        <v>1.96</v>
      </c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200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55"/>
      <c r="B55" s="156"/>
      <c r="C55" s="190" t="s">
        <v>260</v>
      </c>
      <c r="D55" s="188"/>
      <c r="E55" s="189">
        <v>1.96</v>
      </c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200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55"/>
      <c r="B56" s="156"/>
      <c r="C56" s="190" t="s">
        <v>261</v>
      </c>
      <c r="D56" s="188"/>
      <c r="E56" s="189">
        <v>0.88</v>
      </c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200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ht="22.5" outlineLevel="1" x14ac:dyDescent="0.2">
      <c r="A57" s="167">
        <v>9</v>
      </c>
      <c r="B57" s="168" t="s">
        <v>298</v>
      </c>
      <c r="C57" s="184" t="s">
        <v>299</v>
      </c>
      <c r="D57" s="169" t="s">
        <v>208</v>
      </c>
      <c r="E57" s="170">
        <v>33.909999999999997</v>
      </c>
      <c r="F57" s="171"/>
      <c r="G57" s="172">
        <f>ROUND(E57*F57,2)</f>
        <v>0</v>
      </c>
      <c r="H57" s="171"/>
      <c r="I57" s="172">
        <f>ROUND(E57*H57,2)</f>
        <v>0</v>
      </c>
      <c r="J57" s="171"/>
      <c r="K57" s="172">
        <f>ROUND(E57*J57,2)</f>
        <v>0</v>
      </c>
      <c r="L57" s="172">
        <v>21</v>
      </c>
      <c r="M57" s="172">
        <f>G57*(1+L57/100)</f>
        <v>0</v>
      </c>
      <c r="N57" s="172">
        <v>0</v>
      </c>
      <c r="O57" s="172">
        <f>ROUND(E57*N57,2)</f>
        <v>0</v>
      </c>
      <c r="P57" s="172">
        <v>0</v>
      </c>
      <c r="Q57" s="172">
        <f>ROUND(E57*P57,2)</f>
        <v>0</v>
      </c>
      <c r="R57" s="172"/>
      <c r="S57" s="172" t="s">
        <v>177</v>
      </c>
      <c r="T57" s="173" t="s">
        <v>178</v>
      </c>
      <c r="U57" s="158">
        <v>8.9999999999999993E-3</v>
      </c>
      <c r="V57" s="158">
        <f>ROUND(E57*U57,2)</f>
        <v>0.31</v>
      </c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196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55"/>
      <c r="B58" s="156"/>
      <c r="C58" s="190" t="s">
        <v>2239</v>
      </c>
      <c r="D58" s="188"/>
      <c r="E58" s="189">
        <v>33.909999999999997</v>
      </c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200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ht="33.75" outlineLevel="1" x14ac:dyDescent="0.2">
      <c r="A59" s="167">
        <v>10</v>
      </c>
      <c r="B59" s="168" t="s">
        <v>301</v>
      </c>
      <c r="C59" s="184" t="s">
        <v>302</v>
      </c>
      <c r="D59" s="169" t="s">
        <v>208</v>
      </c>
      <c r="E59" s="170">
        <v>37.3508</v>
      </c>
      <c r="F59" s="171"/>
      <c r="G59" s="172">
        <f>ROUND(E59*F59,2)</f>
        <v>0</v>
      </c>
      <c r="H59" s="171"/>
      <c r="I59" s="172">
        <f>ROUND(E59*H59,2)</f>
        <v>0</v>
      </c>
      <c r="J59" s="171"/>
      <c r="K59" s="172">
        <f>ROUND(E59*J59,2)</f>
        <v>0</v>
      </c>
      <c r="L59" s="172">
        <v>21</v>
      </c>
      <c r="M59" s="172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2"/>
      <c r="S59" s="172" t="s">
        <v>177</v>
      </c>
      <c r="T59" s="173" t="s">
        <v>178</v>
      </c>
      <c r="U59" s="158">
        <v>1.1499999999999999</v>
      </c>
      <c r="V59" s="158">
        <f>ROUND(E59*U59,2)</f>
        <v>42.95</v>
      </c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196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55"/>
      <c r="B60" s="156"/>
      <c r="C60" s="190" t="s">
        <v>264</v>
      </c>
      <c r="D60" s="188"/>
      <c r="E60" s="189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200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55"/>
      <c r="B61" s="156"/>
      <c r="C61" s="190" t="s">
        <v>2233</v>
      </c>
      <c r="D61" s="188"/>
      <c r="E61" s="189">
        <v>18.62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200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55"/>
      <c r="B62" s="156"/>
      <c r="C62" s="190" t="s">
        <v>2234</v>
      </c>
      <c r="D62" s="188"/>
      <c r="E62" s="189">
        <v>22.56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200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190" t="s">
        <v>2235</v>
      </c>
      <c r="D63" s="188"/>
      <c r="E63" s="189">
        <v>19.54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55"/>
      <c r="B64" s="156"/>
      <c r="C64" s="190" t="s">
        <v>2236</v>
      </c>
      <c r="D64" s="188"/>
      <c r="E64" s="189">
        <v>10.54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200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55"/>
      <c r="B65" s="156"/>
      <c r="C65" s="190" t="s">
        <v>2241</v>
      </c>
      <c r="D65" s="188"/>
      <c r="E65" s="189">
        <v>-33.909999999999997</v>
      </c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200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ht="33.75" outlineLevel="1" x14ac:dyDescent="0.2">
      <c r="A66" s="167">
        <v>11</v>
      </c>
      <c r="B66" s="168" t="s">
        <v>215</v>
      </c>
      <c r="C66" s="184" t="s">
        <v>216</v>
      </c>
      <c r="D66" s="169" t="s">
        <v>195</v>
      </c>
      <c r="E66" s="170">
        <v>56.330399999999997</v>
      </c>
      <c r="F66" s="171"/>
      <c r="G66" s="172">
        <f>ROUND(E66*F66,2)</f>
        <v>0</v>
      </c>
      <c r="H66" s="171"/>
      <c r="I66" s="172">
        <f>ROUND(E66*H66,2)</f>
        <v>0</v>
      </c>
      <c r="J66" s="171"/>
      <c r="K66" s="172">
        <f>ROUND(E66*J66,2)</f>
        <v>0</v>
      </c>
      <c r="L66" s="172">
        <v>21</v>
      </c>
      <c r="M66" s="172">
        <f>G66*(1+L66/100)</f>
        <v>0</v>
      </c>
      <c r="N66" s="172">
        <v>0</v>
      </c>
      <c r="O66" s="172">
        <f>ROUND(E66*N66,2)</f>
        <v>0</v>
      </c>
      <c r="P66" s="172">
        <v>0</v>
      </c>
      <c r="Q66" s="172">
        <f>ROUND(E66*P66,2)</f>
        <v>0</v>
      </c>
      <c r="R66" s="172"/>
      <c r="S66" s="172" t="s">
        <v>177</v>
      </c>
      <c r="T66" s="173" t="s">
        <v>178</v>
      </c>
      <c r="U66" s="158">
        <v>0.17699999999999999</v>
      </c>
      <c r="V66" s="158">
        <f>ROUND(E66*U66,2)</f>
        <v>9.9700000000000006</v>
      </c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196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55"/>
      <c r="B67" s="156"/>
      <c r="C67" s="190" t="s">
        <v>304</v>
      </c>
      <c r="D67" s="188"/>
      <c r="E67" s="189">
        <v>8.2799999999999994</v>
      </c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200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55"/>
      <c r="B68" s="156"/>
      <c r="C68" s="190" t="s">
        <v>305</v>
      </c>
      <c r="D68" s="188"/>
      <c r="E68" s="189">
        <v>19.64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200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190" t="s">
        <v>306</v>
      </c>
      <c r="D69" s="188"/>
      <c r="E69" s="189">
        <v>19.64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55"/>
      <c r="B70" s="156"/>
      <c r="C70" s="190" t="s">
        <v>307</v>
      </c>
      <c r="D70" s="188"/>
      <c r="E70" s="189">
        <v>8.76</v>
      </c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200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67">
        <v>12</v>
      </c>
      <c r="B71" s="168" t="s">
        <v>308</v>
      </c>
      <c r="C71" s="184" t="s">
        <v>309</v>
      </c>
      <c r="D71" s="169" t="s">
        <v>208</v>
      </c>
      <c r="E71" s="170">
        <v>33.909999999999997</v>
      </c>
      <c r="F71" s="171"/>
      <c r="G71" s="172">
        <f>ROUND(E71*F71,2)</f>
        <v>0</v>
      </c>
      <c r="H71" s="171"/>
      <c r="I71" s="172">
        <f>ROUND(E71*H71,2)</f>
        <v>0</v>
      </c>
      <c r="J71" s="171"/>
      <c r="K71" s="172">
        <f>ROUND(E71*J71,2)</f>
        <v>0</v>
      </c>
      <c r="L71" s="172">
        <v>21</v>
      </c>
      <c r="M71" s="172">
        <f>G71*(1+L71/100)</f>
        <v>0</v>
      </c>
      <c r="N71" s="172">
        <v>0</v>
      </c>
      <c r="O71" s="172">
        <f>ROUND(E71*N71,2)</f>
        <v>0</v>
      </c>
      <c r="P71" s="172">
        <v>0</v>
      </c>
      <c r="Q71" s="172">
        <f>ROUND(E71*P71,2)</f>
        <v>0</v>
      </c>
      <c r="R71" s="172"/>
      <c r="S71" s="172" t="s">
        <v>177</v>
      </c>
      <c r="T71" s="173" t="s">
        <v>178</v>
      </c>
      <c r="U71" s="158">
        <v>0</v>
      </c>
      <c r="V71" s="158">
        <f>ROUND(E71*U71,2)</f>
        <v>0</v>
      </c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196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55"/>
      <c r="B72" s="156"/>
      <c r="C72" s="190" t="s">
        <v>2239</v>
      </c>
      <c r="D72" s="188"/>
      <c r="E72" s="189">
        <v>33.909999999999997</v>
      </c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200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ht="22.5" outlineLevel="1" x14ac:dyDescent="0.2">
      <c r="A73" s="167">
        <v>13</v>
      </c>
      <c r="B73" s="168" t="s">
        <v>218</v>
      </c>
      <c r="C73" s="184" t="s">
        <v>219</v>
      </c>
      <c r="D73" s="169" t="s">
        <v>195</v>
      </c>
      <c r="E73" s="170">
        <v>56.330399999999997</v>
      </c>
      <c r="F73" s="171"/>
      <c r="G73" s="172">
        <f>ROUND(E73*F73,2)</f>
        <v>0</v>
      </c>
      <c r="H73" s="171"/>
      <c r="I73" s="172">
        <f>ROUND(E73*H73,2)</f>
        <v>0</v>
      </c>
      <c r="J73" s="171"/>
      <c r="K73" s="172">
        <f>ROUND(E73*J73,2)</f>
        <v>0</v>
      </c>
      <c r="L73" s="172">
        <v>21</v>
      </c>
      <c r="M73" s="172">
        <f>G73*(1+L73/100)</f>
        <v>0</v>
      </c>
      <c r="N73" s="172">
        <v>0</v>
      </c>
      <c r="O73" s="172">
        <f>ROUND(E73*N73,2)</f>
        <v>0</v>
      </c>
      <c r="P73" s="172">
        <v>0</v>
      </c>
      <c r="Q73" s="172">
        <f>ROUND(E73*P73,2)</f>
        <v>0</v>
      </c>
      <c r="R73" s="172"/>
      <c r="S73" s="172" t="s">
        <v>177</v>
      </c>
      <c r="T73" s="173" t="s">
        <v>178</v>
      </c>
      <c r="U73" s="158">
        <v>0.06</v>
      </c>
      <c r="V73" s="158">
        <f>ROUND(E73*U73,2)</f>
        <v>3.38</v>
      </c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220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55"/>
      <c r="B74" s="156"/>
      <c r="C74" s="190" t="s">
        <v>304</v>
      </c>
      <c r="D74" s="188"/>
      <c r="E74" s="189">
        <v>8.2799999999999994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200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55"/>
      <c r="B75" s="156"/>
      <c r="C75" s="190" t="s">
        <v>305</v>
      </c>
      <c r="D75" s="188"/>
      <c r="E75" s="189">
        <v>19.64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200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55"/>
      <c r="B76" s="156"/>
      <c r="C76" s="190" t="s">
        <v>306</v>
      </c>
      <c r="D76" s="188"/>
      <c r="E76" s="189">
        <v>19.64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200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1" x14ac:dyDescent="0.2">
      <c r="A77" s="155"/>
      <c r="B77" s="156"/>
      <c r="C77" s="190" t="s">
        <v>307</v>
      </c>
      <c r="D77" s="188"/>
      <c r="E77" s="189">
        <v>8.76</v>
      </c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200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x14ac:dyDescent="0.2">
      <c r="A78" s="161" t="s">
        <v>172</v>
      </c>
      <c r="B78" s="162" t="s">
        <v>71</v>
      </c>
      <c r="C78" s="182" t="s">
        <v>72</v>
      </c>
      <c r="D78" s="163"/>
      <c r="E78" s="164"/>
      <c r="F78" s="165"/>
      <c r="G78" s="165">
        <f>SUMIF(AG79:AG115,"&lt;&gt;NOR",G79:G115)</f>
        <v>0</v>
      </c>
      <c r="H78" s="165"/>
      <c r="I78" s="165">
        <f>SUM(I79:I115)</f>
        <v>0</v>
      </c>
      <c r="J78" s="165"/>
      <c r="K78" s="165">
        <f>SUM(K79:K115)</f>
        <v>0</v>
      </c>
      <c r="L78" s="165"/>
      <c r="M78" s="165">
        <f>SUM(M79:M115)</f>
        <v>0</v>
      </c>
      <c r="N78" s="165"/>
      <c r="O78" s="165">
        <f>SUM(O79:O115)</f>
        <v>0</v>
      </c>
      <c r="P78" s="165"/>
      <c r="Q78" s="165">
        <f>SUM(Q79:Q115)</f>
        <v>0</v>
      </c>
      <c r="R78" s="165"/>
      <c r="S78" s="165"/>
      <c r="T78" s="166"/>
      <c r="U78" s="160"/>
      <c r="V78" s="160">
        <f>SUM(V79:V115)</f>
        <v>61.190000000000012</v>
      </c>
      <c r="W78" s="160"/>
      <c r="AG78" t="s">
        <v>173</v>
      </c>
    </row>
    <row r="79" spans="1:60" ht="22.5" outlineLevel="1" x14ac:dyDescent="0.2">
      <c r="A79" s="167">
        <v>14</v>
      </c>
      <c r="B79" s="168" t="s">
        <v>310</v>
      </c>
      <c r="C79" s="184" t="s">
        <v>311</v>
      </c>
      <c r="D79" s="169" t="s">
        <v>208</v>
      </c>
      <c r="E79" s="170">
        <v>24.665600000000001</v>
      </c>
      <c r="F79" s="171"/>
      <c r="G79" s="172">
        <f>ROUND(E79*F79,2)</f>
        <v>0</v>
      </c>
      <c r="H79" s="171"/>
      <c r="I79" s="172">
        <f>ROUND(E79*H79,2)</f>
        <v>0</v>
      </c>
      <c r="J79" s="171"/>
      <c r="K79" s="172">
        <f>ROUND(E79*J79,2)</f>
        <v>0</v>
      </c>
      <c r="L79" s="172">
        <v>21</v>
      </c>
      <c r="M79" s="172">
        <f>G79*(1+L79/100)</f>
        <v>0</v>
      </c>
      <c r="N79" s="172">
        <v>0</v>
      </c>
      <c r="O79" s="172">
        <f>ROUND(E79*N79,2)</f>
        <v>0</v>
      </c>
      <c r="P79" s="172">
        <v>0</v>
      </c>
      <c r="Q79" s="172">
        <f>ROUND(E79*P79,2)</f>
        <v>0</v>
      </c>
      <c r="R79" s="172"/>
      <c r="S79" s="172" t="s">
        <v>177</v>
      </c>
      <c r="T79" s="173" t="s">
        <v>178</v>
      </c>
      <c r="U79" s="158">
        <v>0.92</v>
      </c>
      <c r="V79" s="158">
        <f>ROUND(E79*U79,2)</f>
        <v>22.69</v>
      </c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196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55"/>
      <c r="B80" s="156"/>
      <c r="C80" s="190" t="s">
        <v>264</v>
      </c>
      <c r="D80" s="188"/>
      <c r="E80" s="189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200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55"/>
      <c r="B81" s="156"/>
      <c r="C81" s="190" t="s">
        <v>2242</v>
      </c>
      <c r="D81" s="188"/>
      <c r="E81" s="189">
        <v>6.46</v>
      </c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200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55"/>
      <c r="B82" s="156"/>
      <c r="C82" s="190" t="s">
        <v>2243</v>
      </c>
      <c r="D82" s="188"/>
      <c r="E82" s="189">
        <v>6.51</v>
      </c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200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55"/>
      <c r="B83" s="156"/>
      <c r="C83" s="190" t="s">
        <v>2244</v>
      </c>
      <c r="D83" s="188"/>
      <c r="E83" s="189">
        <v>7.52</v>
      </c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200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55"/>
      <c r="B84" s="156"/>
      <c r="C84" s="190" t="s">
        <v>2245</v>
      </c>
      <c r="D84" s="188"/>
      <c r="E84" s="189">
        <v>4.17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200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67">
        <v>15</v>
      </c>
      <c r="B85" s="168" t="s">
        <v>312</v>
      </c>
      <c r="C85" s="184" t="s">
        <v>313</v>
      </c>
      <c r="D85" s="169" t="s">
        <v>195</v>
      </c>
      <c r="E85" s="170">
        <v>184.99199999999999</v>
      </c>
      <c r="F85" s="171"/>
      <c r="G85" s="172">
        <f>ROUND(E85*F85,2)</f>
        <v>0</v>
      </c>
      <c r="H85" s="171"/>
      <c r="I85" s="172">
        <f>ROUND(E85*H85,2)</f>
        <v>0</v>
      </c>
      <c r="J85" s="171"/>
      <c r="K85" s="172">
        <f>ROUND(E85*J85,2)</f>
        <v>0</v>
      </c>
      <c r="L85" s="172">
        <v>21</v>
      </c>
      <c r="M85" s="172">
        <f>G85*(1+L85/100)</f>
        <v>0</v>
      </c>
      <c r="N85" s="172">
        <v>0</v>
      </c>
      <c r="O85" s="172">
        <f>ROUND(E85*N85,2)</f>
        <v>0</v>
      </c>
      <c r="P85" s="172">
        <v>0</v>
      </c>
      <c r="Q85" s="172">
        <f>ROUND(E85*P85,2)</f>
        <v>0</v>
      </c>
      <c r="R85" s="172"/>
      <c r="S85" s="172" t="s">
        <v>177</v>
      </c>
      <c r="T85" s="173" t="s">
        <v>178</v>
      </c>
      <c r="U85" s="158">
        <v>8.8999999999999996E-2</v>
      </c>
      <c r="V85" s="158">
        <f>ROUND(E85*U85,2)</f>
        <v>16.46</v>
      </c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196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55"/>
      <c r="B86" s="156"/>
      <c r="C86" s="190" t="s">
        <v>264</v>
      </c>
      <c r="D86" s="188"/>
      <c r="E86" s="189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200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2246</v>
      </c>
      <c r="D87" s="188"/>
      <c r="E87" s="189">
        <v>48.48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55"/>
      <c r="B88" s="156"/>
      <c r="C88" s="190" t="s">
        <v>2247</v>
      </c>
      <c r="D88" s="188"/>
      <c r="E88" s="189">
        <v>48.84</v>
      </c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200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1" x14ac:dyDescent="0.2">
      <c r="A89" s="155"/>
      <c r="B89" s="156"/>
      <c r="C89" s="190" t="s">
        <v>2248</v>
      </c>
      <c r="D89" s="188"/>
      <c r="E89" s="189">
        <v>56.4</v>
      </c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200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2249</v>
      </c>
      <c r="D90" s="188"/>
      <c r="E90" s="189">
        <v>31.27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67">
        <v>16</v>
      </c>
      <c r="B91" s="168" t="s">
        <v>318</v>
      </c>
      <c r="C91" s="184" t="s">
        <v>319</v>
      </c>
      <c r="D91" s="169" t="s">
        <v>208</v>
      </c>
      <c r="E91" s="170">
        <v>9.2495999999999992</v>
      </c>
      <c r="F91" s="171"/>
      <c r="G91" s="172">
        <f>ROUND(E91*F91,2)</f>
        <v>0</v>
      </c>
      <c r="H91" s="171"/>
      <c r="I91" s="172">
        <f>ROUND(E91*H91,2)</f>
        <v>0</v>
      </c>
      <c r="J91" s="171"/>
      <c r="K91" s="172">
        <f>ROUND(E91*J91,2)</f>
        <v>0</v>
      </c>
      <c r="L91" s="172">
        <v>21</v>
      </c>
      <c r="M91" s="172">
        <f>G91*(1+L91/100)</f>
        <v>0</v>
      </c>
      <c r="N91" s="172">
        <v>0</v>
      </c>
      <c r="O91" s="172">
        <f>ROUND(E91*N91,2)</f>
        <v>0</v>
      </c>
      <c r="P91" s="172">
        <v>0</v>
      </c>
      <c r="Q91" s="172">
        <f>ROUND(E91*P91,2)</f>
        <v>0</v>
      </c>
      <c r="R91" s="172"/>
      <c r="S91" s="172" t="s">
        <v>177</v>
      </c>
      <c r="T91" s="173" t="s">
        <v>178</v>
      </c>
      <c r="U91" s="158">
        <v>1.89</v>
      </c>
      <c r="V91" s="158">
        <f>ROUND(E91*U91,2)</f>
        <v>17.48</v>
      </c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196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1" x14ac:dyDescent="0.2">
      <c r="A92" s="155"/>
      <c r="B92" s="156"/>
      <c r="C92" s="190" t="s">
        <v>264</v>
      </c>
      <c r="D92" s="188"/>
      <c r="E92" s="189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200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55"/>
      <c r="B93" s="156"/>
      <c r="C93" s="190" t="s">
        <v>2250</v>
      </c>
      <c r="D93" s="188"/>
      <c r="E93" s="189">
        <v>2.42</v>
      </c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200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55"/>
      <c r="B94" s="156"/>
      <c r="C94" s="190" t="s">
        <v>2251</v>
      </c>
      <c r="D94" s="188"/>
      <c r="E94" s="189">
        <v>2.44</v>
      </c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200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55"/>
      <c r="B95" s="156"/>
      <c r="C95" s="190" t="s">
        <v>2252</v>
      </c>
      <c r="D95" s="188"/>
      <c r="E95" s="189">
        <v>2.82</v>
      </c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200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55"/>
      <c r="B96" s="156"/>
      <c r="C96" s="190" t="s">
        <v>2253</v>
      </c>
      <c r="D96" s="188"/>
      <c r="E96" s="189">
        <v>1.56</v>
      </c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200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ht="22.5" outlineLevel="1" x14ac:dyDescent="0.2">
      <c r="A97" s="167">
        <v>17</v>
      </c>
      <c r="B97" s="168" t="s">
        <v>320</v>
      </c>
      <c r="C97" s="184" t="s">
        <v>321</v>
      </c>
      <c r="D97" s="169" t="s">
        <v>256</v>
      </c>
      <c r="E97" s="170">
        <v>77.08</v>
      </c>
      <c r="F97" s="171"/>
      <c r="G97" s="172">
        <f>ROUND(E97*F97,2)</f>
        <v>0</v>
      </c>
      <c r="H97" s="171"/>
      <c r="I97" s="172">
        <f>ROUND(E97*H97,2)</f>
        <v>0</v>
      </c>
      <c r="J97" s="171"/>
      <c r="K97" s="172">
        <f>ROUND(E97*J97,2)</f>
        <v>0</v>
      </c>
      <c r="L97" s="172">
        <v>21</v>
      </c>
      <c r="M97" s="172">
        <f>G97*(1+L97/100)</f>
        <v>0</v>
      </c>
      <c r="N97" s="172">
        <v>0</v>
      </c>
      <c r="O97" s="172">
        <f>ROUND(E97*N97,2)</f>
        <v>0</v>
      </c>
      <c r="P97" s="172">
        <v>0</v>
      </c>
      <c r="Q97" s="172">
        <f>ROUND(E97*P97,2)</f>
        <v>0</v>
      </c>
      <c r="R97" s="172"/>
      <c r="S97" s="172" t="s">
        <v>177</v>
      </c>
      <c r="T97" s="173" t="s">
        <v>178</v>
      </c>
      <c r="U97" s="158">
        <v>0.05</v>
      </c>
      <c r="V97" s="158">
        <f>ROUND(E97*U97,2)</f>
        <v>3.85</v>
      </c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196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55"/>
      <c r="B98" s="156"/>
      <c r="C98" s="190" t="s">
        <v>264</v>
      </c>
      <c r="D98" s="188"/>
      <c r="E98" s="189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200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55"/>
      <c r="B99" s="156"/>
      <c r="C99" s="190" t="s">
        <v>2254</v>
      </c>
      <c r="D99" s="188"/>
      <c r="E99" s="189">
        <v>20.2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200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55"/>
      <c r="B100" s="156"/>
      <c r="C100" s="190" t="s">
        <v>2255</v>
      </c>
      <c r="D100" s="188"/>
      <c r="E100" s="189">
        <v>20.350000000000001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200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190" t="s">
        <v>2256</v>
      </c>
      <c r="D101" s="188"/>
      <c r="E101" s="189">
        <v>23.5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55"/>
      <c r="B102" s="156"/>
      <c r="C102" s="190" t="s">
        <v>2257</v>
      </c>
      <c r="D102" s="188"/>
      <c r="E102" s="189">
        <v>13.03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200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ht="22.5" outlineLevel="1" x14ac:dyDescent="0.2">
      <c r="A103" s="167">
        <v>18</v>
      </c>
      <c r="B103" s="168" t="s">
        <v>326</v>
      </c>
      <c r="C103" s="184" t="s">
        <v>327</v>
      </c>
      <c r="D103" s="169" t="s">
        <v>208</v>
      </c>
      <c r="E103" s="170">
        <v>0.65280000000000005</v>
      </c>
      <c r="F103" s="171"/>
      <c r="G103" s="172">
        <f>ROUND(E103*F103,2)</f>
        <v>0</v>
      </c>
      <c r="H103" s="171"/>
      <c r="I103" s="172">
        <f>ROUND(E103*H103,2)</f>
        <v>0</v>
      </c>
      <c r="J103" s="171"/>
      <c r="K103" s="172">
        <f>ROUND(E103*J103,2)</f>
        <v>0</v>
      </c>
      <c r="L103" s="172">
        <v>21</v>
      </c>
      <c r="M103" s="172">
        <f>G103*(1+L103/100)</f>
        <v>0</v>
      </c>
      <c r="N103" s="172">
        <v>0</v>
      </c>
      <c r="O103" s="172">
        <f>ROUND(E103*N103,2)</f>
        <v>0</v>
      </c>
      <c r="P103" s="172">
        <v>0</v>
      </c>
      <c r="Q103" s="172">
        <f>ROUND(E103*P103,2)</f>
        <v>0</v>
      </c>
      <c r="R103" s="172"/>
      <c r="S103" s="172" t="s">
        <v>177</v>
      </c>
      <c r="T103" s="173" t="s">
        <v>178</v>
      </c>
      <c r="U103" s="158">
        <v>1.085</v>
      </c>
      <c r="V103" s="158">
        <f>ROUND(E103*U103,2)</f>
        <v>0.71</v>
      </c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196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55"/>
      <c r="B104" s="156"/>
      <c r="C104" s="190" t="s">
        <v>1628</v>
      </c>
      <c r="D104" s="188"/>
      <c r="E104" s="189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200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55"/>
      <c r="B105" s="156"/>
      <c r="C105" s="190" t="s">
        <v>2258</v>
      </c>
      <c r="D105" s="188"/>
      <c r="E105" s="189">
        <v>0.65</v>
      </c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200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ht="33.75" outlineLevel="1" x14ac:dyDescent="0.2">
      <c r="A106" s="167">
        <v>19</v>
      </c>
      <c r="B106" s="168" t="s">
        <v>329</v>
      </c>
      <c r="C106" s="184" t="s">
        <v>330</v>
      </c>
      <c r="D106" s="169" t="s">
        <v>195</v>
      </c>
      <c r="E106" s="170">
        <v>221.99039999999999</v>
      </c>
      <c r="F106" s="171"/>
      <c r="G106" s="172">
        <f>ROUND(E106*F106,2)</f>
        <v>0</v>
      </c>
      <c r="H106" s="171"/>
      <c r="I106" s="172">
        <f>ROUND(E106*H106,2)</f>
        <v>0</v>
      </c>
      <c r="J106" s="171"/>
      <c r="K106" s="172">
        <f>ROUND(E106*J106,2)</f>
        <v>0</v>
      </c>
      <c r="L106" s="172">
        <v>21</v>
      </c>
      <c r="M106" s="172">
        <f>G106*(1+L106/100)</f>
        <v>0</v>
      </c>
      <c r="N106" s="172">
        <v>0</v>
      </c>
      <c r="O106" s="172">
        <f>ROUND(E106*N106,2)</f>
        <v>0</v>
      </c>
      <c r="P106" s="172">
        <v>0</v>
      </c>
      <c r="Q106" s="172">
        <f>ROUND(E106*P106,2)</f>
        <v>0</v>
      </c>
      <c r="R106" s="172" t="s">
        <v>228</v>
      </c>
      <c r="S106" s="172" t="s">
        <v>177</v>
      </c>
      <c r="T106" s="173" t="s">
        <v>178</v>
      </c>
      <c r="U106" s="158">
        <v>0</v>
      </c>
      <c r="V106" s="158">
        <f>ROUND(E106*U106,2)</f>
        <v>0</v>
      </c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185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55"/>
      <c r="B107" s="156"/>
      <c r="C107" s="199" t="s">
        <v>283</v>
      </c>
      <c r="D107" s="191"/>
      <c r="E107" s="192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200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55"/>
      <c r="B108" s="156"/>
      <c r="C108" s="200" t="s">
        <v>285</v>
      </c>
      <c r="D108" s="191"/>
      <c r="E108" s="192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200</v>
      </c>
      <c r="AH108" s="148">
        <v>2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55"/>
      <c r="B109" s="156"/>
      <c r="C109" s="200" t="s">
        <v>2259</v>
      </c>
      <c r="D109" s="191"/>
      <c r="E109" s="192">
        <v>48.48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200</v>
      </c>
      <c r="AH109" s="148">
        <v>2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55"/>
      <c r="B110" s="156"/>
      <c r="C110" s="200" t="s">
        <v>2260</v>
      </c>
      <c r="D110" s="191"/>
      <c r="E110" s="192">
        <v>48.84</v>
      </c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200</v>
      </c>
      <c r="AH110" s="148">
        <v>2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55"/>
      <c r="B111" s="156"/>
      <c r="C111" s="200" t="s">
        <v>2261</v>
      </c>
      <c r="D111" s="191"/>
      <c r="E111" s="192">
        <v>56.4</v>
      </c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200</v>
      </c>
      <c r="AH111" s="148">
        <v>2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55"/>
      <c r="B112" s="156"/>
      <c r="C112" s="200" t="s">
        <v>2262</v>
      </c>
      <c r="D112" s="191"/>
      <c r="E112" s="192">
        <v>31.27</v>
      </c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200</v>
      </c>
      <c r="AH112" s="148">
        <v>2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55"/>
      <c r="B113" s="156"/>
      <c r="C113" s="201" t="s">
        <v>295</v>
      </c>
      <c r="D113" s="193"/>
      <c r="E113" s="194">
        <v>184.99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200</v>
      </c>
      <c r="AH113" s="148">
        <v>3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55"/>
      <c r="B114" s="156"/>
      <c r="C114" s="199" t="s">
        <v>296</v>
      </c>
      <c r="D114" s="191"/>
      <c r="E114" s="192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55"/>
      <c r="B115" s="156"/>
      <c r="C115" s="190" t="s">
        <v>2263</v>
      </c>
      <c r="D115" s="188"/>
      <c r="E115" s="189">
        <v>221.99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200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x14ac:dyDescent="0.2">
      <c r="A116" s="161" t="s">
        <v>172</v>
      </c>
      <c r="B116" s="162" t="s">
        <v>75</v>
      </c>
      <c r="C116" s="182" t="s">
        <v>76</v>
      </c>
      <c r="D116" s="163"/>
      <c r="E116" s="164"/>
      <c r="F116" s="165"/>
      <c r="G116" s="165">
        <f>SUMIF(AG117:AG133,"&lt;&gt;NOR",G117:G133)</f>
        <v>0</v>
      </c>
      <c r="H116" s="165"/>
      <c r="I116" s="165">
        <f>SUM(I117:I133)</f>
        <v>0</v>
      </c>
      <c r="J116" s="165"/>
      <c r="K116" s="165">
        <f>SUM(K117:K133)</f>
        <v>0</v>
      </c>
      <c r="L116" s="165"/>
      <c r="M116" s="165">
        <f>SUM(M117:M133)</f>
        <v>0</v>
      </c>
      <c r="N116" s="165"/>
      <c r="O116" s="165">
        <f>SUM(O117:O133)</f>
        <v>0</v>
      </c>
      <c r="P116" s="165"/>
      <c r="Q116" s="165">
        <f>SUM(Q117:Q133)</f>
        <v>0</v>
      </c>
      <c r="R116" s="165"/>
      <c r="S116" s="165"/>
      <c r="T116" s="166"/>
      <c r="U116" s="160"/>
      <c r="V116" s="160">
        <f>SUM(V117:V133)</f>
        <v>259.16000000000003</v>
      </c>
      <c r="W116" s="160"/>
      <c r="AG116" t="s">
        <v>173</v>
      </c>
    </row>
    <row r="117" spans="1:60" outlineLevel="1" x14ac:dyDescent="0.2">
      <c r="A117" s="167">
        <v>20</v>
      </c>
      <c r="B117" s="168" t="s">
        <v>336</v>
      </c>
      <c r="C117" s="184" t="s">
        <v>337</v>
      </c>
      <c r="D117" s="169" t="s">
        <v>208</v>
      </c>
      <c r="E117" s="170">
        <v>1.89</v>
      </c>
      <c r="F117" s="171"/>
      <c r="G117" s="172">
        <f>ROUND(E117*F117,2)</f>
        <v>0</v>
      </c>
      <c r="H117" s="171"/>
      <c r="I117" s="172">
        <f>ROUND(E117*H117,2)</f>
        <v>0</v>
      </c>
      <c r="J117" s="171"/>
      <c r="K117" s="172">
        <f>ROUND(E117*J117,2)</f>
        <v>0</v>
      </c>
      <c r="L117" s="172">
        <v>21</v>
      </c>
      <c r="M117" s="172">
        <f>G117*(1+L117/100)</f>
        <v>0</v>
      </c>
      <c r="N117" s="172">
        <v>0</v>
      </c>
      <c r="O117" s="172">
        <f>ROUND(E117*N117,2)</f>
        <v>0</v>
      </c>
      <c r="P117" s="172">
        <v>0</v>
      </c>
      <c r="Q117" s="172">
        <f>ROUND(E117*P117,2)</f>
        <v>0</v>
      </c>
      <c r="R117" s="172"/>
      <c r="S117" s="172" t="s">
        <v>177</v>
      </c>
      <c r="T117" s="173" t="s">
        <v>178</v>
      </c>
      <c r="U117" s="158">
        <v>4.0460000000000003</v>
      </c>
      <c r="V117" s="158">
        <f>ROUND(E117*U117,2)</f>
        <v>7.65</v>
      </c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196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55"/>
      <c r="B118" s="156"/>
      <c r="C118" s="190" t="s">
        <v>1005</v>
      </c>
      <c r="D118" s="188"/>
      <c r="E118" s="189">
        <v>1.89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200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ht="33.75" outlineLevel="1" x14ac:dyDescent="0.2">
      <c r="A119" s="167">
        <v>21</v>
      </c>
      <c r="B119" s="168" t="s">
        <v>340</v>
      </c>
      <c r="C119" s="184" t="s">
        <v>341</v>
      </c>
      <c r="D119" s="169" t="s">
        <v>256</v>
      </c>
      <c r="E119" s="170">
        <v>185.34</v>
      </c>
      <c r="F119" s="171"/>
      <c r="G119" s="172">
        <f>ROUND(E119*F119,2)</f>
        <v>0</v>
      </c>
      <c r="H119" s="171"/>
      <c r="I119" s="172">
        <f>ROUND(E119*H119,2)</f>
        <v>0</v>
      </c>
      <c r="J119" s="171"/>
      <c r="K119" s="172">
        <f>ROUND(E119*J119,2)</f>
        <v>0</v>
      </c>
      <c r="L119" s="172">
        <v>21</v>
      </c>
      <c r="M119" s="172">
        <f>G119*(1+L119/100)</f>
        <v>0</v>
      </c>
      <c r="N119" s="172">
        <v>0</v>
      </c>
      <c r="O119" s="172">
        <f>ROUND(E119*N119,2)</f>
        <v>0</v>
      </c>
      <c r="P119" s="172">
        <v>0</v>
      </c>
      <c r="Q119" s="172">
        <f>ROUND(E119*P119,2)</f>
        <v>0</v>
      </c>
      <c r="R119" s="172"/>
      <c r="S119" s="172" t="s">
        <v>177</v>
      </c>
      <c r="T119" s="173" t="s">
        <v>178</v>
      </c>
      <c r="U119" s="158">
        <v>1.0222199999999999</v>
      </c>
      <c r="V119" s="158">
        <f>ROUND(E119*U119,2)</f>
        <v>189.46</v>
      </c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196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55"/>
      <c r="B120" s="156"/>
      <c r="C120" s="190" t="s">
        <v>342</v>
      </c>
      <c r="D120" s="188"/>
      <c r="E120" s="189">
        <v>6.4</v>
      </c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200</v>
      </c>
      <c r="AH120" s="148">
        <v>0</v>
      </c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55"/>
      <c r="B121" s="156"/>
      <c r="C121" s="190" t="s">
        <v>1007</v>
      </c>
      <c r="D121" s="188"/>
      <c r="E121" s="189">
        <v>19.2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200</v>
      </c>
      <c r="AH121" s="148">
        <v>0</v>
      </c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/>
      <c r="B122" s="156"/>
      <c r="C122" s="190" t="s">
        <v>2264</v>
      </c>
      <c r="D122" s="188"/>
      <c r="E122" s="189">
        <v>100.8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200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55"/>
      <c r="B123" s="156"/>
      <c r="C123" s="190" t="s">
        <v>1009</v>
      </c>
      <c r="D123" s="188"/>
      <c r="E123" s="189">
        <v>14.4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200</v>
      </c>
      <c r="AH123" s="148">
        <v>0</v>
      </c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190" t="s">
        <v>1469</v>
      </c>
      <c r="D124" s="188"/>
      <c r="E124" s="189">
        <v>12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55"/>
      <c r="B125" s="156"/>
      <c r="C125" s="190" t="s">
        <v>2265</v>
      </c>
      <c r="D125" s="188"/>
      <c r="E125" s="189">
        <v>32.54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200</v>
      </c>
      <c r="AH125" s="148">
        <v>0</v>
      </c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ht="33.75" outlineLevel="1" x14ac:dyDescent="0.2">
      <c r="A126" s="167">
        <v>22</v>
      </c>
      <c r="B126" s="168" t="s">
        <v>349</v>
      </c>
      <c r="C126" s="184" t="s">
        <v>350</v>
      </c>
      <c r="D126" s="169" t="s">
        <v>256</v>
      </c>
      <c r="E126" s="170">
        <v>54.6</v>
      </c>
      <c r="F126" s="171"/>
      <c r="G126" s="172">
        <f>ROUND(E126*F126,2)</f>
        <v>0</v>
      </c>
      <c r="H126" s="171"/>
      <c r="I126" s="172">
        <f>ROUND(E126*H126,2)</f>
        <v>0</v>
      </c>
      <c r="J126" s="171"/>
      <c r="K126" s="172">
        <f>ROUND(E126*J126,2)</f>
        <v>0</v>
      </c>
      <c r="L126" s="172">
        <v>21</v>
      </c>
      <c r="M126" s="172">
        <f>G126*(1+L126/100)</f>
        <v>0</v>
      </c>
      <c r="N126" s="172">
        <v>0</v>
      </c>
      <c r="O126" s="172">
        <f>ROUND(E126*N126,2)</f>
        <v>0</v>
      </c>
      <c r="P126" s="172">
        <v>0</v>
      </c>
      <c r="Q126" s="172">
        <f>ROUND(E126*P126,2)</f>
        <v>0</v>
      </c>
      <c r="R126" s="172"/>
      <c r="S126" s="172" t="s">
        <v>177</v>
      </c>
      <c r="T126" s="173" t="s">
        <v>178</v>
      </c>
      <c r="U126" s="158">
        <v>1.13636</v>
      </c>
      <c r="V126" s="158">
        <f>ROUND(E126*U126,2)</f>
        <v>62.05</v>
      </c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196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55"/>
      <c r="B127" s="156"/>
      <c r="C127" s="190" t="s">
        <v>351</v>
      </c>
      <c r="D127" s="188"/>
      <c r="E127" s="189">
        <v>7.2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200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1" x14ac:dyDescent="0.2">
      <c r="A128" s="155"/>
      <c r="B128" s="156"/>
      <c r="C128" s="190" t="s">
        <v>352</v>
      </c>
      <c r="D128" s="188"/>
      <c r="E128" s="189">
        <v>2.4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 t="s">
        <v>200</v>
      </c>
      <c r="AH128" s="148">
        <v>0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55"/>
      <c r="B129" s="156"/>
      <c r="C129" s="190" t="s">
        <v>1014</v>
      </c>
      <c r="D129" s="188"/>
      <c r="E129" s="189">
        <v>45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200</v>
      </c>
      <c r="AH129" s="148">
        <v>0</v>
      </c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67">
        <v>23</v>
      </c>
      <c r="B130" s="168" t="s">
        <v>355</v>
      </c>
      <c r="C130" s="184" t="s">
        <v>356</v>
      </c>
      <c r="D130" s="169" t="s">
        <v>256</v>
      </c>
      <c r="E130" s="170">
        <v>213.14099999999999</v>
      </c>
      <c r="F130" s="171"/>
      <c r="G130" s="172">
        <f>ROUND(E130*F130,2)</f>
        <v>0</v>
      </c>
      <c r="H130" s="171"/>
      <c r="I130" s="172">
        <f>ROUND(E130*H130,2)</f>
        <v>0</v>
      </c>
      <c r="J130" s="171"/>
      <c r="K130" s="172">
        <f>ROUND(E130*J130,2)</f>
        <v>0</v>
      </c>
      <c r="L130" s="172">
        <v>21</v>
      </c>
      <c r="M130" s="172">
        <f>G130*(1+L130/100)</f>
        <v>0</v>
      </c>
      <c r="N130" s="172">
        <v>0</v>
      </c>
      <c r="O130" s="172">
        <f>ROUND(E130*N130,2)</f>
        <v>0</v>
      </c>
      <c r="P130" s="172">
        <v>0</v>
      </c>
      <c r="Q130" s="172">
        <f>ROUND(E130*P130,2)</f>
        <v>0</v>
      </c>
      <c r="R130" s="172"/>
      <c r="S130" s="172" t="s">
        <v>184</v>
      </c>
      <c r="T130" s="173" t="s">
        <v>178</v>
      </c>
      <c r="U130" s="158">
        <v>0</v>
      </c>
      <c r="V130" s="158">
        <f>ROUND(E130*U130,2)</f>
        <v>0</v>
      </c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185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55"/>
      <c r="B131" s="156"/>
      <c r="C131" s="190" t="s">
        <v>2266</v>
      </c>
      <c r="D131" s="188"/>
      <c r="E131" s="189">
        <v>213.14</v>
      </c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200</v>
      </c>
      <c r="AH131" s="148">
        <v>0</v>
      </c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67">
        <v>24</v>
      </c>
      <c r="B132" s="168" t="s">
        <v>363</v>
      </c>
      <c r="C132" s="184" t="s">
        <v>364</v>
      </c>
      <c r="D132" s="169" t="s">
        <v>256</v>
      </c>
      <c r="E132" s="170">
        <v>62.79</v>
      </c>
      <c r="F132" s="171"/>
      <c r="G132" s="172">
        <f>ROUND(E132*F132,2)</f>
        <v>0</v>
      </c>
      <c r="H132" s="171"/>
      <c r="I132" s="172">
        <f>ROUND(E132*H132,2)</f>
        <v>0</v>
      </c>
      <c r="J132" s="171"/>
      <c r="K132" s="172">
        <f>ROUND(E132*J132,2)</f>
        <v>0</v>
      </c>
      <c r="L132" s="172">
        <v>21</v>
      </c>
      <c r="M132" s="172">
        <f>G132*(1+L132/100)</f>
        <v>0</v>
      </c>
      <c r="N132" s="172">
        <v>0</v>
      </c>
      <c r="O132" s="172">
        <f>ROUND(E132*N132,2)</f>
        <v>0</v>
      </c>
      <c r="P132" s="172">
        <v>0</v>
      </c>
      <c r="Q132" s="172">
        <f>ROUND(E132*P132,2)</f>
        <v>0</v>
      </c>
      <c r="R132" s="172"/>
      <c r="S132" s="172" t="s">
        <v>184</v>
      </c>
      <c r="T132" s="173" t="s">
        <v>178</v>
      </c>
      <c r="U132" s="158">
        <v>0</v>
      </c>
      <c r="V132" s="158">
        <f>ROUND(E132*U132,2)</f>
        <v>0</v>
      </c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185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55"/>
      <c r="B133" s="156"/>
      <c r="C133" s="190" t="s">
        <v>1015</v>
      </c>
      <c r="D133" s="188"/>
      <c r="E133" s="189">
        <v>62.79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200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x14ac:dyDescent="0.2">
      <c r="A134" s="161" t="s">
        <v>172</v>
      </c>
      <c r="B134" s="162" t="s">
        <v>77</v>
      </c>
      <c r="C134" s="182" t="s">
        <v>78</v>
      </c>
      <c r="D134" s="163"/>
      <c r="E134" s="164"/>
      <c r="F134" s="165"/>
      <c r="G134" s="165">
        <f>SUMIF(AG135:AG147,"&lt;&gt;NOR",G135:G147)</f>
        <v>0</v>
      </c>
      <c r="H134" s="165"/>
      <c r="I134" s="165">
        <f>SUM(I135:I147)</f>
        <v>0</v>
      </c>
      <c r="J134" s="165"/>
      <c r="K134" s="165">
        <f>SUM(K135:K147)</f>
        <v>0</v>
      </c>
      <c r="L134" s="165"/>
      <c r="M134" s="165">
        <f>SUM(M135:M147)</f>
        <v>0</v>
      </c>
      <c r="N134" s="165"/>
      <c r="O134" s="165">
        <f>SUM(O135:O147)</f>
        <v>0</v>
      </c>
      <c r="P134" s="165"/>
      <c r="Q134" s="165">
        <f>SUM(Q135:Q147)</f>
        <v>0</v>
      </c>
      <c r="R134" s="165"/>
      <c r="S134" s="165"/>
      <c r="T134" s="166"/>
      <c r="U134" s="160"/>
      <c r="V134" s="160">
        <f>SUM(V135:V147)</f>
        <v>13.440000000000001</v>
      </c>
      <c r="W134" s="160"/>
      <c r="AG134" t="s">
        <v>173</v>
      </c>
    </row>
    <row r="135" spans="1:60" ht="22.5" outlineLevel="1" x14ac:dyDescent="0.2">
      <c r="A135" s="167">
        <v>25</v>
      </c>
      <c r="B135" s="168" t="s">
        <v>373</v>
      </c>
      <c r="C135" s="184" t="s">
        <v>1739</v>
      </c>
      <c r="D135" s="169" t="s">
        <v>208</v>
      </c>
      <c r="E135" s="170">
        <v>0.97919999999999996</v>
      </c>
      <c r="F135" s="171"/>
      <c r="G135" s="172">
        <f>ROUND(E135*F135,2)</f>
        <v>0</v>
      </c>
      <c r="H135" s="171"/>
      <c r="I135" s="172">
        <f>ROUND(E135*H135,2)</f>
        <v>0</v>
      </c>
      <c r="J135" s="171"/>
      <c r="K135" s="172">
        <f>ROUND(E135*J135,2)</f>
        <v>0</v>
      </c>
      <c r="L135" s="172">
        <v>21</v>
      </c>
      <c r="M135" s="172">
        <f>G135*(1+L135/100)</f>
        <v>0</v>
      </c>
      <c r="N135" s="172">
        <v>0</v>
      </c>
      <c r="O135" s="172">
        <f>ROUND(E135*N135,2)</f>
        <v>0</v>
      </c>
      <c r="P135" s="172">
        <v>0</v>
      </c>
      <c r="Q135" s="172">
        <f>ROUND(E135*P135,2)</f>
        <v>0</v>
      </c>
      <c r="R135" s="172"/>
      <c r="S135" s="172" t="s">
        <v>177</v>
      </c>
      <c r="T135" s="173" t="s">
        <v>178</v>
      </c>
      <c r="U135" s="158">
        <v>3.7694999999999999</v>
      </c>
      <c r="V135" s="158">
        <f>ROUND(E135*U135,2)</f>
        <v>3.69</v>
      </c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196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/>
      <c r="B136" s="156"/>
      <c r="C136" s="190" t="s">
        <v>1628</v>
      </c>
      <c r="D136" s="188"/>
      <c r="E136" s="189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200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55"/>
      <c r="B137" s="156"/>
      <c r="C137" s="190" t="s">
        <v>2258</v>
      </c>
      <c r="D137" s="188"/>
      <c r="E137" s="189">
        <v>0.65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200</v>
      </c>
      <c r="AH137" s="148">
        <v>0</v>
      </c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55"/>
      <c r="B138" s="156"/>
      <c r="C138" s="190" t="s">
        <v>2267</v>
      </c>
      <c r="D138" s="188"/>
      <c r="E138" s="189">
        <v>0.33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200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ht="33.75" outlineLevel="1" x14ac:dyDescent="0.2">
      <c r="A139" s="167">
        <v>26</v>
      </c>
      <c r="B139" s="168" t="s">
        <v>1743</v>
      </c>
      <c r="C139" s="184" t="s">
        <v>1744</v>
      </c>
      <c r="D139" s="169" t="s">
        <v>234</v>
      </c>
      <c r="E139" s="170">
        <v>7.8340000000000007E-2</v>
      </c>
      <c r="F139" s="171"/>
      <c r="G139" s="172">
        <f>ROUND(E139*F139,2)</f>
        <v>0</v>
      </c>
      <c r="H139" s="171"/>
      <c r="I139" s="172">
        <f>ROUND(E139*H139,2)</f>
        <v>0</v>
      </c>
      <c r="J139" s="171"/>
      <c r="K139" s="172">
        <f>ROUND(E139*J139,2)</f>
        <v>0</v>
      </c>
      <c r="L139" s="172">
        <v>21</v>
      </c>
      <c r="M139" s="172">
        <f>G139*(1+L139/100)</f>
        <v>0</v>
      </c>
      <c r="N139" s="172">
        <v>0</v>
      </c>
      <c r="O139" s="172">
        <f>ROUND(E139*N139,2)</f>
        <v>0</v>
      </c>
      <c r="P139" s="172">
        <v>0</v>
      </c>
      <c r="Q139" s="172">
        <f>ROUND(E139*P139,2)</f>
        <v>0</v>
      </c>
      <c r="R139" s="172"/>
      <c r="S139" s="172" t="s">
        <v>177</v>
      </c>
      <c r="T139" s="173" t="s">
        <v>178</v>
      </c>
      <c r="U139" s="158">
        <v>54.167999999999999</v>
      </c>
      <c r="V139" s="158">
        <f>ROUND(E139*U139,2)</f>
        <v>4.24</v>
      </c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196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55"/>
      <c r="B140" s="156"/>
      <c r="C140" s="190" t="s">
        <v>1628</v>
      </c>
      <c r="D140" s="188"/>
      <c r="E140" s="189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200</v>
      </c>
      <c r="AH140" s="148">
        <v>0</v>
      </c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55"/>
      <c r="B141" s="156"/>
      <c r="C141" s="190" t="s">
        <v>2268</v>
      </c>
      <c r="D141" s="188"/>
      <c r="E141" s="189">
        <v>0.08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200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ht="22.5" outlineLevel="1" x14ac:dyDescent="0.2">
      <c r="A142" s="167">
        <v>27</v>
      </c>
      <c r="B142" s="168" t="s">
        <v>376</v>
      </c>
      <c r="C142" s="184" t="s">
        <v>377</v>
      </c>
      <c r="D142" s="169" t="s">
        <v>195</v>
      </c>
      <c r="E142" s="170">
        <v>3.06</v>
      </c>
      <c r="F142" s="171"/>
      <c r="G142" s="172">
        <f>ROUND(E142*F142,2)</f>
        <v>0</v>
      </c>
      <c r="H142" s="171"/>
      <c r="I142" s="172">
        <f>ROUND(E142*H142,2)</f>
        <v>0</v>
      </c>
      <c r="J142" s="171"/>
      <c r="K142" s="172">
        <f>ROUND(E142*J142,2)</f>
        <v>0</v>
      </c>
      <c r="L142" s="172">
        <v>21</v>
      </c>
      <c r="M142" s="172">
        <f>G142*(1+L142/100)</f>
        <v>0</v>
      </c>
      <c r="N142" s="172">
        <v>0</v>
      </c>
      <c r="O142" s="172">
        <f>ROUND(E142*N142,2)</f>
        <v>0</v>
      </c>
      <c r="P142" s="172">
        <v>0</v>
      </c>
      <c r="Q142" s="172">
        <f>ROUND(E142*P142,2)</f>
        <v>0</v>
      </c>
      <c r="R142" s="172"/>
      <c r="S142" s="172" t="s">
        <v>177</v>
      </c>
      <c r="T142" s="173" t="s">
        <v>178</v>
      </c>
      <c r="U142" s="158">
        <v>1.5396000000000001</v>
      </c>
      <c r="V142" s="158">
        <f>ROUND(E142*U142,2)</f>
        <v>4.71</v>
      </c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196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55"/>
      <c r="B143" s="156"/>
      <c r="C143" s="190" t="s">
        <v>1628</v>
      </c>
      <c r="D143" s="188"/>
      <c r="E143" s="189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200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55"/>
      <c r="B144" s="156"/>
      <c r="C144" s="190" t="s">
        <v>2269</v>
      </c>
      <c r="D144" s="188"/>
      <c r="E144" s="189">
        <v>3.06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200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ht="22.5" outlineLevel="1" x14ac:dyDescent="0.2">
      <c r="A145" s="167">
        <v>28</v>
      </c>
      <c r="B145" s="168" t="s">
        <v>379</v>
      </c>
      <c r="C145" s="184" t="s">
        <v>380</v>
      </c>
      <c r="D145" s="169" t="s">
        <v>195</v>
      </c>
      <c r="E145" s="170">
        <v>3.06</v>
      </c>
      <c r="F145" s="171"/>
      <c r="G145" s="172">
        <f>ROUND(E145*F145,2)</f>
        <v>0</v>
      </c>
      <c r="H145" s="171"/>
      <c r="I145" s="172">
        <f>ROUND(E145*H145,2)</f>
        <v>0</v>
      </c>
      <c r="J145" s="171"/>
      <c r="K145" s="172">
        <f>ROUND(E145*J145,2)</f>
        <v>0</v>
      </c>
      <c r="L145" s="172">
        <v>21</v>
      </c>
      <c r="M145" s="172">
        <f>G145*(1+L145/100)</f>
        <v>0</v>
      </c>
      <c r="N145" s="172">
        <v>0</v>
      </c>
      <c r="O145" s="172">
        <f>ROUND(E145*N145,2)</f>
        <v>0</v>
      </c>
      <c r="P145" s="172">
        <v>0</v>
      </c>
      <c r="Q145" s="172">
        <f>ROUND(E145*P145,2)</f>
        <v>0</v>
      </c>
      <c r="R145" s="172"/>
      <c r="S145" s="172" t="s">
        <v>177</v>
      </c>
      <c r="T145" s="173" t="s">
        <v>178</v>
      </c>
      <c r="U145" s="158">
        <v>0.26</v>
      </c>
      <c r="V145" s="158">
        <f>ROUND(E145*U145,2)</f>
        <v>0.8</v>
      </c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196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1" x14ac:dyDescent="0.2">
      <c r="A146" s="155"/>
      <c r="B146" s="156"/>
      <c r="C146" s="190" t="s">
        <v>1628</v>
      </c>
      <c r="D146" s="188"/>
      <c r="E146" s="189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200</v>
      </c>
      <c r="AH146" s="148">
        <v>0</v>
      </c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55"/>
      <c r="B147" s="156"/>
      <c r="C147" s="190" t="s">
        <v>2269</v>
      </c>
      <c r="D147" s="188"/>
      <c r="E147" s="189">
        <v>3.06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200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x14ac:dyDescent="0.2">
      <c r="A148" s="161" t="s">
        <v>172</v>
      </c>
      <c r="B148" s="162" t="s">
        <v>79</v>
      </c>
      <c r="C148" s="182" t="s">
        <v>80</v>
      </c>
      <c r="D148" s="163"/>
      <c r="E148" s="164"/>
      <c r="F148" s="165"/>
      <c r="G148" s="165">
        <f>SUMIF(AG149:AG179,"&lt;&gt;NOR",G149:G179)</f>
        <v>0</v>
      </c>
      <c r="H148" s="165"/>
      <c r="I148" s="165">
        <f>SUM(I149:I179)</f>
        <v>0</v>
      </c>
      <c r="J148" s="165"/>
      <c r="K148" s="165">
        <f>SUM(K149:K179)</f>
        <v>0</v>
      </c>
      <c r="L148" s="165"/>
      <c r="M148" s="165">
        <f>SUM(M149:M179)</f>
        <v>0</v>
      </c>
      <c r="N148" s="165"/>
      <c r="O148" s="165">
        <f>SUM(O149:O179)</f>
        <v>0</v>
      </c>
      <c r="P148" s="165"/>
      <c r="Q148" s="165">
        <f>SUM(Q149:Q179)</f>
        <v>0</v>
      </c>
      <c r="R148" s="165"/>
      <c r="S148" s="165"/>
      <c r="T148" s="166"/>
      <c r="U148" s="160"/>
      <c r="V148" s="160">
        <f>SUM(V149:V179)</f>
        <v>38.56</v>
      </c>
      <c r="W148" s="160"/>
      <c r="AG148" t="s">
        <v>173</v>
      </c>
    </row>
    <row r="149" spans="1:60" ht="22.5" outlineLevel="1" x14ac:dyDescent="0.2">
      <c r="A149" s="167">
        <v>29</v>
      </c>
      <c r="B149" s="168" t="s">
        <v>381</v>
      </c>
      <c r="C149" s="184" t="s">
        <v>382</v>
      </c>
      <c r="D149" s="169" t="s">
        <v>195</v>
      </c>
      <c r="E149" s="170">
        <v>71.790000000000006</v>
      </c>
      <c r="F149" s="171"/>
      <c r="G149" s="172">
        <f>ROUND(E149*F149,2)</f>
        <v>0</v>
      </c>
      <c r="H149" s="171"/>
      <c r="I149" s="172">
        <f>ROUND(E149*H149,2)</f>
        <v>0</v>
      </c>
      <c r="J149" s="171"/>
      <c r="K149" s="172">
        <f>ROUND(E149*J149,2)</f>
        <v>0</v>
      </c>
      <c r="L149" s="172">
        <v>21</v>
      </c>
      <c r="M149" s="172">
        <f>G149*(1+L149/100)</f>
        <v>0</v>
      </c>
      <c r="N149" s="172">
        <v>0</v>
      </c>
      <c r="O149" s="172">
        <f>ROUND(E149*N149,2)</f>
        <v>0</v>
      </c>
      <c r="P149" s="172">
        <v>0</v>
      </c>
      <c r="Q149" s="172">
        <f>ROUND(E149*P149,2)</f>
        <v>0</v>
      </c>
      <c r="R149" s="172"/>
      <c r="S149" s="172" t="s">
        <v>177</v>
      </c>
      <c r="T149" s="173" t="s">
        <v>178</v>
      </c>
      <c r="U149" s="158">
        <v>1.6E-2</v>
      </c>
      <c r="V149" s="158">
        <f>ROUND(E149*U149,2)</f>
        <v>1.1499999999999999</v>
      </c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196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55"/>
      <c r="B150" s="156"/>
      <c r="C150" s="190" t="s">
        <v>2270</v>
      </c>
      <c r="D150" s="188"/>
      <c r="E150" s="189">
        <v>34.340000000000003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200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55"/>
      <c r="B151" s="156"/>
      <c r="C151" s="190" t="s">
        <v>2271</v>
      </c>
      <c r="D151" s="188"/>
      <c r="E151" s="189">
        <v>10.18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200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55"/>
      <c r="B152" s="156"/>
      <c r="C152" s="190" t="s">
        <v>2272</v>
      </c>
      <c r="D152" s="188"/>
      <c r="E152" s="189">
        <v>11.75</v>
      </c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200</v>
      </c>
      <c r="AH152" s="148">
        <v>0</v>
      </c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2273</v>
      </c>
      <c r="D153" s="188"/>
      <c r="E153" s="189">
        <v>3.77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55"/>
      <c r="B154" s="156"/>
      <c r="C154" s="190" t="s">
        <v>2232</v>
      </c>
      <c r="D154" s="188"/>
      <c r="E154" s="189">
        <v>11.75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200</v>
      </c>
      <c r="AH154" s="148">
        <v>0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ht="22.5" outlineLevel="1" x14ac:dyDescent="0.2">
      <c r="A155" s="167">
        <v>30</v>
      </c>
      <c r="B155" s="168" t="s">
        <v>2274</v>
      </c>
      <c r="C155" s="184" t="s">
        <v>2275</v>
      </c>
      <c r="D155" s="169" t="s">
        <v>195</v>
      </c>
      <c r="E155" s="170">
        <v>60.04</v>
      </c>
      <c r="F155" s="171"/>
      <c r="G155" s="172">
        <f>ROUND(E155*F155,2)</f>
        <v>0</v>
      </c>
      <c r="H155" s="171"/>
      <c r="I155" s="172">
        <f>ROUND(E155*H155,2)</f>
        <v>0</v>
      </c>
      <c r="J155" s="171"/>
      <c r="K155" s="172">
        <f>ROUND(E155*J155,2)</f>
        <v>0</v>
      </c>
      <c r="L155" s="172">
        <v>21</v>
      </c>
      <c r="M155" s="172">
        <f>G155*(1+L155/100)</f>
        <v>0</v>
      </c>
      <c r="N155" s="172">
        <v>0</v>
      </c>
      <c r="O155" s="172">
        <f>ROUND(E155*N155,2)</f>
        <v>0</v>
      </c>
      <c r="P155" s="172">
        <v>0</v>
      </c>
      <c r="Q155" s="172">
        <f>ROUND(E155*P155,2)</f>
        <v>0</v>
      </c>
      <c r="R155" s="172"/>
      <c r="S155" s="172" t="s">
        <v>177</v>
      </c>
      <c r="T155" s="173" t="s">
        <v>178</v>
      </c>
      <c r="U155" s="158">
        <v>2.5999999999999999E-2</v>
      </c>
      <c r="V155" s="158">
        <f>ROUND(E155*U155,2)</f>
        <v>1.56</v>
      </c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196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1" x14ac:dyDescent="0.2">
      <c r="A156" s="155"/>
      <c r="B156" s="156"/>
      <c r="C156" s="190" t="s">
        <v>2270</v>
      </c>
      <c r="D156" s="188"/>
      <c r="E156" s="189">
        <v>34.340000000000003</v>
      </c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200</v>
      </c>
      <c r="AH156" s="148">
        <v>0</v>
      </c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/>
      <c r="B157" s="156"/>
      <c r="C157" s="190" t="s">
        <v>2271</v>
      </c>
      <c r="D157" s="188"/>
      <c r="E157" s="189">
        <v>10.18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200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1" x14ac:dyDescent="0.2">
      <c r="A158" s="155"/>
      <c r="B158" s="156"/>
      <c r="C158" s="190" t="s">
        <v>2272</v>
      </c>
      <c r="D158" s="188"/>
      <c r="E158" s="189">
        <v>11.75</v>
      </c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200</v>
      </c>
      <c r="AH158" s="148">
        <v>0</v>
      </c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1" x14ac:dyDescent="0.2">
      <c r="A159" s="155"/>
      <c r="B159" s="156"/>
      <c r="C159" s="190" t="s">
        <v>2273</v>
      </c>
      <c r="D159" s="188"/>
      <c r="E159" s="189">
        <v>3.77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200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ht="33.75" outlineLevel="1" x14ac:dyDescent="0.2">
      <c r="A160" s="167">
        <v>31</v>
      </c>
      <c r="B160" s="168" t="s">
        <v>398</v>
      </c>
      <c r="C160" s="184" t="s">
        <v>399</v>
      </c>
      <c r="D160" s="169" t="s">
        <v>195</v>
      </c>
      <c r="E160" s="170">
        <v>60.4</v>
      </c>
      <c r="F160" s="171"/>
      <c r="G160" s="172">
        <f>ROUND(E160*F160,2)</f>
        <v>0</v>
      </c>
      <c r="H160" s="171"/>
      <c r="I160" s="172">
        <f>ROUND(E160*H160,2)</f>
        <v>0</v>
      </c>
      <c r="J160" s="171"/>
      <c r="K160" s="172">
        <f>ROUND(E160*J160,2)</f>
        <v>0</v>
      </c>
      <c r="L160" s="172">
        <v>21</v>
      </c>
      <c r="M160" s="172">
        <f>G160*(1+L160/100)</f>
        <v>0</v>
      </c>
      <c r="N160" s="172">
        <v>0</v>
      </c>
      <c r="O160" s="172">
        <f>ROUND(E160*N160,2)</f>
        <v>0</v>
      </c>
      <c r="P160" s="172">
        <v>0</v>
      </c>
      <c r="Q160" s="172">
        <f>ROUND(E160*P160,2)</f>
        <v>0</v>
      </c>
      <c r="R160" s="172"/>
      <c r="S160" s="172" t="s">
        <v>177</v>
      </c>
      <c r="T160" s="173" t="s">
        <v>178</v>
      </c>
      <c r="U160" s="158">
        <v>0.375</v>
      </c>
      <c r="V160" s="158">
        <f>ROUND(E160*U160,2)</f>
        <v>22.65</v>
      </c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196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9" t="s">
        <v>283</v>
      </c>
      <c r="D161" s="191"/>
      <c r="E161" s="192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55"/>
      <c r="B162" s="156"/>
      <c r="C162" s="200" t="s">
        <v>2276</v>
      </c>
      <c r="D162" s="191"/>
      <c r="E162" s="192">
        <v>34.340000000000003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200</v>
      </c>
      <c r="AH162" s="148">
        <v>2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55"/>
      <c r="B163" s="156"/>
      <c r="C163" s="200" t="s">
        <v>2277</v>
      </c>
      <c r="D163" s="191"/>
      <c r="E163" s="192">
        <v>10.18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200</v>
      </c>
      <c r="AH163" s="148">
        <v>2</v>
      </c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55"/>
      <c r="B164" s="156"/>
      <c r="C164" s="200" t="s">
        <v>2278</v>
      </c>
      <c r="D164" s="191"/>
      <c r="E164" s="192">
        <v>11.75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200</v>
      </c>
      <c r="AH164" s="148">
        <v>2</v>
      </c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55"/>
      <c r="B165" s="156"/>
      <c r="C165" s="200" t="s">
        <v>2279</v>
      </c>
      <c r="D165" s="191"/>
      <c r="E165" s="192">
        <v>3.77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200</v>
      </c>
      <c r="AH165" s="148">
        <v>2</v>
      </c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201" t="s">
        <v>295</v>
      </c>
      <c r="D166" s="193"/>
      <c r="E166" s="194">
        <v>60.04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>
        <v>3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55"/>
      <c r="B167" s="156"/>
      <c r="C167" s="199" t="s">
        <v>296</v>
      </c>
      <c r="D167" s="191"/>
      <c r="E167" s="192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200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55"/>
      <c r="B168" s="156"/>
      <c r="C168" s="190" t="s">
        <v>2280</v>
      </c>
      <c r="D168" s="188"/>
      <c r="E168" s="189">
        <v>60.4</v>
      </c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200</v>
      </c>
      <c r="AH168" s="148">
        <v>0</v>
      </c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ht="33.75" outlineLevel="1" x14ac:dyDescent="0.2">
      <c r="A169" s="167">
        <v>32</v>
      </c>
      <c r="B169" s="168" t="s">
        <v>400</v>
      </c>
      <c r="C169" s="184" t="s">
        <v>401</v>
      </c>
      <c r="D169" s="169" t="s">
        <v>227</v>
      </c>
      <c r="E169" s="170">
        <v>5.875</v>
      </c>
      <c r="F169" s="171"/>
      <c r="G169" s="172">
        <f>ROUND(E169*F169,2)</f>
        <v>0</v>
      </c>
      <c r="H169" s="171"/>
      <c r="I169" s="172">
        <f>ROUND(E169*H169,2)</f>
        <v>0</v>
      </c>
      <c r="J169" s="171"/>
      <c r="K169" s="172">
        <f>ROUND(E169*J169,2)</f>
        <v>0</v>
      </c>
      <c r="L169" s="172">
        <v>21</v>
      </c>
      <c r="M169" s="172">
        <f>G169*(1+L169/100)</f>
        <v>0</v>
      </c>
      <c r="N169" s="172">
        <v>0</v>
      </c>
      <c r="O169" s="172">
        <f>ROUND(E169*N169,2)</f>
        <v>0</v>
      </c>
      <c r="P169" s="172">
        <v>0</v>
      </c>
      <c r="Q169" s="172">
        <f>ROUND(E169*P169,2)</f>
        <v>0</v>
      </c>
      <c r="R169" s="172"/>
      <c r="S169" s="172" t="s">
        <v>177</v>
      </c>
      <c r="T169" s="173" t="s">
        <v>178</v>
      </c>
      <c r="U169" s="158">
        <v>2.2475000000000001</v>
      </c>
      <c r="V169" s="158">
        <f>ROUND(E169*U169,2)</f>
        <v>13.2</v>
      </c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196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190" t="s">
        <v>2281</v>
      </c>
      <c r="D170" s="188"/>
      <c r="E170" s="189">
        <v>5.88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0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ht="22.5" outlineLevel="1" x14ac:dyDescent="0.2">
      <c r="A171" s="167">
        <v>33</v>
      </c>
      <c r="B171" s="168" t="s">
        <v>403</v>
      </c>
      <c r="C171" s="184" t="s">
        <v>404</v>
      </c>
      <c r="D171" s="169" t="s">
        <v>195</v>
      </c>
      <c r="E171" s="170">
        <v>61.607999999999997</v>
      </c>
      <c r="F171" s="171"/>
      <c r="G171" s="172">
        <f>ROUND(E171*F171,2)</f>
        <v>0</v>
      </c>
      <c r="H171" s="171"/>
      <c r="I171" s="172">
        <f>ROUND(E171*H171,2)</f>
        <v>0</v>
      </c>
      <c r="J171" s="171"/>
      <c r="K171" s="172">
        <f>ROUND(E171*J171,2)</f>
        <v>0</v>
      </c>
      <c r="L171" s="172">
        <v>21</v>
      </c>
      <c r="M171" s="172">
        <f>G171*(1+L171/100)</f>
        <v>0</v>
      </c>
      <c r="N171" s="172">
        <v>0</v>
      </c>
      <c r="O171" s="172">
        <f>ROUND(E171*N171,2)</f>
        <v>0</v>
      </c>
      <c r="P171" s="172">
        <v>0</v>
      </c>
      <c r="Q171" s="172">
        <f>ROUND(E171*P171,2)</f>
        <v>0</v>
      </c>
      <c r="R171" s="172" t="s">
        <v>228</v>
      </c>
      <c r="S171" s="172" t="s">
        <v>177</v>
      </c>
      <c r="T171" s="173" t="s">
        <v>178</v>
      </c>
      <c r="U171" s="158">
        <v>0</v>
      </c>
      <c r="V171" s="158">
        <f>ROUND(E171*U171,2)</f>
        <v>0</v>
      </c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185</v>
      </c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1" x14ac:dyDescent="0.2">
      <c r="A172" s="155"/>
      <c r="B172" s="156"/>
      <c r="C172" s="199" t="s">
        <v>283</v>
      </c>
      <c r="D172" s="191"/>
      <c r="E172" s="192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200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200" t="s">
        <v>2276</v>
      </c>
      <c r="D173" s="191"/>
      <c r="E173" s="192">
        <v>34.340000000000003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2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55"/>
      <c r="B174" s="156"/>
      <c r="C174" s="200" t="s">
        <v>2277</v>
      </c>
      <c r="D174" s="191"/>
      <c r="E174" s="192">
        <v>10.18</v>
      </c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200</v>
      </c>
      <c r="AH174" s="148">
        <v>2</v>
      </c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55"/>
      <c r="B175" s="156"/>
      <c r="C175" s="200" t="s">
        <v>2278</v>
      </c>
      <c r="D175" s="191"/>
      <c r="E175" s="192">
        <v>11.75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200</v>
      </c>
      <c r="AH175" s="148">
        <v>2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55"/>
      <c r="B176" s="156"/>
      <c r="C176" s="200" t="s">
        <v>2279</v>
      </c>
      <c r="D176" s="191"/>
      <c r="E176" s="192">
        <v>3.77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200</v>
      </c>
      <c r="AH176" s="148">
        <v>2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1" x14ac:dyDescent="0.2">
      <c r="A177" s="155"/>
      <c r="B177" s="156"/>
      <c r="C177" s="201" t="s">
        <v>295</v>
      </c>
      <c r="D177" s="193"/>
      <c r="E177" s="194">
        <v>60.04</v>
      </c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200</v>
      </c>
      <c r="AH177" s="148">
        <v>3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9" t="s">
        <v>296</v>
      </c>
      <c r="D178" s="191"/>
      <c r="E178" s="192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55"/>
      <c r="B179" s="156"/>
      <c r="C179" s="190" t="s">
        <v>2282</v>
      </c>
      <c r="D179" s="188"/>
      <c r="E179" s="189">
        <v>61.61</v>
      </c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200</v>
      </c>
      <c r="AH179" s="148">
        <v>0</v>
      </c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x14ac:dyDescent="0.2">
      <c r="A180" s="161" t="s">
        <v>172</v>
      </c>
      <c r="B180" s="162" t="s">
        <v>81</v>
      </c>
      <c r="C180" s="182" t="s">
        <v>82</v>
      </c>
      <c r="D180" s="163"/>
      <c r="E180" s="164"/>
      <c r="F180" s="165"/>
      <c r="G180" s="165">
        <f>SUMIF(AG181:AG214,"&lt;&gt;NOR",G181:G214)</f>
        <v>0</v>
      </c>
      <c r="H180" s="165"/>
      <c r="I180" s="165">
        <f>SUM(I181:I214)</f>
        <v>0</v>
      </c>
      <c r="J180" s="165"/>
      <c r="K180" s="165">
        <f>SUM(K181:K214)</f>
        <v>0</v>
      </c>
      <c r="L180" s="165"/>
      <c r="M180" s="165">
        <f>SUM(M181:M214)</f>
        <v>0</v>
      </c>
      <c r="N180" s="165"/>
      <c r="O180" s="165">
        <f>SUM(O181:O214)</f>
        <v>0</v>
      </c>
      <c r="P180" s="165"/>
      <c r="Q180" s="165">
        <f>SUM(Q181:Q214)</f>
        <v>0</v>
      </c>
      <c r="R180" s="165"/>
      <c r="S180" s="165"/>
      <c r="T180" s="166"/>
      <c r="U180" s="160"/>
      <c r="V180" s="160">
        <f>SUM(V181:V214)</f>
        <v>501.08</v>
      </c>
      <c r="W180" s="160"/>
      <c r="AG180" t="s">
        <v>173</v>
      </c>
    </row>
    <row r="181" spans="1:60" ht="22.5" outlineLevel="1" x14ac:dyDescent="0.2">
      <c r="A181" s="167">
        <v>34</v>
      </c>
      <c r="B181" s="168" t="s">
        <v>2283</v>
      </c>
      <c r="C181" s="184" t="s">
        <v>2284</v>
      </c>
      <c r="D181" s="169" t="s">
        <v>195</v>
      </c>
      <c r="E181" s="170">
        <v>633.13</v>
      </c>
      <c r="F181" s="171"/>
      <c r="G181" s="172">
        <f>ROUND(E181*F181,2)</f>
        <v>0</v>
      </c>
      <c r="H181" s="171"/>
      <c r="I181" s="172">
        <f>ROUND(E181*H181,2)</f>
        <v>0</v>
      </c>
      <c r="J181" s="171"/>
      <c r="K181" s="172">
        <f>ROUND(E181*J181,2)</f>
        <v>0</v>
      </c>
      <c r="L181" s="172">
        <v>21</v>
      </c>
      <c r="M181" s="172">
        <f>G181*(1+L181/100)</f>
        <v>0</v>
      </c>
      <c r="N181" s="172">
        <v>0</v>
      </c>
      <c r="O181" s="172">
        <f>ROUND(E181*N181,2)</f>
        <v>0</v>
      </c>
      <c r="P181" s="172">
        <v>0</v>
      </c>
      <c r="Q181" s="172">
        <f>ROUND(E181*P181,2)</f>
        <v>0</v>
      </c>
      <c r="R181" s="172"/>
      <c r="S181" s="172" t="s">
        <v>177</v>
      </c>
      <c r="T181" s="173" t="s">
        <v>178</v>
      </c>
      <c r="U181" s="158">
        <v>7.8E-2</v>
      </c>
      <c r="V181" s="158">
        <f>ROUND(E181*U181,2)</f>
        <v>49.38</v>
      </c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196</v>
      </c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55"/>
      <c r="B182" s="156"/>
      <c r="C182" s="190" t="s">
        <v>2285</v>
      </c>
      <c r="D182" s="188"/>
      <c r="E182" s="189">
        <v>293.76</v>
      </c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200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55"/>
      <c r="B183" s="156"/>
      <c r="C183" s="190" t="s">
        <v>2286</v>
      </c>
      <c r="D183" s="188"/>
      <c r="E183" s="189">
        <v>183.6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200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outlineLevel="1" x14ac:dyDescent="0.2">
      <c r="A184" s="155"/>
      <c r="B184" s="156"/>
      <c r="C184" s="190" t="s">
        <v>2287</v>
      </c>
      <c r="D184" s="188"/>
      <c r="E184" s="189">
        <v>28.8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200</v>
      </c>
      <c r="AH184" s="148">
        <v>0</v>
      </c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1" x14ac:dyDescent="0.2">
      <c r="A185" s="155"/>
      <c r="B185" s="156"/>
      <c r="C185" s="190" t="s">
        <v>2288</v>
      </c>
      <c r="D185" s="188"/>
      <c r="E185" s="189">
        <v>21.6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200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2289</v>
      </c>
      <c r="D186" s="188"/>
      <c r="E186" s="189">
        <v>25.2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55"/>
      <c r="B187" s="156"/>
      <c r="C187" s="190" t="s">
        <v>2290</v>
      </c>
      <c r="D187" s="188"/>
      <c r="E187" s="189">
        <v>44.16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200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55"/>
      <c r="B188" s="156"/>
      <c r="C188" s="190" t="s">
        <v>2291</v>
      </c>
      <c r="D188" s="188"/>
      <c r="E188" s="189">
        <v>23.63</v>
      </c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200</v>
      </c>
      <c r="AH188" s="148">
        <v>0</v>
      </c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55"/>
      <c r="B189" s="156"/>
      <c r="C189" s="190" t="s">
        <v>2292</v>
      </c>
      <c r="D189" s="188"/>
      <c r="E189" s="189">
        <v>5.95</v>
      </c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200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55"/>
      <c r="B190" s="156"/>
      <c r="C190" s="190" t="s">
        <v>2293</v>
      </c>
      <c r="D190" s="188"/>
      <c r="E190" s="189">
        <v>6.44</v>
      </c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200</v>
      </c>
      <c r="AH190" s="148">
        <v>0</v>
      </c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ht="22.5" outlineLevel="1" x14ac:dyDescent="0.2">
      <c r="A191" s="167">
        <v>35</v>
      </c>
      <c r="B191" s="168" t="s">
        <v>410</v>
      </c>
      <c r="C191" s="184" t="s">
        <v>411</v>
      </c>
      <c r="D191" s="169" t="s">
        <v>195</v>
      </c>
      <c r="E191" s="170">
        <v>6.48</v>
      </c>
      <c r="F191" s="171"/>
      <c r="G191" s="172">
        <f>ROUND(E191*F191,2)</f>
        <v>0</v>
      </c>
      <c r="H191" s="171"/>
      <c r="I191" s="172">
        <f>ROUND(E191*H191,2)</f>
        <v>0</v>
      </c>
      <c r="J191" s="171"/>
      <c r="K191" s="172">
        <f>ROUND(E191*J191,2)</f>
        <v>0</v>
      </c>
      <c r="L191" s="172">
        <v>21</v>
      </c>
      <c r="M191" s="172">
        <f>G191*(1+L191/100)</f>
        <v>0</v>
      </c>
      <c r="N191" s="172">
        <v>0</v>
      </c>
      <c r="O191" s="172">
        <f>ROUND(E191*N191,2)</f>
        <v>0</v>
      </c>
      <c r="P191" s="172">
        <v>0</v>
      </c>
      <c r="Q191" s="172">
        <f>ROUND(E191*P191,2)</f>
        <v>0</v>
      </c>
      <c r="R191" s="172"/>
      <c r="S191" s="172" t="s">
        <v>177</v>
      </c>
      <c r="T191" s="173" t="s">
        <v>178</v>
      </c>
      <c r="U191" s="158">
        <v>0.20499999999999999</v>
      </c>
      <c r="V191" s="158">
        <f>ROUND(E191*U191,2)</f>
        <v>1.33</v>
      </c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196</v>
      </c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outlineLevel="1" x14ac:dyDescent="0.2">
      <c r="A192" s="155"/>
      <c r="B192" s="156"/>
      <c r="C192" s="190" t="s">
        <v>2294</v>
      </c>
      <c r="D192" s="188"/>
      <c r="E192" s="189">
        <v>6.48</v>
      </c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 t="s">
        <v>200</v>
      </c>
      <c r="AH192" s="148">
        <v>0</v>
      </c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ht="22.5" outlineLevel="1" x14ac:dyDescent="0.2">
      <c r="A193" s="167">
        <v>36</v>
      </c>
      <c r="B193" s="168" t="s">
        <v>2295</v>
      </c>
      <c r="C193" s="184" t="s">
        <v>2296</v>
      </c>
      <c r="D193" s="169" t="s">
        <v>256</v>
      </c>
      <c r="E193" s="170">
        <v>184.4</v>
      </c>
      <c r="F193" s="171"/>
      <c r="G193" s="172">
        <f>ROUND(E193*F193,2)</f>
        <v>0</v>
      </c>
      <c r="H193" s="171"/>
      <c r="I193" s="172">
        <f>ROUND(E193*H193,2)</f>
        <v>0</v>
      </c>
      <c r="J193" s="171"/>
      <c r="K193" s="172">
        <f>ROUND(E193*J193,2)</f>
        <v>0</v>
      </c>
      <c r="L193" s="172">
        <v>21</v>
      </c>
      <c r="M193" s="172">
        <f>G193*(1+L193/100)</f>
        <v>0</v>
      </c>
      <c r="N193" s="172">
        <v>0</v>
      </c>
      <c r="O193" s="172">
        <f>ROUND(E193*N193,2)</f>
        <v>0</v>
      </c>
      <c r="P193" s="172">
        <v>0</v>
      </c>
      <c r="Q193" s="172">
        <f>ROUND(E193*P193,2)</f>
        <v>0</v>
      </c>
      <c r="R193" s="172"/>
      <c r="S193" s="172" t="s">
        <v>177</v>
      </c>
      <c r="T193" s="173" t="s">
        <v>178</v>
      </c>
      <c r="U193" s="158">
        <v>0.18232999999999999</v>
      </c>
      <c r="V193" s="158">
        <f>ROUND(E193*U193,2)</f>
        <v>33.619999999999997</v>
      </c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196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1" x14ac:dyDescent="0.2">
      <c r="A194" s="155"/>
      <c r="B194" s="156"/>
      <c r="C194" s="190" t="s">
        <v>2297</v>
      </c>
      <c r="D194" s="188"/>
      <c r="E194" s="189">
        <v>108</v>
      </c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200</v>
      </c>
      <c r="AH194" s="148">
        <v>0</v>
      </c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2298</v>
      </c>
      <c r="D195" s="188"/>
      <c r="E195" s="189">
        <v>16.8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55"/>
      <c r="B196" s="156"/>
      <c r="C196" s="190" t="s">
        <v>2299</v>
      </c>
      <c r="D196" s="188"/>
      <c r="E196" s="189">
        <v>24</v>
      </c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200</v>
      </c>
      <c r="AH196" s="148">
        <v>0</v>
      </c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55"/>
      <c r="B197" s="156"/>
      <c r="C197" s="190" t="s">
        <v>2300</v>
      </c>
      <c r="D197" s="188"/>
      <c r="E197" s="189">
        <v>31.5</v>
      </c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200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55"/>
      <c r="B198" s="156"/>
      <c r="C198" s="190" t="s">
        <v>2301</v>
      </c>
      <c r="D198" s="188"/>
      <c r="E198" s="189">
        <v>4.0999999999999996</v>
      </c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200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1" x14ac:dyDescent="0.2">
      <c r="A199" s="167">
        <v>37</v>
      </c>
      <c r="B199" s="168" t="s">
        <v>2302</v>
      </c>
      <c r="C199" s="184" t="s">
        <v>414</v>
      </c>
      <c r="D199" s="169" t="s">
        <v>195</v>
      </c>
      <c r="E199" s="170">
        <v>347.50799999999998</v>
      </c>
      <c r="F199" s="171"/>
      <c r="G199" s="172">
        <f>ROUND(E199*F199,2)</f>
        <v>0</v>
      </c>
      <c r="H199" s="171"/>
      <c r="I199" s="172">
        <f>ROUND(E199*H199,2)</f>
        <v>0</v>
      </c>
      <c r="J199" s="171"/>
      <c r="K199" s="172">
        <f>ROUND(E199*J199,2)</f>
        <v>0</v>
      </c>
      <c r="L199" s="172">
        <v>21</v>
      </c>
      <c r="M199" s="172">
        <f>G199*(1+L199/100)</f>
        <v>0</v>
      </c>
      <c r="N199" s="172">
        <v>0</v>
      </c>
      <c r="O199" s="172">
        <f>ROUND(E199*N199,2)</f>
        <v>0</v>
      </c>
      <c r="P199" s="172">
        <v>0</v>
      </c>
      <c r="Q199" s="172">
        <f>ROUND(E199*P199,2)</f>
        <v>0</v>
      </c>
      <c r="R199" s="172"/>
      <c r="S199" s="172" t="s">
        <v>177</v>
      </c>
      <c r="T199" s="173" t="s">
        <v>178</v>
      </c>
      <c r="U199" s="158">
        <v>1.17717</v>
      </c>
      <c r="V199" s="158">
        <f>ROUND(E199*U199,2)</f>
        <v>409.08</v>
      </c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196</v>
      </c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55"/>
      <c r="B200" s="156"/>
      <c r="C200" s="199" t="s">
        <v>283</v>
      </c>
      <c r="D200" s="191"/>
      <c r="E200" s="192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200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1" x14ac:dyDescent="0.2">
      <c r="A201" s="155"/>
      <c r="B201" s="156"/>
      <c r="C201" s="200" t="s">
        <v>2303</v>
      </c>
      <c r="D201" s="191"/>
      <c r="E201" s="192">
        <v>499.68</v>
      </c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200</v>
      </c>
      <c r="AH201" s="148">
        <v>2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1" x14ac:dyDescent="0.2">
      <c r="A202" s="155"/>
      <c r="B202" s="156"/>
      <c r="C202" s="200" t="s">
        <v>2304</v>
      </c>
      <c r="D202" s="191"/>
      <c r="E202" s="192">
        <v>352.8</v>
      </c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200</v>
      </c>
      <c r="AH202" s="148">
        <v>2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55"/>
      <c r="B203" s="156"/>
      <c r="C203" s="200" t="s">
        <v>2305</v>
      </c>
      <c r="D203" s="191"/>
      <c r="E203" s="192">
        <v>69.599999999999994</v>
      </c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200</v>
      </c>
      <c r="AH203" s="148">
        <v>2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55"/>
      <c r="B204" s="156"/>
      <c r="C204" s="200" t="s">
        <v>2306</v>
      </c>
      <c r="D204" s="191"/>
      <c r="E204" s="192">
        <v>37.799999999999997</v>
      </c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200</v>
      </c>
      <c r="AH204" s="148">
        <v>2</v>
      </c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1" x14ac:dyDescent="0.2">
      <c r="A205" s="155"/>
      <c r="B205" s="156"/>
      <c r="C205" s="200" t="s">
        <v>2307</v>
      </c>
      <c r="D205" s="191"/>
      <c r="E205" s="192">
        <v>34.799999999999997</v>
      </c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2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200" t="s">
        <v>2308</v>
      </c>
      <c r="D206" s="191"/>
      <c r="E206" s="192">
        <v>82.88</v>
      </c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>
        <v>2</v>
      </c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1" x14ac:dyDescent="0.2">
      <c r="A207" s="155"/>
      <c r="B207" s="156"/>
      <c r="C207" s="200" t="s">
        <v>2309</v>
      </c>
      <c r="D207" s="191"/>
      <c r="E207" s="192">
        <v>63</v>
      </c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200</v>
      </c>
      <c r="AH207" s="148">
        <v>2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55"/>
      <c r="B208" s="156"/>
      <c r="C208" s="200" t="s">
        <v>2310</v>
      </c>
      <c r="D208" s="191"/>
      <c r="E208" s="192">
        <v>9.9</v>
      </c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200</v>
      </c>
      <c r="AH208" s="148">
        <v>2</v>
      </c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55"/>
      <c r="B209" s="156"/>
      <c r="C209" s="200" t="s">
        <v>2311</v>
      </c>
      <c r="D209" s="191"/>
      <c r="E209" s="192">
        <v>7.9</v>
      </c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200</v>
      </c>
      <c r="AH209" s="148">
        <v>2</v>
      </c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55"/>
      <c r="B210" s="156"/>
      <c r="C210" s="201" t="s">
        <v>295</v>
      </c>
      <c r="D210" s="193"/>
      <c r="E210" s="194">
        <v>1158.3599999999999</v>
      </c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200</v>
      </c>
      <c r="AH210" s="148">
        <v>3</v>
      </c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199" t="s">
        <v>296</v>
      </c>
      <c r="D211" s="191"/>
      <c r="E211" s="192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1" x14ac:dyDescent="0.2">
      <c r="A212" s="155"/>
      <c r="B212" s="156"/>
      <c r="C212" s="190" t="s">
        <v>2312</v>
      </c>
      <c r="D212" s="188"/>
      <c r="E212" s="189">
        <v>347.51</v>
      </c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200</v>
      </c>
      <c r="AH212" s="148">
        <v>0</v>
      </c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67">
        <v>38</v>
      </c>
      <c r="B213" s="168" t="s">
        <v>413</v>
      </c>
      <c r="C213" s="184" t="s">
        <v>414</v>
      </c>
      <c r="D213" s="169" t="s">
        <v>195</v>
      </c>
      <c r="E213" s="170">
        <v>6.48</v>
      </c>
      <c r="F213" s="171"/>
      <c r="G213" s="172">
        <f>ROUND(E213*F213,2)</f>
        <v>0</v>
      </c>
      <c r="H213" s="171"/>
      <c r="I213" s="172">
        <f>ROUND(E213*H213,2)</f>
        <v>0</v>
      </c>
      <c r="J213" s="171"/>
      <c r="K213" s="172">
        <f>ROUND(E213*J213,2)</f>
        <v>0</v>
      </c>
      <c r="L213" s="172">
        <v>21</v>
      </c>
      <c r="M213" s="172">
        <f>G213*(1+L213/100)</f>
        <v>0</v>
      </c>
      <c r="N213" s="172">
        <v>0</v>
      </c>
      <c r="O213" s="172">
        <f>ROUND(E213*N213,2)</f>
        <v>0</v>
      </c>
      <c r="P213" s="172">
        <v>0</v>
      </c>
      <c r="Q213" s="172">
        <f>ROUND(E213*P213,2)</f>
        <v>0</v>
      </c>
      <c r="R213" s="172"/>
      <c r="S213" s="172" t="s">
        <v>177</v>
      </c>
      <c r="T213" s="173" t="s">
        <v>178</v>
      </c>
      <c r="U213" s="158">
        <v>1.1841699999999999</v>
      </c>
      <c r="V213" s="158">
        <f>ROUND(E213*U213,2)</f>
        <v>7.67</v>
      </c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196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55"/>
      <c r="B214" s="156"/>
      <c r="C214" s="190" t="s">
        <v>2294</v>
      </c>
      <c r="D214" s="188"/>
      <c r="E214" s="189">
        <v>6.48</v>
      </c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200</v>
      </c>
      <c r="AH214" s="148">
        <v>0</v>
      </c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x14ac:dyDescent="0.2">
      <c r="A215" s="161" t="s">
        <v>172</v>
      </c>
      <c r="B215" s="162" t="s">
        <v>84</v>
      </c>
      <c r="C215" s="182" t="s">
        <v>85</v>
      </c>
      <c r="D215" s="163"/>
      <c r="E215" s="164"/>
      <c r="F215" s="165"/>
      <c r="G215" s="165">
        <f>SUMIF(AG216:AG282,"&lt;&gt;NOR",G216:G282)</f>
        <v>0</v>
      </c>
      <c r="H215" s="165"/>
      <c r="I215" s="165">
        <f>SUM(I216:I282)</f>
        <v>0</v>
      </c>
      <c r="J215" s="165"/>
      <c r="K215" s="165">
        <f>SUM(K216:K282)</f>
        <v>0</v>
      </c>
      <c r="L215" s="165"/>
      <c r="M215" s="165">
        <f>SUM(M216:M282)</f>
        <v>0</v>
      </c>
      <c r="N215" s="165"/>
      <c r="O215" s="165">
        <f>SUM(O216:O282)</f>
        <v>0</v>
      </c>
      <c r="P215" s="165"/>
      <c r="Q215" s="165">
        <f>SUM(Q216:Q282)</f>
        <v>0</v>
      </c>
      <c r="R215" s="165"/>
      <c r="S215" s="165"/>
      <c r="T215" s="166"/>
      <c r="U215" s="160"/>
      <c r="V215" s="160">
        <f>SUM(V216:V282)</f>
        <v>892.67000000000007</v>
      </c>
      <c r="W215" s="160"/>
      <c r="AG215" t="s">
        <v>173</v>
      </c>
    </row>
    <row r="216" spans="1:60" ht="22.5" outlineLevel="1" x14ac:dyDescent="0.2">
      <c r="A216" s="167">
        <v>39</v>
      </c>
      <c r="B216" s="168" t="s">
        <v>415</v>
      </c>
      <c r="C216" s="184" t="s">
        <v>416</v>
      </c>
      <c r="D216" s="169" t="s">
        <v>195</v>
      </c>
      <c r="E216" s="170">
        <v>250.4</v>
      </c>
      <c r="F216" s="171"/>
      <c r="G216" s="172">
        <f>ROUND(E216*F216,2)</f>
        <v>0</v>
      </c>
      <c r="H216" s="171"/>
      <c r="I216" s="172">
        <f>ROUND(E216*H216,2)</f>
        <v>0</v>
      </c>
      <c r="J216" s="171"/>
      <c r="K216" s="172">
        <f>ROUND(E216*J216,2)</f>
        <v>0</v>
      </c>
      <c r="L216" s="172">
        <v>21</v>
      </c>
      <c r="M216" s="172">
        <f>G216*(1+L216/100)</f>
        <v>0</v>
      </c>
      <c r="N216" s="172">
        <v>0</v>
      </c>
      <c r="O216" s="172">
        <f>ROUND(E216*N216,2)</f>
        <v>0</v>
      </c>
      <c r="P216" s="172">
        <v>0</v>
      </c>
      <c r="Q216" s="172">
        <f>ROUND(E216*P216,2)</f>
        <v>0</v>
      </c>
      <c r="R216" s="172"/>
      <c r="S216" s="172" t="s">
        <v>177</v>
      </c>
      <c r="T216" s="173" t="s">
        <v>178</v>
      </c>
      <c r="U216" s="158">
        <v>8.1000000000000003E-2</v>
      </c>
      <c r="V216" s="158">
        <f>ROUND(E216*U216,2)</f>
        <v>20.28</v>
      </c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196</v>
      </c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55"/>
      <c r="B217" s="156"/>
      <c r="C217" s="190" t="s">
        <v>2313</v>
      </c>
      <c r="D217" s="188"/>
      <c r="E217" s="189">
        <v>85.4</v>
      </c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200</v>
      </c>
      <c r="AH217" s="148">
        <v>0</v>
      </c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0" t="s">
        <v>1041</v>
      </c>
      <c r="D218" s="188"/>
      <c r="E218" s="189">
        <v>165</v>
      </c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>
        <v>0</v>
      </c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ht="22.5" outlineLevel="1" x14ac:dyDescent="0.2">
      <c r="A219" s="167">
        <v>40</v>
      </c>
      <c r="B219" s="168" t="s">
        <v>419</v>
      </c>
      <c r="C219" s="184" t="s">
        <v>420</v>
      </c>
      <c r="D219" s="169" t="s">
        <v>195</v>
      </c>
      <c r="E219" s="170">
        <v>250.4</v>
      </c>
      <c r="F219" s="171"/>
      <c r="G219" s="172">
        <f>ROUND(E219*F219,2)</f>
        <v>0</v>
      </c>
      <c r="H219" s="171"/>
      <c r="I219" s="172">
        <f>ROUND(E219*H219,2)</f>
        <v>0</v>
      </c>
      <c r="J219" s="171"/>
      <c r="K219" s="172">
        <f>ROUND(E219*J219,2)</f>
        <v>0</v>
      </c>
      <c r="L219" s="172">
        <v>21</v>
      </c>
      <c r="M219" s="172">
        <f>G219*(1+L219/100)</f>
        <v>0</v>
      </c>
      <c r="N219" s="172">
        <v>0</v>
      </c>
      <c r="O219" s="172">
        <f>ROUND(E219*N219,2)</f>
        <v>0</v>
      </c>
      <c r="P219" s="172">
        <v>0</v>
      </c>
      <c r="Q219" s="172">
        <f>ROUND(E219*P219,2)</f>
        <v>0</v>
      </c>
      <c r="R219" s="172"/>
      <c r="S219" s="172" t="s">
        <v>177</v>
      </c>
      <c r="T219" s="173" t="s">
        <v>178</v>
      </c>
      <c r="U219" s="158">
        <v>0.42</v>
      </c>
      <c r="V219" s="158">
        <f>ROUND(E219*U219,2)</f>
        <v>105.17</v>
      </c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196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55"/>
      <c r="B220" s="156"/>
      <c r="C220" s="190" t="s">
        <v>2313</v>
      </c>
      <c r="D220" s="188"/>
      <c r="E220" s="189">
        <v>85.4</v>
      </c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200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1" x14ac:dyDescent="0.2">
      <c r="A221" s="155"/>
      <c r="B221" s="156"/>
      <c r="C221" s="190" t="s">
        <v>1041</v>
      </c>
      <c r="D221" s="188"/>
      <c r="E221" s="189">
        <v>165</v>
      </c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200</v>
      </c>
      <c r="AH221" s="148">
        <v>0</v>
      </c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ht="22.5" outlineLevel="1" x14ac:dyDescent="0.2">
      <c r="A222" s="167">
        <v>41</v>
      </c>
      <c r="B222" s="168" t="s">
        <v>421</v>
      </c>
      <c r="C222" s="184" t="s">
        <v>422</v>
      </c>
      <c r="D222" s="169" t="s">
        <v>195</v>
      </c>
      <c r="E222" s="170">
        <v>47.975000000000001</v>
      </c>
      <c r="F222" s="171"/>
      <c r="G222" s="172">
        <f>ROUND(E222*F222,2)</f>
        <v>0</v>
      </c>
      <c r="H222" s="171"/>
      <c r="I222" s="172">
        <f>ROUND(E222*H222,2)</f>
        <v>0</v>
      </c>
      <c r="J222" s="171"/>
      <c r="K222" s="172">
        <f>ROUND(E222*J222,2)</f>
        <v>0</v>
      </c>
      <c r="L222" s="172">
        <v>21</v>
      </c>
      <c r="M222" s="172">
        <f>G222*(1+L222/100)</f>
        <v>0</v>
      </c>
      <c r="N222" s="172">
        <v>0</v>
      </c>
      <c r="O222" s="172">
        <f>ROUND(E222*N222,2)</f>
        <v>0</v>
      </c>
      <c r="P222" s="172">
        <v>0</v>
      </c>
      <c r="Q222" s="172">
        <f>ROUND(E222*P222,2)</f>
        <v>0</v>
      </c>
      <c r="R222" s="172"/>
      <c r="S222" s="172" t="s">
        <v>177</v>
      </c>
      <c r="T222" s="173" t="s">
        <v>178</v>
      </c>
      <c r="U222" s="158">
        <v>0.36</v>
      </c>
      <c r="V222" s="158">
        <f>ROUND(E222*U222,2)</f>
        <v>17.27</v>
      </c>
      <c r="W222" s="15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 t="s">
        <v>196</v>
      </c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55"/>
      <c r="B223" s="156"/>
      <c r="C223" s="190" t="s">
        <v>423</v>
      </c>
      <c r="D223" s="188"/>
      <c r="E223" s="189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200</v>
      </c>
      <c r="AH223" s="148">
        <v>0</v>
      </c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9" t="s">
        <v>283</v>
      </c>
      <c r="D224" s="191"/>
      <c r="E224" s="192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55"/>
      <c r="B225" s="156"/>
      <c r="C225" s="200" t="s">
        <v>2314</v>
      </c>
      <c r="D225" s="191"/>
      <c r="E225" s="192">
        <v>20.2</v>
      </c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200</v>
      </c>
      <c r="AH225" s="148">
        <v>2</v>
      </c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55"/>
      <c r="B226" s="156"/>
      <c r="C226" s="200" t="s">
        <v>2315</v>
      </c>
      <c r="D226" s="191"/>
      <c r="E226" s="192">
        <v>10.220000000000001</v>
      </c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200</v>
      </c>
      <c r="AH226" s="148">
        <v>2</v>
      </c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55"/>
      <c r="B227" s="156"/>
      <c r="C227" s="200" t="s">
        <v>2316</v>
      </c>
      <c r="D227" s="191"/>
      <c r="E227" s="192">
        <v>10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200</v>
      </c>
      <c r="AH227" s="148">
        <v>2</v>
      </c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200" t="s">
        <v>2317</v>
      </c>
      <c r="D228" s="191"/>
      <c r="E228" s="192">
        <v>7.55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2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55"/>
      <c r="B229" s="156"/>
      <c r="C229" s="201" t="s">
        <v>295</v>
      </c>
      <c r="D229" s="193"/>
      <c r="E229" s="194">
        <v>47.98</v>
      </c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200</v>
      </c>
      <c r="AH229" s="148">
        <v>3</v>
      </c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199" t="s">
        <v>296</v>
      </c>
      <c r="D230" s="191"/>
      <c r="E230" s="192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55"/>
      <c r="B231" s="156"/>
      <c r="C231" s="190" t="s">
        <v>2318</v>
      </c>
      <c r="D231" s="188"/>
      <c r="E231" s="189">
        <v>47.98</v>
      </c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200</v>
      </c>
      <c r="AH231" s="148">
        <v>0</v>
      </c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ht="22.5" outlineLevel="1" x14ac:dyDescent="0.2">
      <c r="A232" s="167">
        <v>42</v>
      </c>
      <c r="B232" s="168" t="s">
        <v>428</v>
      </c>
      <c r="C232" s="184" t="s">
        <v>429</v>
      </c>
      <c r="D232" s="169" t="s">
        <v>195</v>
      </c>
      <c r="E232" s="170">
        <v>586.39499999999998</v>
      </c>
      <c r="F232" s="171"/>
      <c r="G232" s="172">
        <f>ROUND(E232*F232,2)</f>
        <v>0</v>
      </c>
      <c r="H232" s="171"/>
      <c r="I232" s="172">
        <f>ROUND(E232*H232,2)</f>
        <v>0</v>
      </c>
      <c r="J232" s="171"/>
      <c r="K232" s="172">
        <f>ROUND(E232*J232,2)</f>
        <v>0</v>
      </c>
      <c r="L232" s="172">
        <v>21</v>
      </c>
      <c r="M232" s="172">
        <f>G232*(1+L232/100)</f>
        <v>0</v>
      </c>
      <c r="N232" s="172">
        <v>0</v>
      </c>
      <c r="O232" s="172">
        <f>ROUND(E232*N232,2)</f>
        <v>0</v>
      </c>
      <c r="P232" s="172">
        <v>0</v>
      </c>
      <c r="Q232" s="172">
        <f>ROUND(E232*P232,2)</f>
        <v>0</v>
      </c>
      <c r="R232" s="172"/>
      <c r="S232" s="172" t="s">
        <v>177</v>
      </c>
      <c r="T232" s="173" t="s">
        <v>178</v>
      </c>
      <c r="U232" s="158">
        <v>7.8E-2</v>
      </c>
      <c r="V232" s="158">
        <f>ROUND(E232*U232,2)</f>
        <v>45.74</v>
      </c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196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55"/>
      <c r="B233" s="156"/>
      <c r="C233" s="190" t="s">
        <v>430</v>
      </c>
      <c r="D233" s="188"/>
      <c r="E233" s="189">
        <v>25.2</v>
      </c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200</v>
      </c>
      <c r="AH233" s="148">
        <v>0</v>
      </c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55"/>
      <c r="B234" s="156"/>
      <c r="C234" s="190" t="s">
        <v>2319</v>
      </c>
      <c r="D234" s="188"/>
      <c r="E234" s="189">
        <v>56.3</v>
      </c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200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ht="22.5" outlineLevel="1" x14ac:dyDescent="0.2">
      <c r="A235" s="155"/>
      <c r="B235" s="156"/>
      <c r="C235" s="190" t="s">
        <v>1035</v>
      </c>
      <c r="D235" s="188"/>
      <c r="E235" s="189">
        <v>504.9</v>
      </c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200</v>
      </c>
      <c r="AH235" s="148">
        <v>0</v>
      </c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ht="22.5" outlineLevel="1" x14ac:dyDescent="0.2">
      <c r="A236" s="167">
        <v>43</v>
      </c>
      <c r="B236" s="168" t="s">
        <v>433</v>
      </c>
      <c r="C236" s="184" t="s">
        <v>434</v>
      </c>
      <c r="D236" s="169" t="s">
        <v>195</v>
      </c>
      <c r="E236" s="170">
        <v>47.975000000000001</v>
      </c>
      <c r="F236" s="171"/>
      <c r="G236" s="172">
        <f>ROUND(E236*F236,2)</f>
        <v>0</v>
      </c>
      <c r="H236" s="171"/>
      <c r="I236" s="172">
        <f>ROUND(E236*H236,2)</f>
        <v>0</v>
      </c>
      <c r="J236" s="171"/>
      <c r="K236" s="172">
        <f>ROUND(E236*J236,2)</f>
        <v>0</v>
      </c>
      <c r="L236" s="172">
        <v>21</v>
      </c>
      <c r="M236" s="172">
        <f>G236*(1+L236/100)</f>
        <v>0</v>
      </c>
      <c r="N236" s="172">
        <v>0</v>
      </c>
      <c r="O236" s="172">
        <f>ROUND(E236*N236,2)</f>
        <v>0</v>
      </c>
      <c r="P236" s="172">
        <v>0</v>
      </c>
      <c r="Q236" s="172">
        <f>ROUND(E236*P236,2)</f>
        <v>0</v>
      </c>
      <c r="R236" s="172"/>
      <c r="S236" s="172" t="s">
        <v>177</v>
      </c>
      <c r="T236" s="173" t="s">
        <v>178</v>
      </c>
      <c r="U236" s="158">
        <v>0.74299999999999999</v>
      </c>
      <c r="V236" s="158">
        <f>ROUND(E236*U236,2)</f>
        <v>35.65</v>
      </c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196</v>
      </c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55"/>
      <c r="B237" s="156"/>
      <c r="C237" s="190" t="s">
        <v>423</v>
      </c>
      <c r="D237" s="188"/>
      <c r="E237" s="189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200</v>
      </c>
      <c r="AH237" s="148">
        <v>0</v>
      </c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outlineLevel="1" x14ac:dyDescent="0.2">
      <c r="A238" s="155"/>
      <c r="B238" s="156"/>
      <c r="C238" s="199" t="s">
        <v>283</v>
      </c>
      <c r="D238" s="191"/>
      <c r="E238" s="192"/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 t="s">
        <v>200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1" x14ac:dyDescent="0.2">
      <c r="A239" s="155"/>
      <c r="B239" s="156"/>
      <c r="C239" s="200" t="s">
        <v>2314</v>
      </c>
      <c r="D239" s="191"/>
      <c r="E239" s="192">
        <v>20.2</v>
      </c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200</v>
      </c>
      <c r="AH239" s="148">
        <v>2</v>
      </c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55"/>
      <c r="B240" s="156"/>
      <c r="C240" s="200" t="s">
        <v>2315</v>
      </c>
      <c r="D240" s="191"/>
      <c r="E240" s="192">
        <v>10.220000000000001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200</v>
      </c>
      <c r="AH240" s="148">
        <v>2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55"/>
      <c r="B241" s="156"/>
      <c r="C241" s="200" t="s">
        <v>2316</v>
      </c>
      <c r="D241" s="191"/>
      <c r="E241" s="192">
        <v>10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200</v>
      </c>
      <c r="AH241" s="148">
        <v>2</v>
      </c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outlineLevel="1" x14ac:dyDescent="0.2">
      <c r="A242" s="155"/>
      <c r="B242" s="156"/>
      <c r="C242" s="200" t="s">
        <v>2317</v>
      </c>
      <c r="D242" s="191"/>
      <c r="E242" s="192">
        <v>7.55</v>
      </c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200</v>
      </c>
      <c r="AH242" s="148">
        <v>2</v>
      </c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201" t="s">
        <v>295</v>
      </c>
      <c r="D243" s="193"/>
      <c r="E243" s="194">
        <v>47.98</v>
      </c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>
        <v>3</v>
      </c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199" t="s">
        <v>296</v>
      </c>
      <c r="D244" s="191"/>
      <c r="E244" s="192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1" x14ac:dyDescent="0.2">
      <c r="A245" s="155"/>
      <c r="B245" s="156"/>
      <c r="C245" s="190" t="s">
        <v>2318</v>
      </c>
      <c r="D245" s="188"/>
      <c r="E245" s="189">
        <v>47.98</v>
      </c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200</v>
      </c>
      <c r="AH245" s="148">
        <v>0</v>
      </c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ht="33.75" outlineLevel="1" x14ac:dyDescent="0.2">
      <c r="A246" s="167">
        <v>44</v>
      </c>
      <c r="B246" s="168" t="s">
        <v>435</v>
      </c>
      <c r="C246" s="184" t="s">
        <v>436</v>
      </c>
      <c r="D246" s="169" t="s">
        <v>195</v>
      </c>
      <c r="E246" s="170">
        <v>250.4</v>
      </c>
      <c r="F246" s="171"/>
      <c r="G246" s="172">
        <f>ROUND(E246*F246,2)</f>
        <v>0</v>
      </c>
      <c r="H246" s="171"/>
      <c r="I246" s="172">
        <f>ROUND(E246*H246,2)</f>
        <v>0</v>
      </c>
      <c r="J246" s="171"/>
      <c r="K246" s="172">
        <f>ROUND(E246*J246,2)</f>
        <v>0</v>
      </c>
      <c r="L246" s="172">
        <v>21</v>
      </c>
      <c r="M246" s="172">
        <f>G246*(1+L246/100)</f>
        <v>0</v>
      </c>
      <c r="N246" s="172">
        <v>0</v>
      </c>
      <c r="O246" s="172">
        <f>ROUND(E246*N246,2)</f>
        <v>0</v>
      </c>
      <c r="P246" s="172">
        <v>0</v>
      </c>
      <c r="Q246" s="172">
        <f>ROUND(E246*P246,2)</f>
        <v>0</v>
      </c>
      <c r="R246" s="172"/>
      <c r="S246" s="172" t="s">
        <v>177</v>
      </c>
      <c r="T246" s="173" t="s">
        <v>178</v>
      </c>
      <c r="U246" s="158">
        <v>0.23</v>
      </c>
      <c r="V246" s="158">
        <f>ROUND(E246*U246,2)</f>
        <v>57.59</v>
      </c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196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55"/>
      <c r="B247" s="156"/>
      <c r="C247" s="190" t="s">
        <v>2313</v>
      </c>
      <c r="D247" s="188"/>
      <c r="E247" s="189">
        <v>85.4</v>
      </c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200</v>
      </c>
      <c r="AH247" s="148">
        <v>0</v>
      </c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55"/>
      <c r="B248" s="156"/>
      <c r="C248" s="190" t="s">
        <v>1041</v>
      </c>
      <c r="D248" s="188"/>
      <c r="E248" s="189">
        <v>165</v>
      </c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200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ht="22.5" outlineLevel="1" x14ac:dyDescent="0.2">
      <c r="A249" s="167">
        <v>45</v>
      </c>
      <c r="B249" s="168" t="s">
        <v>437</v>
      </c>
      <c r="C249" s="184" t="s">
        <v>438</v>
      </c>
      <c r="D249" s="169" t="s">
        <v>195</v>
      </c>
      <c r="E249" s="170">
        <v>500.8</v>
      </c>
      <c r="F249" s="171"/>
      <c r="G249" s="172">
        <f>ROUND(E249*F249,2)</f>
        <v>0</v>
      </c>
      <c r="H249" s="171"/>
      <c r="I249" s="172">
        <f>ROUND(E249*H249,2)</f>
        <v>0</v>
      </c>
      <c r="J249" s="171"/>
      <c r="K249" s="172">
        <f>ROUND(E249*J249,2)</f>
        <v>0</v>
      </c>
      <c r="L249" s="172">
        <v>21</v>
      </c>
      <c r="M249" s="172">
        <f>G249*(1+L249/100)</f>
        <v>0</v>
      </c>
      <c r="N249" s="172">
        <v>0</v>
      </c>
      <c r="O249" s="172">
        <f>ROUND(E249*N249,2)</f>
        <v>0</v>
      </c>
      <c r="P249" s="172">
        <v>0</v>
      </c>
      <c r="Q249" s="172">
        <f>ROUND(E249*P249,2)</f>
        <v>0</v>
      </c>
      <c r="R249" s="172"/>
      <c r="S249" s="172" t="s">
        <v>177</v>
      </c>
      <c r="T249" s="173" t="s">
        <v>178</v>
      </c>
      <c r="U249" s="158">
        <v>0.36199999999999999</v>
      </c>
      <c r="V249" s="158">
        <f>ROUND(E249*U249,2)</f>
        <v>181.29</v>
      </c>
      <c r="W249" s="15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 t="s">
        <v>196</v>
      </c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1" x14ac:dyDescent="0.2">
      <c r="A250" s="155"/>
      <c r="B250" s="156"/>
      <c r="C250" s="190" t="s">
        <v>2320</v>
      </c>
      <c r="D250" s="188"/>
      <c r="E250" s="189">
        <v>170.8</v>
      </c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200</v>
      </c>
      <c r="AH250" s="148">
        <v>0</v>
      </c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55"/>
      <c r="B251" s="156"/>
      <c r="C251" s="190" t="s">
        <v>2321</v>
      </c>
      <c r="D251" s="188"/>
      <c r="E251" s="189">
        <v>330</v>
      </c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200</v>
      </c>
      <c r="AH251" s="148">
        <v>0</v>
      </c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67">
        <v>46</v>
      </c>
      <c r="B252" s="168" t="s">
        <v>441</v>
      </c>
      <c r="C252" s="184" t="s">
        <v>442</v>
      </c>
      <c r="D252" s="169" t="s">
        <v>195</v>
      </c>
      <c r="E252" s="170">
        <v>250.4</v>
      </c>
      <c r="F252" s="171"/>
      <c r="G252" s="172">
        <f>ROUND(E252*F252,2)</f>
        <v>0</v>
      </c>
      <c r="H252" s="171"/>
      <c r="I252" s="172">
        <f>ROUND(E252*H252,2)</f>
        <v>0</v>
      </c>
      <c r="J252" s="171"/>
      <c r="K252" s="172">
        <f>ROUND(E252*J252,2)</f>
        <v>0</v>
      </c>
      <c r="L252" s="172">
        <v>21</v>
      </c>
      <c r="M252" s="172">
        <f>G252*(1+L252/100)</f>
        <v>0</v>
      </c>
      <c r="N252" s="172">
        <v>0</v>
      </c>
      <c r="O252" s="172">
        <f>ROUND(E252*N252,2)</f>
        <v>0</v>
      </c>
      <c r="P252" s="172">
        <v>0</v>
      </c>
      <c r="Q252" s="172">
        <f>ROUND(E252*P252,2)</f>
        <v>0</v>
      </c>
      <c r="R252" s="172"/>
      <c r="S252" s="172" t="s">
        <v>177</v>
      </c>
      <c r="T252" s="173" t="s">
        <v>178</v>
      </c>
      <c r="U252" s="158">
        <v>0.11</v>
      </c>
      <c r="V252" s="158">
        <f>ROUND(E252*U252,2)</f>
        <v>27.54</v>
      </c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196</v>
      </c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0" t="s">
        <v>2313</v>
      </c>
      <c r="D253" s="188"/>
      <c r="E253" s="189">
        <v>85.4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0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55"/>
      <c r="B254" s="156"/>
      <c r="C254" s="190" t="s">
        <v>1041</v>
      </c>
      <c r="D254" s="188"/>
      <c r="E254" s="189">
        <v>165</v>
      </c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200</v>
      </c>
      <c r="AH254" s="148">
        <v>0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ht="33.75" outlineLevel="1" x14ac:dyDescent="0.2">
      <c r="A255" s="167">
        <v>47</v>
      </c>
      <c r="B255" s="168" t="s">
        <v>443</v>
      </c>
      <c r="C255" s="184" t="s">
        <v>444</v>
      </c>
      <c r="D255" s="169" t="s">
        <v>195</v>
      </c>
      <c r="E255" s="170">
        <v>250.4</v>
      </c>
      <c r="F255" s="171"/>
      <c r="G255" s="172">
        <f>ROUND(E255*F255,2)</f>
        <v>0</v>
      </c>
      <c r="H255" s="171"/>
      <c r="I255" s="172">
        <f>ROUND(E255*H255,2)</f>
        <v>0</v>
      </c>
      <c r="J255" s="171"/>
      <c r="K255" s="172">
        <f>ROUND(E255*J255,2)</f>
        <v>0</v>
      </c>
      <c r="L255" s="172">
        <v>21</v>
      </c>
      <c r="M255" s="172">
        <f>G255*(1+L255/100)</f>
        <v>0</v>
      </c>
      <c r="N255" s="172">
        <v>0</v>
      </c>
      <c r="O255" s="172">
        <f>ROUND(E255*N255,2)</f>
        <v>0</v>
      </c>
      <c r="P255" s="172">
        <v>0</v>
      </c>
      <c r="Q255" s="172">
        <f>ROUND(E255*P255,2)</f>
        <v>0</v>
      </c>
      <c r="R255" s="172"/>
      <c r="S255" s="172" t="s">
        <v>177</v>
      </c>
      <c r="T255" s="173" t="s">
        <v>178</v>
      </c>
      <c r="U255" s="158">
        <v>0.45</v>
      </c>
      <c r="V255" s="158">
        <f>ROUND(E255*U255,2)</f>
        <v>112.68</v>
      </c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196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55"/>
      <c r="B256" s="156"/>
      <c r="C256" s="190" t="s">
        <v>2313</v>
      </c>
      <c r="D256" s="188"/>
      <c r="E256" s="189">
        <v>85.4</v>
      </c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200</v>
      </c>
      <c r="AH256" s="148">
        <v>0</v>
      </c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55"/>
      <c r="B257" s="156"/>
      <c r="C257" s="190" t="s">
        <v>1041</v>
      </c>
      <c r="D257" s="188"/>
      <c r="E257" s="189">
        <v>165</v>
      </c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200</v>
      </c>
      <c r="AH257" s="148">
        <v>0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ht="22.5" outlineLevel="1" x14ac:dyDescent="0.2">
      <c r="A258" s="167">
        <v>48</v>
      </c>
      <c r="B258" s="168" t="s">
        <v>445</v>
      </c>
      <c r="C258" s="184" t="s">
        <v>446</v>
      </c>
      <c r="D258" s="169" t="s">
        <v>195</v>
      </c>
      <c r="E258" s="170">
        <v>341.4</v>
      </c>
      <c r="F258" s="171"/>
      <c r="G258" s="172">
        <f>ROUND(E258*F258,2)</f>
        <v>0</v>
      </c>
      <c r="H258" s="171"/>
      <c r="I258" s="172">
        <f>ROUND(E258*H258,2)</f>
        <v>0</v>
      </c>
      <c r="J258" s="171"/>
      <c r="K258" s="172">
        <f>ROUND(E258*J258,2)</f>
        <v>0</v>
      </c>
      <c r="L258" s="172">
        <v>21</v>
      </c>
      <c r="M258" s="172">
        <f>G258*(1+L258/100)</f>
        <v>0</v>
      </c>
      <c r="N258" s="172">
        <v>0</v>
      </c>
      <c r="O258" s="172">
        <f>ROUND(E258*N258,2)</f>
        <v>0</v>
      </c>
      <c r="P258" s="172">
        <v>0</v>
      </c>
      <c r="Q258" s="172">
        <f>ROUND(E258*P258,2)</f>
        <v>0</v>
      </c>
      <c r="R258" s="172"/>
      <c r="S258" s="172" t="s">
        <v>177</v>
      </c>
      <c r="T258" s="173" t="s">
        <v>178</v>
      </c>
      <c r="U258" s="158">
        <v>0.44</v>
      </c>
      <c r="V258" s="158">
        <f>ROUND(E258*U258,2)</f>
        <v>150.22</v>
      </c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196</v>
      </c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outlineLevel="1" x14ac:dyDescent="0.2">
      <c r="A259" s="155"/>
      <c r="B259" s="156"/>
      <c r="C259" s="190" t="s">
        <v>447</v>
      </c>
      <c r="D259" s="188"/>
      <c r="E259" s="189">
        <v>26.4</v>
      </c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200</v>
      </c>
      <c r="AH259" s="148">
        <v>0</v>
      </c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ht="22.5" outlineLevel="1" x14ac:dyDescent="0.2">
      <c r="A260" s="155"/>
      <c r="B260" s="156"/>
      <c r="C260" s="190" t="s">
        <v>448</v>
      </c>
      <c r="D260" s="188"/>
      <c r="E260" s="189">
        <v>72</v>
      </c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200</v>
      </c>
      <c r="AH260" s="148">
        <v>0</v>
      </c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55"/>
      <c r="B261" s="156"/>
      <c r="C261" s="190" t="s">
        <v>449</v>
      </c>
      <c r="D261" s="188"/>
      <c r="E261" s="189">
        <v>78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200</v>
      </c>
      <c r="AH261" s="148">
        <v>0</v>
      </c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55"/>
      <c r="B262" s="156"/>
      <c r="C262" s="190" t="s">
        <v>2322</v>
      </c>
      <c r="D262" s="188"/>
      <c r="E262" s="189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200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55"/>
      <c r="B263" s="156"/>
      <c r="C263" s="190" t="s">
        <v>1028</v>
      </c>
      <c r="D263" s="188"/>
      <c r="E263" s="189">
        <v>165</v>
      </c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200</v>
      </c>
      <c r="AH263" s="148">
        <v>0</v>
      </c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ht="22.5" outlineLevel="1" x14ac:dyDescent="0.2">
      <c r="A264" s="167">
        <v>49</v>
      </c>
      <c r="B264" s="168" t="s">
        <v>452</v>
      </c>
      <c r="C264" s="184" t="s">
        <v>453</v>
      </c>
      <c r="D264" s="169" t="s">
        <v>195</v>
      </c>
      <c r="E264" s="170">
        <v>68.2</v>
      </c>
      <c r="F264" s="171"/>
      <c r="G264" s="172">
        <f>ROUND(E264*F264,2)</f>
        <v>0</v>
      </c>
      <c r="H264" s="171"/>
      <c r="I264" s="172">
        <f>ROUND(E264*H264,2)</f>
        <v>0</v>
      </c>
      <c r="J264" s="171"/>
      <c r="K264" s="172">
        <f>ROUND(E264*J264,2)</f>
        <v>0</v>
      </c>
      <c r="L264" s="172">
        <v>21</v>
      </c>
      <c r="M264" s="172">
        <f>G264*(1+L264/100)</f>
        <v>0</v>
      </c>
      <c r="N264" s="172">
        <v>0</v>
      </c>
      <c r="O264" s="172">
        <f>ROUND(E264*N264,2)</f>
        <v>0</v>
      </c>
      <c r="P264" s="172">
        <v>0</v>
      </c>
      <c r="Q264" s="172">
        <f>ROUND(E264*P264,2)</f>
        <v>0</v>
      </c>
      <c r="R264" s="172"/>
      <c r="S264" s="172" t="s">
        <v>177</v>
      </c>
      <c r="T264" s="173" t="s">
        <v>178</v>
      </c>
      <c r="U264" s="158">
        <v>0.72</v>
      </c>
      <c r="V264" s="158">
        <f>ROUND(E264*U264,2)</f>
        <v>49.1</v>
      </c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196</v>
      </c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/>
      <c r="B265" s="156"/>
      <c r="C265" s="199" t="s">
        <v>283</v>
      </c>
      <c r="D265" s="191"/>
      <c r="E265" s="192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200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55"/>
      <c r="B266" s="156"/>
      <c r="C266" s="200" t="s">
        <v>454</v>
      </c>
      <c r="D266" s="191"/>
      <c r="E266" s="192">
        <v>26.4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200</v>
      </c>
      <c r="AH266" s="148">
        <v>2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ht="22.5" outlineLevel="1" x14ac:dyDescent="0.2">
      <c r="A267" s="155"/>
      <c r="B267" s="156"/>
      <c r="C267" s="200" t="s">
        <v>455</v>
      </c>
      <c r="D267" s="191"/>
      <c r="E267" s="192">
        <v>72</v>
      </c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200</v>
      </c>
      <c r="AH267" s="148">
        <v>2</v>
      </c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55"/>
      <c r="B268" s="156"/>
      <c r="C268" s="200" t="s">
        <v>456</v>
      </c>
      <c r="D268" s="191"/>
      <c r="E268" s="192">
        <v>78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2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outlineLevel="1" x14ac:dyDescent="0.2">
      <c r="A269" s="155"/>
      <c r="B269" s="156"/>
      <c r="C269" s="200" t="s">
        <v>2323</v>
      </c>
      <c r="D269" s="191"/>
      <c r="E269" s="192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 t="s">
        <v>200</v>
      </c>
      <c r="AH269" s="148">
        <v>2</v>
      </c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55"/>
      <c r="B270" s="156"/>
      <c r="C270" s="200" t="s">
        <v>2324</v>
      </c>
      <c r="D270" s="191"/>
      <c r="E270" s="192">
        <v>165</v>
      </c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200</v>
      </c>
      <c r="AH270" s="148">
        <v>2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55"/>
      <c r="B271" s="156"/>
      <c r="C271" s="201" t="s">
        <v>295</v>
      </c>
      <c r="D271" s="193"/>
      <c r="E271" s="194">
        <v>341.4</v>
      </c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200</v>
      </c>
      <c r="AH271" s="148">
        <v>3</v>
      </c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outlineLevel="1" x14ac:dyDescent="0.2">
      <c r="A272" s="155"/>
      <c r="B272" s="156"/>
      <c r="C272" s="199" t="s">
        <v>296</v>
      </c>
      <c r="D272" s="191"/>
      <c r="E272" s="192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200</v>
      </c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55"/>
      <c r="B273" s="156"/>
      <c r="C273" s="190" t="s">
        <v>2325</v>
      </c>
      <c r="D273" s="188"/>
      <c r="E273" s="189">
        <v>68.2</v>
      </c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200</v>
      </c>
      <c r="AH273" s="148">
        <v>0</v>
      </c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ht="22.5" outlineLevel="1" x14ac:dyDescent="0.2">
      <c r="A274" s="167">
        <v>50</v>
      </c>
      <c r="B274" s="168" t="s">
        <v>460</v>
      </c>
      <c r="C274" s="184" t="s">
        <v>461</v>
      </c>
      <c r="D274" s="169" t="s">
        <v>195</v>
      </c>
      <c r="E274" s="170">
        <v>250.4</v>
      </c>
      <c r="F274" s="171"/>
      <c r="G274" s="172">
        <f>ROUND(E274*F274,2)</f>
        <v>0</v>
      </c>
      <c r="H274" s="171"/>
      <c r="I274" s="172">
        <f>ROUND(E274*H274,2)</f>
        <v>0</v>
      </c>
      <c r="J274" s="171"/>
      <c r="K274" s="172">
        <f>ROUND(E274*J274,2)</f>
        <v>0</v>
      </c>
      <c r="L274" s="172">
        <v>21</v>
      </c>
      <c r="M274" s="172">
        <f>G274*(1+L274/100)</f>
        <v>0</v>
      </c>
      <c r="N274" s="172">
        <v>0</v>
      </c>
      <c r="O274" s="172">
        <f>ROUND(E274*N274,2)</f>
        <v>0</v>
      </c>
      <c r="P274" s="172">
        <v>0</v>
      </c>
      <c r="Q274" s="172">
        <f>ROUND(E274*P274,2)</f>
        <v>0</v>
      </c>
      <c r="R274" s="172"/>
      <c r="S274" s="172" t="s">
        <v>177</v>
      </c>
      <c r="T274" s="173" t="s">
        <v>178</v>
      </c>
      <c r="U274" s="158">
        <v>0.36</v>
      </c>
      <c r="V274" s="158">
        <f>ROUND(E274*U274,2)</f>
        <v>90.14</v>
      </c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196</v>
      </c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1" x14ac:dyDescent="0.2">
      <c r="A275" s="155"/>
      <c r="B275" s="156"/>
      <c r="C275" s="190" t="s">
        <v>2313</v>
      </c>
      <c r="D275" s="188"/>
      <c r="E275" s="189">
        <v>85.4</v>
      </c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200</v>
      </c>
      <c r="AH275" s="148">
        <v>0</v>
      </c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1" x14ac:dyDescent="0.2">
      <c r="A276" s="155"/>
      <c r="B276" s="156"/>
      <c r="C276" s="190" t="s">
        <v>1041</v>
      </c>
      <c r="D276" s="188"/>
      <c r="E276" s="189">
        <v>165</v>
      </c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200</v>
      </c>
      <c r="AH276" s="148">
        <v>0</v>
      </c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ht="22.5" outlineLevel="1" x14ac:dyDescent="0.2">
      <c r="A277" s="167">
        <v>51</v>
      </c>
      <c r="B277" s="168" t="s">
        <v>462</v>
      </c>
      <c r="C277" s="184" t="s">
        <v>463</v>
      </c>
      <c r="D277" s="169" t="s">
        <v>195</v>
      </c>
      <c r="E277" s="170">
        <v>250.4</v>
      </c>
      <c r="F277" s="171"/>
      <c r="G277" s="172">
        <f>ROUND(E277*F277,2)</f>
        <v>0</v>
      </c>
      <c r="H277" s="171"/>
      <c r="I277" s="172">
        <f>ROUND(E277*H277,2)</f>
        <v>0</v>
      </c>
      <c r="J277" s="171"/>
      <c r="K277" s="172">
        <f>ROUND(E277*J277,2)</f>
        <v>0</v>
      </c>
      <c r="L277" s="172">
        <v>21</v>
      </c>
      <c r="M277" s="172">
        <f>G277*(1+L277/100)</f>
        <v>0</v>
      </c>
      <c r="N277" s="172">
        <v>0</v>
      </c>
      <c r="O277" s="172">
        <f>ROUND(E277*N277,2)</f>
        <v>0</v>
      </c>
      <c r="P277" s="172">
        <v>0</v>
      </c>
      <c r="Q277" s="172">
        <f>ROUND(E277*P277,2)</f>
        <v>0</v>
      </c>
      <c r="R277" s="172"/>
      <c r="S277" s="172" t="s">
        <v>184</v>
      </c>
      <c r="T277" s="173" t="s">
        <v>178</v>
      </c>
      <c r="U277" s="158">
        <v>0</v>
      </c>
      <c r="V277" s="158">
        <f>ROUND(E277*U277,2)</f>
        <v>0</v>
      </c>
      <c r="W277" s="15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 t="s">
        <v>196</v>
      </c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outlineLevel="1" x14ac:dyDescent="0.2">
      <c r="A278" s="155"/>
      <c r="B278" s="156"/>
      <c r="C278" s="190" t="s">
        <v>2313</v>
      </c>
      <c r="D278" s="188"/>
      <c r="E278" s="189">
        <v>85.4</v>
      </c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200</v>
      </c>
      <c r="AH278" s="148">
        <v>0</v>
      </c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1" x14ac:dyDescent="0.2">
      <c r="A279" s="155"/>
      <c r="B279" s="156"/>
      <c r="C279" s="190" t="s">
        <v>1041</v>
      </c>
      <c r="D279" s="188"/>
      <c r="E279" s="189">
        <v>165</v>
      </c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200</v>
      </c>
      <c r="AH279" s="148">
        <v>0</v>
      </c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1" x14ac:dyDescent="0.2">
      <c r="A280" s="167">
        <v>52</v>
      </c>
      <c r="B280" s="168" t="s">
        <v>464</v>
      </c>
      <c r="C280" s="184" t="s">
        <v>465</v>
      </c>
      <c r="D280" s="169" t="s">
        <v>195</v>
      </c>
      <c r="E280" s="170">
        <v>250.4</v>
      </c>
      <c r="F280" s="171"/>
      <c r="G280" s="172">
        <f>ROUND(E280*F280,2)</f>
        <v>0</v>
      </c>
      <c r="H280" s="171"/>
      <c r="I280" s="172">
        <f>ROUND(E280*H280,2)</f>
        <v>0</v>
      </c>
      <c r="J280" s="171"/>
      <c r="K280" s="172">
        <f>ROUND(E280*J280,2)</f>
        <v>0</v>
      </c>
      <c r="L280" s="172">
        <v>21</v>
      </c>
      <c r="M280" s="172">
        <f>G280*(1+L280/100)</f>
        <v>0</v>
      </c>
      <c r="N280" s="172">
        <v>0</v>
      </c>
      <c r="O280" s="172">
        <f>ROUND(E280*N280,2)</f>
        <v>0</v>
      </c>
      <c r="P280" s="172">
        <v>0</v>
      </c>
      <c r="Q280" s="172">
        <f>ROUND(E280*P280,2)</f>
        <v>0</v>
      </c>
      <c r="R280" s="172"/>
      <c r="S280" s="172" t="s">
        <v>184</v>
      </c>
      <c r="T280" s="173" t="s">
        <v>178</v>
      </c>
      <c r="U280" s="158">
        <v>0</v>
      </c>
      <c r="V280" s="158">
        <f>ROUND(E280*U280,2)</f>
        <v>0</v>
      </c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196</v>
      </c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1" x14ac:dyDescent="0.2">
      <c r="A281" s="155"/>
      <c r="B281" s="156"/>
      <c r="C281" s="190" t="s">
        <v>2313</v>
      </c>
      <c r="D281" s="188"/>
      <c r="E281" s="189">
        <v>85.4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200</v>
      </c>
      <c r="AH281" s="148">
        <v>0</v>
      </c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1" x14ac:dyDescent="0.2">
      <c r="A282" s="155"/>
      <c r="B282" s="156"/>
      <c r="C282" s="190" t="s">
        <v>1041</v>
      </c>
      <c r="D282" s="188"/>
      <c r="E282" s="189">
        <v>165</v>
      </c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200</v>
      </c>
      <c r="AH282" s="148">
        <v>0</v>
      </c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x14ac:dyDescent="0.2">
      <c r="A283" s="161" t="s">
        <v>172</v>
      </c>
      <c r="B283" s="162" t="s">
        <v>86</v>
      </c>
      <c r="C283" s="182" t="s">
        <v>87</v>
      </c>
      <c r="D283" s="163"/>
      <c r="E283" s="164"/>
      <c r="F283" s="165"/>
      <c r="G283" s="165">
        <f>SUMIF(AG284:AG293,"&lt;&gt;NOR",G284:G293)</f>
        <v>0</v>
      </c>
      <c r="H283" s="165"/>
      <c r="I283" s="165">
        <f>SUM(I284:I293)</f>
        <v>0</v>
      </c>
      <c r="J283" s="165"/>
      <c r="K283" s="165">
        <f>SUM(K284:K293)</f>
        <v>0</v>
      </c>
      <c r="L283" s="165"/>
      <c r="M283" s="165">
        <f>SUM(M284:M293)</f>
        <v>0</v>
      </c>
      <c r="N283" s="165"/>
      <c r="O283" s="165">
        <f>SUM(O284:O293)</f>
        <v>0</v>
      </c>
      <c r="P283" s="165"/>
      <c r="Q283" s="165">
        <f>SUM(Q284:Q293)</f>
        <v>0</v>
      </c>
      <c r="R283" s="165"/>
      <c r="S283" s="165"/>
      <c r="T283" s="166"/>
      <c r="U283" s="160"/>
      <c r="V283" s="160">
        <f>SUM(V284:V293)</f>
        <v>234.20999999999998</v>
      </c>
      <c r="W283" s="160"/>
      <c r="AG283" t="s">
        <v>173</v>
      </c>
    </row>
    <row r="284" spans="1:60" ht="22.5" outlineLevel="1" x14ac:dyDescent="0.2">
      <c r="A284" s="167">
        <v>53</v>
      </c>
      <c r="B284" s="168" t="s">
        <v>466</v>
      </c>
      <c r="C284" s="184" t="s">
        <v>467</v>
      </c>
      <c r="D284" s="169" t="s">
        <v>208</v>
      </c>
      <c r="E284" s="170">
        <v>4.6863000000000001</v>
      </c>
      <c r="F284" s="171"/>
      <c r="G284" s="172">
        <f>ROUND(E284*F284,2)</f>
        <v>0</v>
      </c>
      <c r="H284" s="171"/>
      <c r="I284" s="172">
        <f>ROUND(E284*H284,2)</f>
        <v>0</v>
      </c>
      <c r="J284" s="171"/>
      <c r="K284" s="172">
        <f>ROUND(E284*J284,2)</f>
        <v>0</v>
      </c>
      <c r="L284" s="172">
        <v>21</v>
      </c>
      <c r="M284" s="172">
        <f>G284*(1+L284/100)</f>
        <v>0</v>
      </c>
      <c r="N284" s="172">
        <v>0</v>
      </c>
      <c r="O284" s="172">
        <f>ROUND(E284*N284,2)</f>
        <v>0</v>
      </c>
      <c r="P284" s="172">
        <v>0</v>
      </c>
      <c r="Q284" s="172">
        <f>ROUND(E284*P284,2)</f>
        <v>0</v>
      </c>
      <c r="R284" s="172"/>
      <c r="S284" s="172" t="s">
        <v>177</v>
      </c>
      <c r="T284" s="173" t="s">
        <v>178</v>
      </c>
      <c r="U284" s="158">
        <v>2.58</v>
      </c>
      <c r="V284" s="158">
        <f>ROUND(E284*U284,2)</f>
        <v>12.09</v>
      </c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196</v>
      </c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outlineLevel="1" x14ac:dyDescent="0.2">
      <c r="A285" s="155"/>
      <c r="B285" s="156"/>
      <c r="C285" s="190" t="s">
        <v>468</v>
      </c>
      <c r="D285" s="188"/>
      <c r="E285" s="189">
        <v>4.6900000000000004</v>
      </c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 t="s">
        <v>200</v>
      </c>
      <c r="AH285" s="148">
        <v>0</v>
      </c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ht="22.5" outlineLevel="1" x14ac:dyDescent="0.2">
      <c r="A286" s="167">
        <v>54</v>
      </c>
      <c r="B286" s="168" t="s">
        <v>469</v>
      </c>
      <c r="C286" s="184" t="s">
        <v>470</v>
      </c>
      <c r="D286" s="169" t="s">
        <v>195</v>
      </c>
      <c r="E286" s="170">
        <v>647.91600000000005</v>
      </c>
      <c r="F286" s="171"/>
      <c r="G286" s="172">
        <f>ROUND(E286*F286,2)</f>
        <v>0</v>
      </c>
      <c r="H286" s="171"/>
      <c r="I286" s="172">
        <f>ROUND(E286*H286,2)</f>
        <v>0</v>
      </c>
      <c r="J286" s="171"/>
      <c r="K286" s="172">
        <f>ROUND(E286*J286,2)</f>
        <v>0</v>
      </c>
      <c r="L286" s="172">
        <v>21</v>
      </c>
      <c r="M286" s="172">
        <f>G286*(1+L286/100)</f>
        <v>0</v>
      </c>
      <c r="N286" s="172">
        <v>0</v>
      </c>
      <c r="O286" s="172">
        <f>ROUND(E286*N286,2)</f>
        <v>0</v>
      </c>
      <c r="P286" s="172">
        <v>0</v>
      </c>
      <c r="Q286" s="172">
        <f>ROUND(E286*P286,2)</f>
        <v>0</v>
      </c>
      <c r="R286" s="172"/>
      <c r="S286" s="172" t="s">
        <v>177</v>
      </c>
      <c r="T286" s="173" t="s">
        <v>178</v>
      </c>
      <c r="U286" s="158">
        <v>0.25</v>
      </c>
      <c r="V286" s="158">
        <f>ROUND(E286*U286,2)</f>
        <v>161.97999999999999</v>
      </c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196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190" t="s">
        <v>1047</v>
      </c>
      <c r="D287" s="188"/>
      <c r="E287" s="189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>
        <v>0</v>
      </c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190" t="s">
        <v>1074</v>
      </c>
      <c r="D288" s="188"/>
      <c r="E288" s="189">
        <v>208.56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0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1" x14ac:dyDescent="0.2">
      <c r="A289" s="155"/>
      <c r="B289" s="156"/>
      <c r="C289" s="190" t="s">
        <v>473</v>
      </c>
      <c r="D289" s="188"/>
      <c r="E289" s="189">
        <v>439.36</v>
      </c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200</v>
      </c>
      <c r="AH289" s="148">
        <v>0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ht="22.5" outlineLevel="1" x14ac:dyDescent="0.2">
      <c r="A290" s="167">
        <v>55</v>
      </c>
      <c r="B290" s="168" t="s">
        <v>474</v>
      </c>
      <c r="C290" s="184" t="s">
        <v>475</v>
      </c>
      <c r="D290" s="169" t="s">
        <v>195</v>
      </c>
      <c r="E290" s="170">
        <v>157.1</v>
      </c>
      <c r="F290" s="171"/>
      <c r="G290" s="172">
        <f>ROUND(E290*F290,2)</f>
        <v>0</v>
      </c>
      <c r="H290" s="171"/>
      <c r="I290" s="172">
        <f>ROUND(E290*H290,2)</f>
        <v>0</v>
      </c>
      <c r="J290" s="171"/>
      <c r="K290" s="172">
        <f>ROUND(E290*J290,2)</f>
        <v>0</v>
      </c>
      <c r="L290" s="172">
        <v>21</v>
      </c>
      <c r="M290" s="172">
        <f>G290*(1+L290/100)</f>
        <v>0</v>
      </c>
      <c r="N290" s="172">
        <v>0</v>
      </c>
      <c r="O290" s="172">
        <f>ROUND(E290*N290,2)</f>
        <v>0</v>
      </c>
      <c r="P290" s="172">
        <v>0</v>
      </c>
      <c r="Q290" s="172">
        <f>ROUND(E290*P290,2)</f>
        <v>0</v>
      </c>
      <c r="R290" s="172"/>
      <c r="S290" s="172" t="s">
        <v>177</v>
      </c>
      <c r="T290" s="173" t="s">
        <v>178</v>
      </c>
      <c r="U290" s="158">
        <v>0.27100000000000002</v>
      </c>
      <c r="V290" s="158">
        <f>ROUND(E290*U290,2)</f>
        <v>42.57</v>
      </c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196</v>
      </c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1" x14ac:dyDescent="0.2">
      <c r="A291" s="155"/>
      <c r="B291" s="156"/>
      <c r="C291" s="190" t="s">
        <v>2326</v>
      </c>
      <c r="D291" s="188"/>
      <c r="E291" s="189">
        <v>157.1</v>
      </c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200</v>
      </c>
      <c r="AH291" s="148">
        <v>0</v>
      </c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ht="22.5" outlineLevel="1" x14ac:dyDescent="0.2">
      <c r="A292" s="167">
        <v>56</v>
      </c>
      <c r="B292" s="168" t="s">
        <v>477</v>
      </c>
      <c r="C292" s="184" t="s">
        <v>478</v>
      </c>
      <c r="D292" s="169" t="s">
        <v>195</v>
      </c>
      <c r="E292" s="170">
        <v>439.35599999999999</v>
      </c>
      <c r="F292" s="171"/>
      <c r="G292" s="172">
        <f>ROUND(E292*F292,2)</f>
        <v>0</v>
      </c>
      <c r="H292" s="171"/>
      <c r="I292" s="172">
        <f>ROUND(E292*H292,2)</f>
        <v>0</v>
      </c>
      <c r="J292" s="171"/>
      <c r="K292" s="172">
        <f>ROUND(E292*J292,2)</f>
        <v>0</v>
      </c>
      <c r="L292" s="172">
        <v>21</v>
      </c>
      <c r="M292" s="172">
        <f>G292*(1+L292/100)</f>
        <v>0</v>
      </c>
      <c r="N292" s="172">
        <v>0</v>
      </c>
      <c r="O292" s="172">
        <f>ROUND(E292*N292,2)</f>
        <v>0</v>
      </c>
      <c r="P292" s="172">
        <v>0</v>
      </c>
      <c r="Q292" s="172">
        <f>ROUND(E292*P292,2)</f>
        <v>0</v>
      </c>
      <c r="R292" s="172"/>
      <c r="S292" s="172" t="s">
        <v>177</v>
      </c>
      <c r="T292" s="173" t="s">
        <v>178</v>
      </c>
      <c r="U292" s="158">
        <v>0.04</v>
      </c>
      <c r="V292" s="158">
        <f>ROUND(E292*U292,2)</f>
        <v>17.57</v>
      </c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196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1" x14ac:dyDescent="0.2">
      <c r="A293" s="155"/>
      <c r="B293" s="156"/>
      <c r="C293" s="190" t="s">
        <v>473</v>
      </c>
      <c r="D293" s="188"/>
      <c r="E293" s="189">
        <v>439.36</v>
      </c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>
        <v>0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x14ac:dyDescent="0.2">
      <c r="A294" s="161" t="s">
        <v>172</v>
      </c>
      <c r="B294" s="162" t="s">
        <v>92</v>
      </c>
      <c r="C294" s="182" t="s">
        <v>93</v>
      </c>
      <c r="D294" s="163"/>
      <c r="E294" s="164"/>
      <c r="F294" s="165"/>
      <c r="G294" s="165">
        <f>SUMIF(AG295:AG298,"&lt;&gt;NOR",G295:G298)</f>
        <v>0</v>
      </c>
      <c r="H294" s="165"/>
      <c r="I294" s="165">
        <f>SUM(I295:I298)</f>
        <v>0</v>
      </c>
      <c r="J294" s="165"/>
      <c r="K294" s="165">
        <f>SUM(K295:K298)</f>
        <v>0</v>
      </c>
      <c r="L294" s="165"/>
      <c r="M294" s="165">
        <f>SUM(M295:M298)</f>
        <v>0</v>
      </c>
      <c r="N294" s="165"/>
      <c r="O294" s="165">
        <f>SUM(O295:O298)</f>
        <v>0</v>
      </c>
      <c r="P294" s="165"/>
      <c r="Q294" s="165">
        <f>SUM(Q295:Q298)</f>
        <v>0</v>
      </c>
      <c r="R294" s="165"/>
      <c r="S294" s="165"/>
      <c r="T294" s="166"/>
      <c r="U294" s="160"/>
      <c r="V294" s="160">
        <f>SUM(V295:V298)</f>
        <v>5.44</v>
      </c>
      <c r="W294" s="160"/>
      <c r="AG294" t="s">
        <v>173</v>
      </c>
    </row>
    <row r="295" spans="1:60" ht="33.75" outlineLevel="1" x14ac:dyDescent="0.2">
      <c r="A295" s="167">
        <v>57</v>
      </c>
      <c r="B295" s="168" t="s">
        <v>479</v>
      </c>
      <c r="C295" s="184" t="s">
        <v>480</v>
      </c>
      <c r="D295" s="169" t="s">
        <v>256</v>
      </c>
      <c r="E295" s="170">
        <v>20</v>
      </c>
      <c r="F295" s="171"/>
      <c r="G295" s="172">
        <f>ROUND(E295*F295,2)</f>
        <v>0</v>
      </c>
      <c r="H295" s="171"/>
      <c r="I295" s="172">
        <f>ROUND(E295*H295,2)</f>
        <v>0</v>
      </c>
      <c r="J295" s="171"/>
      <c r="K295" s="172">
        <f>ROUND(E295*J295,2)</f>
        <v>0</v>
      </c>
      <c r="L295" s="172">
        <v>21</v>
      </c>
      <c r="M295" s="172">
        <f>G295*(1+L295/100)</f>
        <v>0</v>
      </c>
      <c r="N295" s="172">
        <v>0</v>
      </c>
      <c r="O295" s="172">
        <f>ROUND(E295*N295,2)</f>
        <v>0</v>
      </c>
      <c r="P295" s="172">
        <v>0</v>
      </c>
      <c r="Q295" s="172">
        <f>ROUND(E295*P295,2)</f>
        <v>0</v>
      </c>
      <c r="R295" s="172"/>
      <c r="S295" s="172" t="s">
        <v>177</v>
      </c>
      <c r="T295" s="173" t="s">
        <v>178</v>
      </c>
      <c r="U295" s="158">
        <v>0.27200000000000002</v>
      </c>
      <c r="V295" s="158">
        <f>ROUND(E295*U295,2)</f>
        <v>5.44</v>
      </c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196</v>
      </c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1" x14ac:dyDescent="0.2">
      <c r="A296" s="155"/>
      <c r="B296" s="156"/>
      <c r="C296" s="190" t="s">
        <v>257</v>
      </c>
      <c r="D296" s="188"/>
      <c r="E296" s="189">
        <v>20</v>
      </c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 t="s">
        <v>200</v>
      </c>
      <c r="AH296" s="148">
        <v>0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ht="22.5" outlineLevel="1" x14ac:dyDescent="0.2">
      <c r="A297" s="167">
        <v>58</v>
      </c>
      <c r="B297" s="168" t="s">
        <v>483</v>
      </c>
      <c r="C297" s="184" t="s">
        <v>484</v>
      </c>
      <c r="D297" s="169" t="s">
        <v>227</v>
      </c>
      <c r="E297" s="170">
        <v>20.2</v>
      </c>
      <c r="F297" s="171"/>
      <c r="G297" s="172">
        <f>ROUND(E297*F297,2)</f>
        <v>0</v>
      </c>
      <c r="H297" s="171"/>
      <c r="I297" s="172">
        <f>ROUND(E297*H297,2)</f>
        <v>0</v>
      </c>
      <c r="J297" s="171"/>
      <c r="K297" s="172">
        <f>ROUND(E297*J297,2)</f>
        <v>0</v>
      </c>
      <c r="L297" s="172">
        <v>21</v>
      </c>
      <c r="M297" s="172">
        <f>G297*(1+L297/100)</f>
        <v>0</v>
      </c>
      <c r="N297" s="172">
        <v>0</v>
      </c>
      <c r="O297" s="172">
        <f>ROUND(E297*N297,2)</f>
        <v>0</v>
      </c>
      <c r="P297" s="172">
        <v>0</v>
      </c>
      <c r="Q297" s="172">
        <f>ROUND(E297*P297,2)</f>
        <v>0</v>
      </c>
      <c r="R297" s="172" t="s">
        <v>228</v>
      </c>
      <c r="S297" s="172" t="s">
        <v>177</v>
      </c>
      <c r="T297" s="173" t="s">
        <v>178</v>
      </c>
      <c r="U297" s="158">
        <v>0</v>
      </c>
      <c r="V297" s="158">
        <f>ROUND(E297*U297,2)</f>
        <v>0</v>
      </c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185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190" t="s">
        <v>485</v>
      </c>
      <c r="D298" s="188"/>
      <c r="E298" s="189">
        <v>20.2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>
        <v>0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x14ac:dyDescent="0.2">
      <c r="A299" s="161" t="s">
        <v>172</v>
      </c>
      <c r="B299" s="162" t="s">
        <v>94</v>
      </c>
      <c r="C299" s="182" t="s">
        <v>95</v>
      </c>
      <c r="D299" s="163"/>
      <c r="E299" s="164"/>
      <c r="F299" s="165"/>
      <c r="G299" s="165">
        <f>SUMIF(AG300:AG362,"&lt;&gt;NOR",G300:G362)</f>
        <v>0</v>
      </c>
      <c r="H299" s="165"/>
      <c r="I299" s="165">
        <f>SUM(I300:I362)</f>
        <v>0</v>
      </c>
      <c r="J299" s="165"/>
      <c r="K299" s="165">
        <f>SUM(K300:K362)</f>
        <v>0</v>
      </c>
      <c r="L299" s="165"/>
      <c r="M299" s="165">
        <f>SUM(M300:M362)</f>
        <v>0</v>
      </c>
      <c r="N299" s="165"/>
      <c r="O299" s="165">
        <f>SUM(O300:O362)</f>
        <v>0</v>
      </c>
      <c r="P299" s="165"/>
      <c r="Q299" s="165">
        <f>SUM(Q300:Q362)</f>
        <v>0</v>
      </c>
      <c r="R299" s="165"/>
      <c r="S299" s="165"/>
      <c r="T299" s="166"/>
      <c r="U299" s="160"/>
      <c r="V299" s="160">
        <f>SUM(V300:V362)</f>
        <v>1227.2800000000002</v>
      </c>
      <c r="W299" s="160"/>
      <c r="AG299" t="s">
        <v>173</v>
      </c>
    </row>
    <row r="300" spans="1:60" ht="33.75" outlineLevel="1" x14ac:dyDescent="0.2">
      <c r="A300" s="167">
        <v>59</v>
      </c>
      <c r="B300" s="168" t="s">
        <v>486</v>
      </c>
      <c r="C300" s="184" t="s">
        <v>487</v>
      </c>
      <c r="D300" s="169" t="s">
        <v>195</v>
      </c>
      <c r="E300" s="170">
        <v>1844.82</v>
      </c>
      <c r="F300" s="171"/>
      <c r="G300" s="172">
        <f>ROUND(E300*F300,2)</f>
        <v>0</v>
      </c>
      <c r="H300" s="171"/>
      <c r="I300" s="172">
        <f>ROUND(E300*H300,2)</f>
        <v>0</v>
      </c>
      <c r="J300" s="171"/>
      <c r="K300" s="172">
        <f>ROUND(E300*J300,2)</f>
        <v>0</v>
      </c>
      <c r="L300" s="172">
        <v>21</v>
      </c>
      <c r="M300" s="172">
        <f>G300*(1+L300/100)</f>
        <v>0</v>
      </c>
      <c r="N300" s="172">
        <v>0</v>
      </c>
      <c r="O300" s="172">
        <f>ROUND(E300*N300,2)</f>
        <v>0</v>
      </c>
      <c r="P300" s="172">
        <v>0</v>
      </c>
      <c r="Q300" s="172">
        <f>ROUND(E300*P300,2)</f>
        <v>0</v>
      </c>
      <c r="R300" s="172"/>
      <c r="S300" s="172" t="s">
        <v>177</v>
      </c>
      <c r="T300" s="173" t="s">
        <v>178</v>
      </c>
      <c r="U300" s="158">
        <v>0.13900000000000001</v>
      </c>
      <c r="V300" s="158">
        <f>ROUND(E300*U300,2)</f>
        <v>256.43</v>
      </c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196</v>
      </c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55"/>
      <c r="B301" s="156"/>
      <c r="C301" s="199" t="s">
        <v>283</v>
      </c>
      <c r="D301" s="191"/>
      <c r="E301" s="192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200</v>
      </c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1" x14ac:dyDescent="0.2">
      <c r="A302" s="155"/>
      <c r="B302" s="156"/>
      <c r="C302" s="200" t="s">
        <v>2327</v>
      </c>
      <c r="D302" s="191"/>
      <c r="E302" s="192">
        <v>466.2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200</v>
      </c>
      <c r="AH302" s="148">
        <v>2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outlineLevel="1" x14ac:dyDescent="0.2">
      <c r="A303" s="155"/>
      <c r="B303" s="156"/>
      <c r="C303" s="200" t="s">
        <v>2328</v>
      </c>
      <c r="D303" s="191"/>
      <c r="E303" s="192">
        <v>505.05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200</v>
      </c>
      <c r="AH303" s="148">
        <v>2</v>
      </c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outlineLevel="1" x14ac:dyDescent="0.2">
      <c r="A304" s="155"/>
      <c r="B304" s="156"/>
      <c r="C304" s="200" t="s">
        <v>2329</v>
      </c>
      <c r="D304" s="191"/>
      <c r="E304" s="192">
        <v>574.98</v>
      </c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200</v>
      </c>
      <c r="AH304" s="148">
        <v>2</v>
      </c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outlineLevel="1" x14ac:dyDescent="0.2">
      <c r="A305" s="155"/>
      <c r="B305" s="156"/>
      <c r="C305" s="200" t="s">
        <v>2330</v>
      </c>
      <c r="D305" s="191"/>
      <c r="E305" s="192">
        <v>298.58999999999997</v>
      </c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200</v>
      </c>
      <c r="AH305" s="148">
        <v>2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55"/>
      <c r="B306" s="156"/>
      <c r="C306" s="201" t="s">
        <v>295</v>
      </c>
      <c r="D306" s="193"/>
      <c r="E306" s="194">
        <v>1844.82</v>
      </c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200</v>
      </c>
      <c r="AH306" s="148">
        <v>3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55"/>
      <c r="B307" s="156"/>
      <c r="C307" s="199" t="s">
        <v>296</v>
      </c>
      <c r="D307" s="191"/>
      <c r="E307" s="192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200</v>
      </c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1" x14ac:dyDescent="0.2">
      <c r="A308" s="155"/>
      <c r="B308" s="156"/>
      <c r="C308" s="190" t="s">
        <v>2331</v>
      </c>
      <c r="D308" s="188"/>
      <c r="E308" s="189">
        <v>1844.82</v>
      </c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200</v>
      </c>
      <c r="AH308" s="148">
        <v>0</v>
      </c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ht="45" outlineLevel="1" x14ac:dyDescent="0.2">
      <c r="A309" s="167">
        <v>60</v>
      </c>
      <c r="B309" s="168" t="s">
        <v>492</v>
      </c>
      <c r="C309" s="184" t="s">
        <v>493</v>
      </c>
      <c r="D309" s="169" t="s">
        <v>195</v>
      </c>
      <c r="E309" s="170">
        <v>7379.28</v>
      </c>
      <c r="F309" s="171"/>
      <c r="G309" s="172">
        <f>ROUND(E309*F309,2)</f>
        <v>0</v>
      </c>
      <c r="H309" s="171"/>
      <c r="I309" s="172">
        <f>ROUND(E309*H309,2)</f>
        <v>0</v>
      </c>
      <c r="J309" s="171"/>
      <c r="K309" s="172">
        <f>ROUND(E309*J309,2)</f>
        <v>0</v>
      </c>
      <c r="L309" s="172">
        <v>21</v>
      </c>
      <c r="M309" s="172">
        <f>G309*(1+L309/100)</f>
        <v>0</v>
      </c>
      <c r="N309" s="172">
        <v>0</v>
      </c>
      <c r="O309" s="172">
        <f>ROUND(E309*N309,2)</f>
        <v>0</v>
      </c>
      <c r="P309" s="172">
        <v>0</v>
      </c>
      <c r="Q309" s="172">
        <f>ROUND(E309*P309,2)</f>
        <v>0</v>
      </c>
      <c r="R309" s="172"/>
      <c r="S309" s="172" t="s">
        <v>177</v>
      </c>
      <c r="T309" s="173" t="s">
        <v>178</v>
      </c>
      <c r="U309" s="158">
        <v>7.0000000000000001E-3</v>
      </c>
      <c r="V309" s="158">
        <f>ROUND(E309*U309,2)</f>
        <v>51.65</v>
      </c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196</v>
      </c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55"/>
      <c r="B310" s="156"/>
      <c r="C310" s="199" t="s">
        <v>283</v>
      </c>
      <c r="D310" s="191"/>
      <c r="E310" s="192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200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1" x14ac:dyDescent="0.2">
      <c r="A311" s="155"/>
      <c r="B311" s="156"/>
      <c r="C311" s="200" t="s">
        <v>2327</v>
      </c>
      <c r="D311" s="191"/>
      <c r="E311" s="192">
        <v>466.2</v>
      </c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200</v>
      </c>
      <c r="AH311" s="148">
        <v>2</v>
      </c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55"/>
      <c r="B312" s="156"/>
      <c r="C312" s="200" t="s">
        <v>2328</v>
      </c>
      <c r="D312" s="191"/>
      <c r="E312" s="192">
        <v>505.05</v>
      </c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200</v>
      </c>
      <c r="AH312" s="148">
        <v>2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1" x14ac:dyDescent="0.2">
      <c r="A313" s="155"/>
      <c r="B313" s="156"/>
      <c r="C313" s="200" t="s">
        <v>2329</v>
      </c>
      <c r="D313" s="191"/>
      <c r="E313" s="192">
        <v>574.98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>
        <v>2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outlineLevel="1" x14ac:dyDescent="0.2">
      <c r="A314" s="155"/>
      <c r="B314" s="156"/>
      <c r="C314" s="200" t="s">
        <v>2330</v>
      </c>
      <c r="D314" s="191"/>
      <c r="E314" s="192">
        <v>298.58999999999997</v>
      </c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200</v>
      </c>
      <c r="AH314" s="148">
        <v>2</v>
      </c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201" t="s">
        <v>295</v>
      </c>
      <c r="D315" s="193"/>
      <c r="E315" s="194">
        <v>1844.82</v>
      </c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>
        <v>3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199" t="s">
        <v>296</v>
      </c>
      <c r="D316" s="191"/>
      <c r="E316" s="192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190" t="s">
        <v>2332</v>
      </c>
      <c r="D317" s="188"/>
      <c r="E317" s="189">
        <v>7379.28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ht="22.5" outlineLevel="1" x14ac:dyDescent="0.2">
      <c r="A318" s="167">
        <v>61</v>
      </c>
      <c r="B318" s="168" t="s">
        <v>499</v>
      </c>
      <c r="C318" s="184" t="s">
        <v>500</v>
      </c>
      <c r="D318" s="169" t="s">
        <v>195</v>
      </c>
      <c r="E318" s="170">
        <v>1844.82</v>
      </c>
      <c r="F318" s="171"/>
      <c r="G318" s="172">
        <f>ROUND(E318*F318,2)</f>
        <v>0</v>
      </c>
      <c r="H318" s="171"/>
      <c r="I318" s="172">
        <f>ROUND(E318*H318,2)</f>
        <v>0</v>
      </c>
      <c r="J318" s="171"/>
      <c r="K318" s="172">
        <f>ROUND(E318*J318,2)</f>
        <v>0</v>
      </c>
      <c r="L318" s="172">
        <v>21</v>
      </c>
      <c r="M318" s="172">
        <f>G318*(1+L318/100)</f>
        <v>0</v>
      </c>
      <c r="N318" s="172">
        <v>0</v>
      </c>
      <c r="O318" s="172">
        <f>ROUND(E318*N318,2)</f>
        <v>0</v>
      </c>
      <c r="P318" s="172">
        <v>0</v>
      </c>
      <c r="Q318" s="172">
        <f>ROUND(E318*P318,2)</f>
        <v>0</v>
      </c>
      <c r="R318" s="172"/>
      <c r="S318" s="172" t="s">
        <v>177</v>
      </c>
      <c r="T318" s="173" t="s">
        <v>178</v>
      </c>
      <c r="U318" s="158">
        <v>0.11700000000000001</v>
      </c>
      <c r="V318" s="158">
        <f>ROUND(E318*U318,2)</f>
        <v>215.84</v>
      </c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196</v>
      </c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1" x14ac:dyDescent="0.2">
      <c r="A319" s="155"/>
      <c r="B319" s="156"/>
      <c r="C319" s="199" t="s">
        <v>283</v>
      </c>
      <c r="D319" s="191"/>
      <c r="E319" s="192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200" t="s">
        <v>2327</v>
      </c>
      <c r="D320" s="191"/>
      <c r="E320" s="192">
        <v>466.2</v>
      </c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>
        <v>2</v>
      </c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outlineLevel="1" x14ac:dyDescent="0.2">
      <c r="A321" s="155"/>
      <c r="B321" s="156"/>
      <c r="C321" s="200" t="s">
        <v>2328</v>
      </c>
      <c r="D321" s="191"/>
      <c r="E321" s="192">
        <v>505.05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200</v>
      </c>
      <c r="AH321" s="148">
        <v>2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outlineLevel="1" x14ac:dyDescent="0.2">
      <c r="A322" s="155"/>
      <c r="B322" s="156"/>
      <c r="C322" s="200" t="s">
        <v>2329</v>
      </c>
      <c r="D322" s="191"/>
      <c r="E322" s="192">
        <v>574.98</v>
      </c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200</v>
      </c>
      <c r="AH322" s="148">
        <v>2</v>
      </c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200" t="s">
        <v>2330</v>
      </c>
      <c r="D323" s="191"/>
      <c r="E323" s="192">
        <v>298.58999999999997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2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1" x14ac:dyDescent="0.2">
      <c r="A324" s="155"/>
      <c r="B324" s="156"/>
      <c r="C324" s="201" t="s">
        <v>295</v>
      </c>
      <c r="D324" s="193"/>
      <c r="E324" s="194">
        <v>1844.82</v>
      </c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200</v>
      </c>
      <c r="AH324" s="148">
        <v>3</v>
      </c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199" t="s">
        <v>296</v>
      </c>
      <c r="D325" s="191"/>
      <c r="E325" s="192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55"/>
      <c r="B326" s="156"/>
      <c r="C326" s="190" t="s">
        <v>2331</v>
      </c>
      <c r="D326" s="188"/>
      <c r="E326" s="189">
        <v>1844.82</v>
      </c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200</v>
      </c>
      <c r="AH326" s="148">
        <v>0</v>
      </c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ht="22.5" outlineLevel="1" x14ac:dyDescent="0.2">
      <c r="A327" s="167">
        <v>62</v>
      </c>
      <c r="B327" s="168" t="s">
        <v>501</v>
      </c>
      <c r="C327" s="184" t="s">
        <v>502</v>
      </c>
      <c r="D327" s="169" t="s">
        <v>195</v>
      </c>
      <c r="E327" s="170">
        <v>16.2</v>
      </c>
      <c r="F327" s="171"/>
      <c r="G327" s="172">
        <f>ROUND(E327*F327,2)</f>
        <v>0</v>
      </c>
      <c r="H327" s="171"/>
      <c r="I327" s="172">
        <f>ROUND(E327*H327,2)</f>
        <v>0</v>
      </c>
      <c r="J327" s="171"/>
      <c r="K327" s="172">
        <f>ROUND(E327*J327,2)</f>
        <v>0</v>
      </c>
      <c r="L327" s="172">
        <v>21</v>
      </c>
      <c r="M327" s="172">
        <f>G327*(1+L327/100)</f>
        <v>0</v>
      </c>
      <c r="N327" s="172">
        <v>0</v>
      </c>
      <c r="O327" s="172">
        <f>ROUND(E327*N327,2)</f>
        <v>0</v>
      </c>
      <c r="P327" s="172">
        <v>0</v>
      </c>
      <c r="Q327" s="172">
        <f>ROUND(E327*P327,2)</f>
        <v>0</v>
      </c>
      <c r="R327" s="172"/>
      <c r="S327" s="172" t="s">
        <v>177</v>
      </c>
      <c r="T327" s="173" t="s">
        <v>178</v>
      </c>
      <c r="U327" s="158">
        <v>0.214</v>
      </c>
      <c r="V327" s="158">
        <f>ROUND(E327*U327,2)</f>
        <v>3.47</v>
      </c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196</v>
      </c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outlineLevel="1" x14ac:dyDescent="0.2">
      <c r="A328" s="155"/>
      <c r="B328" s="156"/>
      <c r="C328" s="190" t="s">
        <v>2333</v>
      </c>
      <c r="D328" s="188"/>
      <c r="E328" s="189">
        <v>16.2</v>
      </c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200</v>
      </c>
      <c r="AH328" s="148">
        <v>0</v>
      </c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ht="22.5" outlineLevel="1" x14ac:dyDescent="0.2">
      <c r="A329" s="167">
        <v>63</v>
      </c>
      <c r="B329" s="168" t="s">
        <v>504</v>
      </c>
      <c r="C329" s="184" t="s">
        <v>505</v>
      </c>
      <c r="D329" s="169" t="s">
        <v>195</v>
      </c>
      <c r="E329" s="170">
        <v>1390.1767500000001</v>
      </c>
      <c r="F329" s="171"/>
      <c r="G329" s="172">
        <f>ROUND(E329*F329,2)</f>
        <v>0</v>
      </c>
      <c r="H329" s="171"/>
      <c r="I329" s="172">
        <f>ROUND(E329*H329,2)</f>
        <v>0</v>
      </c>
      <c r="J329" s="171"/>
      <c r="K329" s="172">
        <f>ROUND(E329*J329,2)</f>
        <v>0</v>
      </c>
      <c r="L329" s="172">
        <v>21</v>
      </c>
      <c r="M329" s="172">
        <f>G329*(1+L329/100)</f>
        <v>0</v>
      </c>
      <c r="N329" s="172">
        <v>0</v>
      </c>
      <c r="O329" s="172">
        <f>ROUND(E329*N329,2)</f>
        <v>0</v>
      </c>
      <c r="P329" s="172">
        <v>0</v>
      </c>
      <c r="Q329" s="172">
        <f>ROUND(E329*P329,2)</f>
        <v>0</v>
      </c>
      <c r="R329" s="172"/>
      <c r="S329" s="172" t="s">
        <v>177</v>
      </c>
      <c r="T329" s="173" t="s">
        <v>178</v>
      </c>
      <c r="U329" s="158">
        <v>0.252</v>
      </c>
      <c r="V329" s="158">
        <f>ROUND(E329*U329,2)</f>
        <v>350.32</v>
      </c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196</v>
      </c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ht="22.5" outlineLevel="1" x14ac:dyDescent="0.2">
      <c r="A330" s="155"/>
      <c r="B330" s="156"/>
      <c r="C330" s="190" t="s">
        <v>506</v>
      </c>
      <c r="D330" s="188"/>
      <c r="E330" s="189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200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outlineLevel="1" x14ac:dyDescent="0.2">
      <c r="A331" s="155"/>
      <c r="B331" s="156"/>
      <c r="C331" s="190" t="s">
        <v>489</v>
      </c>
      <c r="D331" s="188"/>
      <c r="E331" s="189">
        <v>688.63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200</v>
      </c>
      <c r="AH331" s="148">
        <v>0</v>
      </c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ht="22.5" outlineLevel="1" x14ac:dyDescent="0.2">
      <c r="A332" s="155"/>
      <c r="B332" s="156"/>
      <c r="C332" s="190" t="s">
        <v>490</v>
      </c>
      <c r="D332" s="188"/>
      <c r="E332" s="189">
        <v>701.54</v>
      </c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 t="s">
        <v>200</v>
      </c>
      <c r="AH332" s="148">
        <v>0</v>
      </c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ht="33.75" outlineLevel="1" x14ac:dyDescent="0.2">
      <c r="A333" s="167">
        <v>64</v>
      </c>
      <c r="B333" s="168" t="s">
        <v>507</v>
      </c>
      <c r="C333" s="184" t="s">
        <v>508</v>
      </c>
      <c r="D333" s="169" t="s">
        <v>195</v>
      </c>
      <c r="E333" s="170">
        <v>1390.1767500000001</v>
      </c>
      <c r="F333" s="171"/>
      <c r="G333" s="172">
        <f>ROUND(E333*F333,2)</f>
        <v>0</v>
      </c>
      <c r="H333" s="171"/>
      <c r="I333" s="172">
        <f>ROUND(E333*H333,2)</f>
        <v>0</v>
      </c>
      <c r="J333" s="171"/>
      <c r="K333" s="172">
        <f>ROUND(E333*J333,2)</f>
        <v>0</v>
      </c>
      <c r="L333" s="172">
        <v>21</v>
      </c>
      <c r="M333" s="172">
        <f>G333*(1+L333/100)</f>
        <v>0</v>
      </c>
      <c r="N333" s="172">
        <v>0</v>
      </c>
      <c r="O333" s="172">
        <f>ROUND(E333*N333,2)</f>
        <v>0</v>
      </c>
      <c r="P333" s="172">
        <v>0</v>
      </c>
      <c r="Q333" s="172">
        <f>ROUND(E333*P333,2)</f>
        <v>0</v>
      </c>
      <c r="R333" s="172"/>
      <c r="S333" s="172" t="s">
        <v>177</v>
      </c>
      <c r="T333" s="173" t="s">
        <v>178</v>
      </c>
      <c r="U333" s="158">
        <v>0.01</v>
      </c>
      <c r="V333" s="158">
        <f>ROUND(E333*U333,2)</f>
        <v>13.9</v>
      </c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196</v>
      </c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ht="22.5" outlineLevel="1" x14ac:dyDescent="0.2">
      <c r="A334" s="155"/>
      <c r="B334" s="156"/>
      <c r="C334" s="190" t="s">
        <v>506</v>
      </c>
      <c r="D334" s="188"/>
      <c r="E334" s="189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200</v>
      </c>
      <c r="AH334" s="148">
        <v>0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outlineLevel="1" x14ac:dyDescent="0.2">
      <c r="A335" s="155"/>
      <c r="B335" s="156"/>
      <c r="C335" s="190" t="s">
        <v>489</v>
      </c>
      <c r="D335" s="188"/>
      <c r="E335" s="189">
        <v>688.63</v>
      </c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200</v>
      </c>
      <c r="AH335" s="148">
        <v>0</v>
      </c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ht="22.5" outlineLevel="1" x14ac:dyDescent="0.2">
      <c r="A336" s="155"/>
      <c r="B336" s="156"/>
      <c r="C336" s="190" t="s">
        <v>490</v>
      </c>
      <c r="D336" s="188"/>
      <c r="E336" s="189">
        <v>701.54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ht="33.75" outlineLevel="1" x14ac:dyDescent="0.2">
      <c r="A337" s="167">
        <v>65</v>
      </c>
      <c r="B337" s="168" t="s">
        <v>509</v>
      </c>
      <c r="C337" s="184" t="s">
        <v>510</v>
      </c>
      <c r="D337" s="169" t="s">
        <v>195</v>
      </c>
      <c r="E337" s="170">
        <v>1390.1767500000001</v>
      </c>
      <c r="F337" s="171"/>
      <c r="G337" s="172">
        <f>ROUND(E337*F337,2)</f>
        <v>0</v>
      </c>
      <c r="H337" s="171"/>
      <c r="I337" s="172">
        <f>ROUND(E337*H337,2)</f>
        <v>0</v>
      </c>
      <c r="J337" s="171"/>
      <c r="K337" s="172">
        <f>ROUND(E337*J337,2)</f>
        <v>0</v>
      </c>
      <c r="L337" s="172">
        <v>21</v>
      </c>
      <c r="M337" s="172">
        <f>G337*(1+L337/100)</f>
        <v>0</v>
      </c>
      <c r="N337" s="172">
        <v>0</v>
      </c>
      <c r="O337" s="172">
        <f>ROUND(E337*N337,2)</f>
        <v>0</v>
      </c>
      <c r="P337" s="172">
        <v>0</v>
      </c>
      <c r="Q337" s="172">
        <f>ROUND(E337*P337,2)</f>
        <v>0</v>
      </c>
      <c r="R337" s="172"/>
      <c r="S337" s="172" t="s">
        <v>177</v>
      </c>
      <c r="T337" s="173" t="s">
        <v>178</v>
      </c>
      <c r="U337" s="158">
        <v>0.19800000000000001</v>
      </c>
      <c r="V337" s="158">
        <f>ROUND(E337*U337,2)</f>
        <v>275.25</v>
      </c>
      <c r="W337" s="15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 t="s">
        <v>196</v>
      </c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ht="22.5" outlineLevel="1" x14ac:dyDescent="0.2">
      <c r="A338" s="155"/>
      <c r="B338" s="156"/>
      <c r="C338" s="190" t="s">
        <v>506</v>
      </c>
      <c r="D338" s="188"/>
      <c r="E338" s="189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200</v>
      </c>
      <c r="AH338" s="148">
        <v>0</v>
      </c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/>
      <c r="B339" s="156"/>
      <c r="C339" s="190" t="s">
        <v>489</v>
      </c>
      <c r="D339" s="188"/>
      <c r="E339" s="189">
        <v>688.63</v>
      </c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200</v>
      </c>
      <c r="AH339" s="148">
        <v>0</v>
      </c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ht="22.5" outlineLevel="1" x14ac:dyDescent="0.2">
      <c r="A340" s="155"/>
      <c r="B340" s="156"/>
      <c r="C340" s="190" t="s">
        <v>490</v>
      </c>
      <c r="D340" s="188"/>
      <c r="E340" s="189">
        <v>701.54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outlineLevel="1" x14ac:dyDescent="0.2">
      <c r="A341" s="167">
        <v>66</v>
      </c>
      <c r="B341" s="168" t="s">
        <v>511</v>
      </c>
      <c r="C341" s="184" t="s">
        <v>512</v>
      </c>
      <c r="D341" s="169" t="s">
        <v>195</v>
      </c>
      <c r="E341" s="170">
        <v>1994</v>
      </c>
      <c r="F341" s="171"/>
      <c r="G341" s="172">
        <f>ROUND(E341*F341,2)</f>
        <v>0</v>
      </c>
      <c r="H341" s="171"/>
      <c r="I341" s="172">
        <f>ROUND(E341*H341,2)</f>
        <v>0</v>
      </c>
      <c r="J341" s="171"/>
      <c r="K341" s="172">
        <f>ROUND(E341*J341,2)</f>
        <v>0</v>
      </c>
      <c r="L341" s="172">
        <v>21</v>
      </c>
      <c r="M341" s="172">
        <f>G341*(1+L341/100)</f>
        <v>0</v>
      </c>
      <c r="N341" s="172">
        <v>0</v>
      </c>
      <c r="O341" s="172">
        <f>ROUND(E341*N341,2)</f>
        <v>0</v>
      </c>
      <c r="P341" s="172">
        <v>0</v>
      </c>
      <c r="Q341" s="172">
        <f>ROUND(E341*P341,2)</f>
        <v>0</v>
      </c>
      <c r="R341" s="172"/>
      <c r="S341" s="172" t="s">
        <v>177</v>
      </c>
      <c r="T341" s="173" t="s">
        <v>178</v>
      </c>
      <c r="U341" s="158">
        <v>3.0300000000000001E-2</v>
      </c>
      <c r="V341" s="158">
        <f>ROUND(E341*U341,2)</f>
        <v>60.42</v>
      </c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196</v>
      </c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outlineLevel="1" x14ac:dyDescent="0.2">
      <c r="A342" s="155"/>
      <c r="B342" s="156"/>
      <c r="C342" s="199" t="s">
        <v>283</v>
      </c>
      <c r="D342" s="191"/>
      <c r="E342" s="192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200</v>
      </c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1" x14ac:dyDescent="0.2">
      <c r="A343" s="155"/>
      <c r="B343" s="156"/>
      <c r="C343" s="200" t="s">
        <v>2334</v>
      </c>
      <c r="D343" s="191"/>
      <c r="E343" s="192">
        <v>504</v>
      </c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200</v>
      </c>
      <c r="AH343" s="148">
        <v>2</v>
      </c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outlineLevel="1" x14ac:dyDescent="0.2">
      <c r="A344" s="155"/>
      <c r="B344" s="156"/>
      <c r="C344" s="200" t="s">
        <v>2335</v>
      </c>
      <c r="D344" s="191"/>
      <c r="E344" s="192">
        <v>546</v>
      </c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>
        <v>2</v>
      </c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1" x14ac:dyDescent="0.2">
      <c r="A345" s="155"/>
      <c r="B345" s="156"/>
      <c r="C345" s="200" t="s">
        <v>2336</v>
      </c>
      <c r="D345" s="191"/>
      <c r="E345" s="192">
        <v>621.6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200</v>
      </c>
      <c r="AH345" s="148">
        <v>2</v>
      </c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200" t="s">
        <v>2337</v>
      </c>
      <c r="D346" s="191"/>
      <c r="E346" s="192">
        <v>322.8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2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outlineLevel="1" x14ac:dyDescent="0.2">
      <c r="A347" s="155"/>
      <c r="B347" s="156"/>
      <c r="C347" s="201" t="s">
        <v>295</v>
      </c>
      <c r="D347" s="193"/>
      <c r="E347" s="194">
        <v>1994.4</v>
      </c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200</v>
      </c>
      <c r="AH347" s="148">
        <v>3</v>
      </c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199" t="s">
        <v>296</v>
      </c>
      <c r="D348" s="191"/>
      <c r="E348" s="192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outlineLevel="1" x14ac:dyDescent="0.2">
      <c r="A349" s="155"/>
      <c r="B349" s="156"/>
      <c r="C349" s="190" t="s">
        <v>2338</v>
      </c>
      <c r="D349" s="188"/>
      <c r="E349" s="189">
        <v>1994</v>
      </c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200</v>
      </c>
      <c r="AH349" s="148">
        <v>0</v>
      </c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ht="33.75" outlineLevel="1" x14ac:dyDescent="0.2">
      <c r="A350" s="167">
        <v>67</v>
      </c>
      <c r="B350" s="168" t="s">
        <v>517</v>
      </c>
      <c r="C350" s="184" t="s">
        <v>518</v>
      </c>
      <c r="D350" s="169" t="s">
        <v>195</v>
      </c>
      <c r="E350" s="170">
        <v>7976</v>
      </c>
      <c r="F350" s="171"/>
      <c r="G350" s="172">
        <f>ROUND(E350*F350,2)</f>
        <v>0</v>
      </c>
      <c r="H350" s="171"/>
      <c r="I350" s="172">
        <f>ROUND(E350*H350,2)</f>
        <v>0</v>
      </c>
      <c r="J350" s="171"/>
      <c r="K350" s="172">
        <f>ROUND(E350*J350,2)</f>
        <v>0</v>
      </c>
      <c r="L350" s="172">
        <v>21</v>
      </c>
      <c r="M350" s="172">
        <f>G350*(1+L350/100)</f>
        <v>0</v>
      </c>
      <c r="N350" s="172">
        <v>0</v>
      </c>
      <c r="O350" s="172">
        <f>ROUND(E350*N350,2)</f>
        <v>0</v>
      </c>
      <c r="P350" s="172">
        <v>0</v>
      </c>
      <c r="Q350" s="172">
        <f>ROUND(E350*P350,2)</f>
        <v>0</v>
      </c>
      <c r="R350" s="172"/>
      <c r="S350" s="172" t="s">
        <v>177</v>
      </c>
      <c r="T350" s="173" t="s">
        <v>178</v>
      </c>
      <c r="U350" s="158">
        <v>0</v>
      </c>
      <c r="V350" s="158">
        <f>ROUND(E350*U350,2)</f>
        <v>0</v>
      </c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196</v>
      </c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9" t="s">
        <v>283</v>
      </c>
      <c r="D351" s="191"/>
      <c r="E351" s="192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1" x14ac:dyDescent="0.2">
      <c r="A352" s="155"/>
      <c r="B352" s="156"/>
      <c r="C352" s="200" t="s">
        <v>2334</v>
      </c>
      <c r="D352" s="191"/>
      <c r="E352" s="192">
        <v>504</v>
      </c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200</v>
      </c>
      <c r="AH352" s="148">
        <v>2</v>
      </c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200" t="s">
        <v>2335</v>
      </c>
      <c r="D353" s="191"/>
      <c r="E353" s="192">
        <v>546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2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outlineLevel="1" x14ac:dyDescent="0.2">
      <c r="A354" s="155"/>
      <c r="B354" s="156"/>
      <c r="C354" s="200" t="s">
        <v>2336</v>
      </c>
      <c r="D354" s="191"/>
      <c r="E354" s="192">
        <v>621.6</v>
      </c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200</v>
      </c>
      <c r="AH354" s="148">
        <v>2</v>
      </c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outlineLevel="1" x14ac:dyDescent="0.2">
      <c r="A355" s="155"/>
      <c r="B355" s="156"/>
      <c r="C355" s="200" t="s">
        <v>2337</v>
      </c>
      <c r="D355" s="191"/>
      <c r="E355" s="192">
        <v>322.8</v>
      </c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200</v>
      </c>
      <c r="AH355" s="148">
        <v>2</v>
      </c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outlineLevel="1" x14ac:dyDescent="0.2">
      <c r="A356" s="155"/>
      <c r="B356" s="156"/>
      <c r="C356" s="201" t="s">
        <v>295</v>
      </c>
      <c r="D356" s="193"/>
      <c r="E356" s="194">
        <v>1994.4</v>
      </c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200</v>
      </c>
      <c r="AH356" s="148">
        <v>3</v>
      </c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outlineLevel="1" x14ac:dyDescent="0.2">
      <c r="A357" s="155"/>
      <c r="B357" s="156"/>
      <c r="C357" s="199" t="s">
        <v>296</v>
      </c>
      <c r="D357" s="191"/>
      <c r="E357" s="192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200</v>
      </c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outlineLevel="1" x14ac:dyDescent="0.2">
      <c r="A358" s="155"/>
      <c r="B358" s="156"/>
      <c r="C358" s="190" t="s">
        <v>2339</v>
      </c>
      <c r="D358" s="188"/>
      <c r="E358" s="189">
        <v>7976</v>
      </c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200</v>
      </c>
      <c r="AH358" s="148">
        <v>0</v>
      </c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outlineLevel="1" x14ac:dyDescent="0.2">
      <c r="A359" s="167">
        <v>68</v>
      </c>
      <c r="B359" s="168" t="s">
        <v>524</v>
      </c>
      <c r="C359" s="184" t="s">
        <v>525</v>
      </c>
      <c r="D359" s="169" t="s">
        <v>526</v>
      </c>
      <c r="E359" s="170">
        <v>320</v>
      </c>
      <c r="F359" s="171"/>
      <c r="G359" s="172">
        <f>ROUND(E359*F359,2)</f>
        <v>0</v>
      </c>
      <c r="H359" s="171"/>
      <c r="I359" s="172">
        <f>ROUND(E359*H359,2)</f>
        <v>0</v>
      </c>
      <c r="J359" s="171"/>
      <c r="K359" s="172">
        <f>ROUND(E359*J359,2)</f>
        <v>0</v>
      </c>
      <c r="L359" s="172">
        <v>21</v>
      </c>
      <c r="M359" s="172">
        <f>G359*(1+L359/100)</f>
        <v>0</v>
      </c>
      <c r="N359" s="172">
        <v>0</v>
      </c>
      <c r="O359" s="172">
        <f>ROUND(E359*N359,2)</f>
        <v>0</v>
      </c>
      <c r="P359" s="172">
        <v>0</v>
      </c>
      <c r="Q359" s="172">
        <f>ROUND(E359*P359,2)</f>
        <v>0</v>
      </c>
      <c r="R359" s="172" t="s">
        <v>527</v>
      </c>
      <c r="S359" s="172" t="s">
        <v>177</v>
      </c>
      <c r="T359" s="173" t="s">
        <v>178</v>
      </c>
      <c r="U359" s="158">
        <v>0</v>
      </c>
      <c r="V359" s="158">
        <f>ROUND(E359*U359,2)</f>
        <v>0</v>
      </c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528</v>
      </c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outlineLevel="1" x14ac:dyDescent="0.2">
      <c r="A360" s="155"/>
      <c r="B360" s="156"/>
      <c r="C360" s="190" t="s">
        <v>529</v>
      </c>
      <c r="D360" s="188"/>
      <c r="E360" s="189">
        <v>40</v>
      </c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200</v>
      </c>
      <c r="AH360" s="148">
        <v>0</v>
      </c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1" x14ac:dyDescent="0.2">
      <c r="A361" s="155"/>
      <c r="B361" s="156"/>
      <c r="C361" s="190" t="s">
        <v>530</v>
      </c>
      <c r="D361" s="188"/>
      <c r="E361" s="189">
        <v>40</v>
      </c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200</v>
      </c>
      <c r="AH361" s="148">
        <v>0</v>
      </c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1" x14ac:dyDescent="0.2">
      <c r="A362" s="155"/>
      <c r="B362" s="156"/>
      <c r="C362" s="190" t="s">
        <v>531</v>
      </c>
      <c r="D362" s="188"/>
      <c r="E362" s="189">
        <v>240</v>
      </c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200</v>
      </c>
      <c r="AH362" s="148">
        <v>0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ht="25.5" x14ac:dyDescent="0.2">
      <c r="A363" s="161" t="s">
        <v>172</v>
      </c>
      <c r="B363" s="162" t="s">
        <v>96</v>
      </c>
      <c r="C363" s="182" t="s">
        <v>97</v>
      </c>
      <c r="D363" s="163"/>
      <c r="E363" s="164"/>
      <c r="F363" s="165"/>
      <c r="G363" s="165">
        <f>SUMIF(AG364:AG386,"&lt;&gt;NOR",G364:G386)</f>
        <v>0</v>
      </c>
      <c r="H363" s="165"/>
      <c r="I363" s="165">
        <f>SUM(I364:I386)</f>
        <v>0</v>
      </c>
      <c r="J363" s="165"/>
      <c r="K363" s="165">
        <f>SUM(K364:K386)</f>
        <v>0</v>
      </c>
      <c r="L363" s="165"/>
      <c r="M363" s="165">
        <f>SUM(M364:M386)</f>
        <v>0</v>
      </c>
      <c r="N363" s="165"/>
      <c r="O363" s="165">
        <f>SUM(O364:O386)</f>
        <v>0</v>
      </c>
      <c r="P363" s="165"/>
      <c r="Q363" s="165">
        <f>SUM(Q364:Q386)</f>
        <v>0</v>
      </c>
      <c r="R363" s="165"/>
      <c r="S363" s="165"/>
      <c r="T363" s="166"/>
      <c r="U363" s="160"/>
      <c r="V363" s="160">
        <f>SUM(V364:V386)</f>
        <v>325.88</v>
      </c>
      <c r="W363" s="160"/>
      <c r="AG363" t="s">
        <v>173</v>
      </c>
    </row>
    <row r="364" spans="1:60" ht="45" outlineLevel="1" x14ac:dyDescent="0.2">
      <c r="A364" s="167">
        <v>69</v>
      </c>
      <c r="B364" s="168" t="s">
        <v>532</v>
      </c>
      <c r="C364" s="184" t="s">
        <v>533</v>
      </c>
      <c r="D364" s="169" t="s">
        <v>195</v>
      </c>
      <c r="E364" s="170">
        <v>789.15599999999995</v>
      </c>
      <c r="F364" s="171"/>
      <c r="G364" s="172">
        <f>ROUND(E364*F364,2)</f>
        <v>0</v>
      </c>
      <c r="H364" s="171"/>
      <c r="I364" s="172">
        <f>ROUND(E364*H364,2)</f>
        <v>0</v>
      </c>
      <c r="J364" s="171"/>
      <c r="K364" s="172">
        <f>ROUND(E364*J364,2)</f>
        <v>0</v>
      </c>
      <c r="L364" s="172">
        <v>21</v>
      </c>
      <c r="M364" s="172">
        <f>G364*(1+L364/100)</f>
        <v>0</v>
      </c>
      <c r="N364" s="172">
        <v>0</v>
      </c>
      <c r="O364" s="172">
        <f>ROUND(E364*N364,2)</f>
        <v>0</v>
      </c>
      <c r="P364" s="172">
        <v>0</v>
      </c>
      <c r="Q364" s="172">
        <f>ROUND(E364*P364,2)</f>
        <v>0</v>
      </c>
      <c r="R364" s="172"/>
      <c r="S364" s="172" t="s">
        <v>177</v>
      </c>
      <c r="T364" s="173" t="s">
        <v>178</v>
      </c>
      <c r="U364" s="158">
        <v>0.308</v>
      </c>
      <c r="V364" s="158">
        <f>ROUND(E364*U364,2)</f>
        <v>243.06</v>
      </c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196</v>
      </c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ht="22.5" outlineLevel="1" x14ac:dyDescent="0.2">
      <c r="A365" s="155"/>
      <c r="B365" s="156"/>
      <c r="C365" s="276" t="s">
        <v>534</v>
      </c>
      <c r="D365" s="277"/>
      <c r="E365" s="277"/>
      <c r="F365" s="277"/>
      <c r="G365" s="277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198</v>
      </c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97" t="str">
        <f>C365</f>
        <v>zárubněmi, umytí a vyčištění jiných zasklených a natíraných ploch a zařizovacích předmětů před předáním do užívání světlá výška podlaží do 4 m</v>
      </c>
      <c r="BB365" s="148"/>
      <c r="BC365" s="148"/>
      <c r="BD365" s="148"/>
      <c r="BE365" s="148"/>
      <c r="BF365" s="148"/>
      <c r="BG365" s="148"/>
      <c r="BH365" s="148"/>
    </row>
    <row r="366" spans="1:60" outlineLevel="1" x14ac:dyDescent="0.2">
      <c r="A366" s="155"/>
      <c r="B366" s="156"/>
      <c r="C366" s="190" t="s">
        <v>423</v>
      </c>
      <c r="D366" s="188"/>
      <c r="E366" s="189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200</v>
      </c>
      <c r="AH366" s="148">
        <v>0</v>
      </c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1" x14ac:dyDescent="0.2">
      <c r="A367" s="155"/>
      <c r="B367" s="156"/>
      <c r="C367" s="199" t="s">
        <v>283</v>
      </c>
      <c r="D367" s="191"/>
      <c r="E367" s="192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200</v>
      </c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outlineLevel="1" x14ac:dyDescent="0.2">
      <c r="A368" s="155"/>
      <c r="B368" s="156"/>
      <c r="C368" s="200" t="s">
        <v>2340</v>
      </c>
      <c r="D368" s="191"/>
      <c r="E368" s="192">
        <v>18.600000000000001</v>
      </c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200</v>
      </c>
      <c r="AH368" s="148">
        <v>2</v>
      </c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1" x14ac:dyDescent="0.2">
      <c r="A369" s="155"/>
      <c r="B369" s="156"/>
      <c r="C369" s="200" t="s">
        <v>2341</v>
      </c>
      <c r="D369" s="191"/>
      <c r="E369" s="192">
        <v>23.5</v>
      </c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200</v>
      </c>
      <c r="AH369" s="148">
        <v>2</v>
      </c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1" x14ac:dyDescent="0.2">
      <c r="A370" s="155"/>
      <c r="B370" s="156"/>
      <c r="C370" s="200" t="s">
        <v>2342</v>
      </c>
      <c r="D370" s="191"/>
      <c r="E370" s="192">
        <v>23.5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200</v>
      </c>
      <c r="AH370" s="148">
        <v>2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outlineLevel="1" x14ac:dyDescent="0.2">
      <c r="A371" s="155"/>
      <c r="B371" s="156"/>
      <c r="C371" s="200" t="s">
        <v>2343</v>
      </c>
      <c r="D371" s="191"/>
      <c r="E371" s="192">
        <v>11.05</v>
      </c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200</v>
      </c>
      <c r="AH371" s="148">
        <v>2</v>
      </c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outlineLevel="1" x14ac:dyDescent="0.2">
      <c r="A372" s="155"/>
      <c r="B372" s="156"/>
      <c r="C372" s="201" t="s">
        <v>295</v>
      </c>
      <c r="D372" s="193"/>
      <c r="E372" s="194">
        <v>76.650000000000006</v>
      </c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200</v>
      </c>
      <c r="AH372" s="148">
        <v>3</v>
      </c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outlineLevel="1" x14ac:dyDescent="0.2">
      <c r="A373" s="155"/>
      <c r="B373" s="156"/>
      <c r="C373" s="199" t="s">
        <v>296</v>
      </c>
      <c r="D373" s="191"/>
      <c r="E373" s="192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200</v>
      </c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outlineLevel="1" x14ac:dyDescent="0.2">
      <c r="A374" s="155"/>
      <c r="B374" s="156"/>
      <c r="C374" s="190" t="s">
        <v>2344</v>
      </c>
      <c r="D374" s="188"/>
      <c r="E374" s="189">
        <v>306.60000000000002</v>
      </c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200</v>
      </c>
      <c r="AH374" s="148">
        <v>0</v>
      </c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190" t="s">
        <v>473</v>
      </c>
      <c r="D375" s="188"/>
      <c r="E375" s="189">
        <v>439.36</v>
      </c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55"/>
      <c r="B376" s="156"/>
      <c r="C376" s="190" t="s">
        <v>2345</v>
      </c>
      <c r="D376" s="188"/>
      <c r="E376" s="189">
        <v>43.2</v>
      </c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200</v>
      </c>
      <c r="AH376" s="148">
        <v>0</v>
      </c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67">
        <v>70</v>
      </c>
      <c r="B377" s="168" t="s">
        <v>541</v>
      </c>
      <c r="C377" s="184" t="s">
        <v>542</v>
      </c>
      <c r="D377" s="169" t="s">
        <v>195</v>
      </c>
      <c r="E377" s="170">
        <v>586.39499999999998</v>
      </c>
      <c r="F377" s="171"/>
      <c r="G377" s="172">
        <f>ROUND(E377*F377,2)</f>
        <v>0</v>
      </c>
      <c r="H377" s="171"/>
      <c r="I377" s="172">
        <f>ROUND(E377*H377,2)</f>
        <v>0</v>
      </c>
      <c r="J377" s="171"/>
      <c r="K377" s="172">
        <f>ROUND(E377*J377,2)</f>
        <v>0</v>
      </c>
      <c r="L377" s="172">
        <v>21</v>
      </c>
      <c r="M377" s="172">
        <f>G377*(1+L377/100)</f>
        <v>0</v>
      </c>
      <c r="N377" s="172">
        <v>0</v>
      </c>
      <c r="O377" s="172">
        <f>ROUND(E377*N377,2)</f>
        <v>0</v>
      </c>
      <c r="P377" s="172">
        <v>0</v>
      </c>
      <c r="Q377" s="172">
        <f>ROUND(E377*P377,2)</f>
        <v>0</v>
      </c>
      <c r="R377" s="172"/>
      <c r="S377" s="172" t="s">
        <v>177</v>
      </c>
      <c r="T377" s="173" t="s">
        <v>178</v>
      </c>
      <c r="U377" s="158">
        <v>0.13</v>
      </c>
      <c r="V377" s="158">
        <f>ROUND(E377*U377,2)</f>
        <v>76.23</v>
      </c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196</v>
      </c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1" x14ac:dyDescent="0.2">
      <c r="A378" s="155"/>
      <c r="B378" s="156"/>
      <c r="C378" s="190" t="s">
        <v>430</v>
      </c>
      <c r="D378" s="188"/>
      <c r="E378" s="189">
        <v>25.2</v>
      </c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200</v>
      </c>
      <c r="AH378" s="148">
        <v>0</v>
      </c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outlineLevel="1" x14ac:dyDescent="0.2">
      <c r="A379" s="155"/>
      <c r="B379" s="156"/>
      <c r="C379" s="190" t="s">
        <v>2319</v>
      </c>
      <c r="D379" s="188"/>
      <c r="E379" s="189">
        <v>56.3</v>
      </c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200</v>
      </c>
      <c r="AH379" s="148">
        <v>0</v>
      </c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ht="22.5" outlineLevel="1" x14ac:dyDescent="0.2">
      <c r="A380" s="155"/>
      <c r="B380" s="156"/>
      <c r="C380" s="190" t="s">
        <v>1035</v>
      </c>
      <c r="D380" s="188"/>
      <c r="E380" s="189">
        <v>504.9</v>
      </c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200</v>
      </c>
      <c r="AH380" s="148">
        <v>0</v>
      </c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ht="22.5" outlineLevel="1" x14ac:dyDescent="0.2">
      <c r="A381" s="167">
        <v>71</v>
      </c>
      <c r="B381" s="168" t="s">
        <v>544</v>
      </c>
      <c r="C381" s="184" t="s">
        <v>545</v>
      </c>
      <c r="D381" s="169" t="s">
        <v>195</v>
      </c>
      <c r="E381" s="170">
        <v>439.35599999999999</v>
      </c>
      <c r="F381" s="171"/>
      <c r="G381" s="172">
        <f>ROUND(E381*F381,2)</f>
        <v>0</v>
      </c>
      <c r="H381" s="171"/>
      <c r="I381" s="172">
        <f>ROUND(E381*H381,2)</f>
        <v>0</v>
      </c>
      <c r="J381" s="171"/>
      <c r="K381" s="172">
        <f>ROUND(E381*J381,2)</f>
        <v>0</v>
      </c>
      <c r="L381" s="172">
        <v>21</v>
      </c>
      <c r="M381" s="172">
        <f>G381*(1+L381/100)</f>
        <v>0</v>
      </c>
      <c r="N381" s="172">
        <v>0</v>
      </c>
      <c r="O381" s="172">
        <f>ROUND(E381*N381,2)</f>
        <v>0</v>
      </c>
      <c r="P381" s="172">
        <v>0</v>
      </c>
      <c r="Q381" s="172">
        <f>ROUND(E381*P381,2)</f>
        <v>0</v>
      </c>
      <c r="R381" s="172"/>
      <c r="S381" s="172" t="s">
        <v>177</v>
      </c>
      <c r="T381" s="173" t="s">
        <v>178</v>
      </c>
      <c r="U381" s="158">
        <v>1.4999999999999999E-2</v>
      </c>
      <c r="V381" s="158">
        <f>ROUND(E381*U381,2)</f>
        <v>6.59</v>
      </c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196</v>
      </c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outlineLevel="1" x14ac:dyDescent="0.2">
      <c r="A382" s="155"/>
      <c r="B382" s="156"/>
      <c r="C382" s="190" t="s">
        <v>473</v>
      </c>
      <c r="D382" s="188"/>
      <c r="E382" s="189">
        <v>439.36</v>
      </c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200</v>
      </c>
      <c r="AH382" s="148">
        <v>0</v>
      </c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ht="22.5" outlineLevel="1" x14ac:dyDescent="0.2">
      <c r="A383" s="167">
        <v>72</v>
      </c>
      <c r="B383" s="168" t="s">
        <v>546</v>
      </c>
      <c r="C383" s="184" t="s">
        <v>547</v>
      </c>
      <c r="D383" s="169" t="s">
        <v>548</v>
      </c>
      <c r="E383" s="170">
        <v>120</v>
      </c>
      <c r="F383" s="171"/>
      <c r="G383" s="172">
        <f>ROUND(E383*F383,2)</f>
        <v>0</v>
      </c>
      <c r="H383" s="171"/>
      <c r="I383" s="172">
        <f>ROUND(E383*H383,2)</f>
        <v>0</v>
      </c>
      <c r="J383" s="171"/>
      <c r="K383" s="172">
        <f>ROUND(E383*J383,2)</f>
        <v>0</v>
      </c>
      <c r="L383" s="172">
        <v>21</v>
      </c>
      <c r="M383" s="172">
        <f>G383*(1+L383/100)</f>
        <v>0</v>
      </c>
      <c r="N383" s="172">
        <v>0</v>
      </c>
      <c r="O383" s="172">
        <f>ROUND(E383*N383,2)</f>
        <v>0</v>
      </c>
      <c r="P383" s="172">
        <v>0</v>
      </c>
      <c r="Q383" s="172">
        <f>ROUND(E383*P383,2)</f>
        <v>0</v>
      </c>
      <c r="R383" s="172"/>
      <c r="S383" s="172" t="s">
        <v>184</v>
      </c>
      <c r="T383" s="173" t="s">
        <v>178</v>
      </c>
      <c r="U383" s="158">
        <v>0</v>
      </c>
      <c r="V383" s="158">
        <f>ROUND(E383*U383,2)</f>
        <v>0</v>
      </c>
      <c r="W383" s="15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 t="s">
        <v>185</v>
      </c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outlineLevel="1" x14ac:dyDescent="0.2">
      <c r="A384" s="155"/>
      <c r="B384" s="156"/>
      <c r="C384" s="190" t="s">
        <v>549</v>
      </c>
      <c r="D384" s="188"/>
      <c r="E384" s="189">
        <v>120</v>
      </c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200</v>
      </c>
      <c r="AH384" s="148">
        <v>0</v>
      </c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1" x14ac:dyDescent="0.2">
      <c r="A385" s="167">
        <v>73</v>
      </c>
      <c r="B385" s="168" t="s">
        <v>550</v>
      </c>
      <c r="C385" s="184" t="s">
        <v>551</v>
      </c>
      <c r="D385" s="169" t="s">
        <v>256</v>
      </c>
      <c r="E385" s="170">
        <v>128</v>
      </c>
      <c r="F385" s="171"/>
      <c r="G385" s="172">
        <f>ROUND(E385*F385,2)</f>
        <v>0</v>
      </c>
      <c r="H385" s="171"/>
      <c r="I385" s="172">
        <f>ROUND(E385*H385,2)</f>
        <v>0</v>
      </c>
      <c r="J385" s="171"/>
      <c r="K385" s="172">
        <f>ROUND(E385*J385,2)</f>
        <v>0</v>
      </c>
      <c r="L385" s="172">
        <v>21</v>
      </c>
      <c r="M385" s="172">
        <f>G385*(1+L385/100)</f>
        <v>0</v>
      </c>
      <c r="N385" s="172">
        <v>0</v>
      </c>
      <c r="O385" s="172">
        <f>ROUND(E385*N385,2)</f>
        <v>0</v>
      </c>
      <c r="P385" s="172">
        <v>0</v>
      </c>
      <c r="Q385" s="172">
        <f>ROUND(E385*P385,2)</f>
        <v>0</v>
      </c>
      <c r="R385" s="172"/>
      <c r="S385" s="172" t="s">
        <v>184</v>
      </c>
      <c r="T385" s="173" t="s">
        <v>178</v>
      </c>
      <c r="U385" s="158">
        <v>0</v>
      </c>
      <c r="V385" s="158">
        <f>ROUND(E385*U385,2)</f>
        <v>0</v>
      </c>
      <c r="W385" s="15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 t="s">
        <v>196</v>
      </c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outlineLevel="1" x14ac:dyDescent="0.2">
      <c r="A386" s="155"/>
      <c r="B386" s="156"/>
      <c r="C386" s="190" t="s">
        <v>552</v>
      </c>
      <c r="D386" s="188"/>
      <c r="E386" s="189">
        <v>128</v>
      </c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200</v>
      </c>
      <c r="AH386" s="148">
        <v>0</v>
      </c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x14ac:dyDescent="0.2">
      <c r="A387" s="161" t="s">
        <v>172</v>
      </c>
      <c r="B387" s="162" t="s">
        <v>98</v>
      </c>
      <c r="C387" s="182" t="s">
        <v>99</v>
      </c>
      <c r="D387" s="163"/>
      <c r="E387" s="164"/>
      <c r="F387" s="165"/>
      <c r="G387" s="165">
        <f>SUMIF(AG388:AG424,"&lt;&gt;NOR",G388:G424)</f>
        <v>0</v>
      </c>
      <c r="H387" s="165"/>
      <c r="I387" s="165">
        <f>SUM(I388:I424)</f>
        <v>0</v>
      </c>
      <c r="J387" s="165"/>
      <c r="K387" s="165">
        <f>SUM(K388:K424)</f>
        <v>0</v>
      </c>
      <c r="L387" s="165"/>
      <c r="M387" s="165">
        <f>SUM(M388:M424)</f>
        <v>0</v>
      </c>
      <c r="N387" s="165"/>
      <c r="O387" s="165">
        <f>SUM(O388:O424)</f>
        <v>0</v>
      </c>
      <c r="P387" s="165"/>
      <c r="Q387" s="165">
        <f>SUM(Q388:Q424)</f>
        <v>0</v>
      </c>
      <c r="R387" s="165"/>
      <c r="S387" s="165"/>
      <c r="T387" s="166"/>
      <c r="U387" s="160"/>
      <c r="V387" s="160">
        <f>SUM(V388:V424)</f>
        <v>1634.31</v>
      </c>
      <c r="W387" s="160"/>
      <c r="AG387" t="s">
        <v>173</v>
      </c>
    </row>
    <row r="388" spans="1:60" outlineLevel="1" x14ac:dyDescent="0.2">
      <c r="A388" s="167">
        <v>74</v>
      </c>
      <c r="B388" s="168" t="s">
        <v>553</v>
      </c>
      <c r="C388" s="184" t="s">
        <v>554</v>
      </c>
      <c r="D388" s="169" t="s">
        <v>208</v>
      </c>
      <c r="E388" s="170">
        <v>3.5840000000000001</v>
      </c>
      <c r="F388" s="171"/>
      <c r="G388" s="172">
        <f>ROUND(E388*F388,2)</f>
        <v>0</v>
      </c>
      <c r="H388" s="171"/>
      <c r="I388" s="172">
        <f>ROUND(E388*H388,2)</f>
        <v>0</v>
      </c>
      <c r="J388" s="171"/>
      <c r="K388" s="172">
        <f>ROUND(E388*J388,2)</f>
        <v>0</v>
      </c>
      <c r="L388" s="172">
        <v>21</v>
      </c>
      <c r="M388" s="172">
        <f>G388*(1+L388/100)</f>
        <v>0</v>
      </c>
      <c r="N388" s="172">
        <v>0</v>
      </c>
      <c r="O388" s="172">
        <f>ROUND(E388*N388,2)</f>
        <v>0</v>
      </c>
      <c r="P388" s="172">
        <v>0</v>
      </c>
      <c r="Q388" s="172">
        <f>ROUND(E388*P388,2)</f>
        <v>0</v>
      </c>
      <c r="R388" s="172"/>
      <c r="S388" s="172" t="s">
        <v>177</v>
      </c>
      <c r="T388" s="173" t="s">
        <v>178</v>
      </c>
      <c r="U388" s="158">
        <v>6.4359999999999999</v>
      </c>
      <c r="V388" s="158">
        <f>ROUND(E388*U388,2)</f>
        <v>23.07</v>
      </c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196</v>
      </c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190" t="s">
        <v>1065</v>
      </c>
      <c r="D389" s="188"/>
      <c r="E389" s="189">
        <v>3.58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0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ht="33.75" outlineLevel="1" x14ac:dyDescent="0.2">
      <c r="A390" s="167">
        <v>75</v>
      </c>
      <c r="B390" s="168" t="s">
        <v>557</v>
      </c>
      <c r="C390" s="184" t="s">
        <v>558</v>
      </c>
      <c r="D390" s="169" t="s">
        <v>208</v>
      </c>
      <c r="E390" s="170">
        <v>9.0120000000000005</v>
      </c>
      <c r="F390" s="171"/>
      <c r="G390" s="172">
        <f>ROUND(E390*F390,2)</f>
        <v>0</v>
      </c>
      <c r="H390" s="171"/>
      <c r="I390" s="172">
        <f>ROUND(E390*H390,2)</f>
        <v>0</v>
      </c>
      <c r="J390" s="171"/>
      <c r="K390" s="172">
        <f>ROUND(E390*J390,2)</f>
        <v>0</v>
      </c>
      <c r="L390" s="172">
        <v>21</v>
      </c>
      <c r="M390" s="172">
        <f>G390*(1+L390/100)</f>
        <v>0</v>
      </c>
      <c r="N390" s="172">
        <v>0</v>
      </c>
      <c r="O390" s="172">
        <f>ROUND(E390*N390,2)</f>
        <v>0</v>
      </c>
      <c r="P390" s="172">
        <v>0</v>
      </c>
      <c r="Q390" s="172">
        <f>ROUND(E390*P390,2)</f>
        <v>0</v>
      </c>
      <c r="R390" s="172"/>
      <c r="S390" s="172" t="s">
        <v>177</v>
      </c>
      <c r="T390" s="173" t="s">
        <v>178</v>
      </c>
      <c r="U390" s="158">
        <v>1.52</v>
      </c>
      <c r="V390" s="158">
        <f>ROUND(E390*U390,2)</f>
        <v>13.7</v>
      </c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196</v>
      </c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9" t="s">
        <v>283</v>
      </c>
      <c r="D391" s="191"/>
      <c r="E391" s="192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outlineLevel="1" x14ac:dyDescent="0.2">
      <c r="A392" s="155"/>
      <c r="B392" s="156"/>
      <c r="C392" s="200" t="s">
        <v>559</v>
      </c>
      <c r="D392" s="191"/>
      <c r="E392" s="192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200</v>
      </c>
      <c r="AH392" s="148">
        <v>2</v>
      </c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1" x14ac:dyDescent="0.2">
      <c r="A393" s="155"/>
      <c r="B393" s="156"/>
      <c r="C393" s="200" t="s">
        <v>2346</v>
      </c>
      <c r="D393" s="191"/>
      <c r="E393" s="192">
        <v>24.24</v>
      </c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200</v>
      </c>
      <c r="AH393" s="148">
        <v>2</v>
      </c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1" x14ac:dyDescent="0.2">
      <c r="A394" s="155"/>
      <c r="B394" s="156"/>
      <c r="C394" s="200" t="s">
        <v>2347</v>
      </c>
      <c r="D394" s="191"/>
      <c r="E394" s="192">
        <v>24.42</v>
      </c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200</v>
      </c>
      <c r="AH394" s="148">
        <v>2</v>
      </c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outlineLevel="1" x14ac:dyDescent="0.2">
      <c r="A395" s="155"/>
      <c r="B395" s="156"/>
      <c r="C395" s="200" t="s">
        <v>2348</v>
      </c>
      <c r="D395" s="191"/>
      <c r="E395" s="192">
        <v>28.2</v>
      </c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2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outlineLevel="1" x14ac:dyDescent="0.2">
      <c r="A396" s="155"/>
      <c r="B396" s="156"/>
      <c r="C396" s="200" t="s">
        <v>2349</v>
      </c>
      <c r="D396" s="191"/>
      <c r="E396" s="192">
        <v>13.26</v>
      </c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200</v>
      </c>
      <c r="AH396" s="148">
        <v>2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201" t="s">
        <v>295</v>
      </c>
      <c r="D397" s="193"/>
      <c r="E397" s="194">
        <v>90.12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3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55"/>
      <c r="B398" s="156"/>
      <c r="C398" s="199" t="s">
        <v>296</v>
      </c>
      <c r="D398" s="191"/>
      <c r="E398" s="192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200</v>
      </c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190" t="s">
        <v>2350</v>
      </c>
      <c r="D399" s="188"/>
      <c r="E399" s="189">
        <v>9.01</v>
      </c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0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ht="33.75" outlineLevel="1" x14ac:dyDescent="0.2">
      <c r="A400" s="167">
        <v>76</v>
      </c>
      <c r="B400" s="168" t="s">
        <v>565</v>
      </c>
      <c r="C400" s="184" t="s">
        <v>566</v>
      </c>
      <c r="D400" s="169" t="s">
        <v>208</v>
      </c>
      <c r="E400" s="170">
        <v>96.722859999999997</v>
      </c>
      <c r="F400" s="171"/>
      <c r="G400" s="172">
        <f>ROUND(E400*F400,2)</f>
        <v>0</v>
      </c>
      <c r="H400" s="171"/>
      <c r="I400" s="172">
        <f>ROUND(E400*H400,2)</f>
        <v>0</v>
      </c>
      <c r="J400" s="171"/>
      <c r="K400" s="172">
        <f>ROUND(E400*J400,2)</f>
        <v>0</v>
      </c>
      <c r="L400" s="172">
        <v>21</v>
      </c>
      <c r="M400" s="172">
        <f>G400*(1+L400/100)</f>
        <v>0</v>
      </c>
      <c r="N400" s="172">
        <v>0</v>
      </c>
      <c r="O400" s="172">
        <f>ROUND(E400*N400,2)</f>
        <v>0</v>
      </c>
      <c r="P400" s="172">
        <v>0</v>
      </c>
      <c r="Q400" s="172">
        <f>ROUND(E400*P400,2)</f>
        <v>0</v>
      </c>
      <c r="R400" s="172"/>
      <c r="S400" s="172" t="s">
        <v>177</v>
      </c>
      <c r="T400" s="173" t="s">
        <v>178</v>
      </c>
      <c r="U400" s="158">
        <v>7.1950000000000003</v>
      </c>
      <c r="V400" s="158">
        <f>ROUND(E400*U400,2)</f>
        <v>695.92</v>
      </c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196</v>
      </c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190" t="s">
        <v>2351</v>
      </c>
      <c r="D401" s="188"/>
      <c r="E401" s="189">
        <v>5.5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55"/>
      <c r="B402" s="156"/>
      <c r="C402" s="190" t="s">
        <v>2352</v>
      </c>
      <c r="D402" s="188"/>
      <c r="E402" s="189">
        <v>11.78</v>
      </c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200</v>
      </c>
      <c r="AH402" s="148">
        <v>0</v>
      </c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55"/>
      <c r="B403" s="156"/>
      <c r="C403" s="190" t="s">
        <v>1047</v>
      </c>
      <c r="D403" s="188"/>
      <c r="E403" s="189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200</v>
      </c>
      <c r="AH403" s="148">
        <v>0</v>
      </c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outlineLevel="1" x14ac:dyDescent="0.2">
      <c r="A404" s="155"/>
      <c r="B404" s="156"/>
      <c r="C404" s="190" t="s">
        <v>1073</v>
      </c>
      <c r="D404" s="188"/>
      <c r="E404" s="189">
        <v>16.68</v>
      </c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200</v>
      </c>
      <c r="AH404" s="148">
        <v>0</v>
      </c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outlineLevel="1" x14ac:dyDescent="0.2">
      <c r="A405" s="155"/>
      <c r="B405" s="156"/>
      <c r="C405" s="190" t="s">
        <v>570</v>
      </c>
      <c r="D405" s="188"/>
      <c r="E405" s="189">
        <v>35.15</v>
      </c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 t="s">
        <v>200</v>
      </c>
      <c r="AH405" s="148">
        <v>0</v>
      </c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outlineLevel="1" x14ac:dyDescent="0.2">
      <c r="A406" s="155"/>
      <c r="B406" s="156"/>
      <c r="C406" s="190" t="s">
        <v>571</v>
      </c>
      <c r="D406" s="188"/>
      <c r="E406" s="189">
        <v>24.16</v>
      </c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200</v>
      </c>
      <c r="AH406" s="148">
        <v>0</v>
      </c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572</v>
      </c>
      <c r="D407" s="188"/>
      <c r="E407" s="189">
        <v>3.44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ht="33.75" outlineLevel="1" x14ac:dyDescent="0.2">
      <c r="A408" s="167">
        <v>77</v>
      </c>
      <c r="B408" s="168" t="s">
        <v>573</v>
      </c>
      <c r="C408" s="184" t="s">
        <v>574</v>
      </c>
      <c r="D408" s="169" t="s">
        <v>208</v>
      </c>
      <c r="E408" s="170">
        <v>63.615780000000001</v>
      </c>
      <c r="F408" s="171"/>
      <c r="G408" s="172">
        <f>ROUND(E408*F408,2)</f>
        <v>0</v>
      </c>
      <c r="H408" s="171"/>
      <c r="I408" s="172">
        <f>ROUND(E408*H408,2)</f>
        <v>0</v>
      </c>
      <c r="J408" s="171"/>
      <c r="K408" s="172">
        <f>ROUND(E408*J408,2)</f>
        <v>0</v>
      </c>
      <c r="L408" s="172">
        <v>21</v>
      </c>
      <c r="M408" s="172">
        <f>G408*(1+L408/100)</f>
        <v>0</v>
      </c>
      <c r="N408" s="172">
        <v>0</v>
      </c>
      <c r="O408" s="172">
        <f>ROUND(E408*N408,2)</f>
        <v>0</v>
      </c>
      <c r="P408" s="172">
        <v>0</v>
      </c>
      <c r="Q408" s="172">
        <f>ROUND(E408*P408,2)</f>
        <v>0</v>
      </c>
      <c r="R408" s="172"/>
      <c r="S408" s="172" t="s">
        <v>177</v>
      </c>
      <c r="T408" s="173" t="s">
        <v>178</v>
      </c>
      <c r="U408" s="158">
        <v>4.8280000000000003</v>
      </c>
      <c r="V408" s="158">
        <f>ROUND(E408*U408,2)</f>
        <v>307.14</v>
      </c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196</v>
      </c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55"/>
      <c r="B409" s="156"/>
      <c r="C409" s="190" t="s">
        <v>2352</v>
      </c>
      <c r="D409" s="188"/>
      <c r="E409" s="189">
        <v>11.78</v>
      </c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outlineLevel="1" x14ac:dyDescent="0.2">
      <c r="A410" s="155"/>
      <c r="B410" s="156"/>
      <c r="C410" s="190" t="s">
        <v>1047</v>
      </c>
      <c r="D410" s="188"/>
      <c r="E410" s="189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200</v>
      </c>
      <c r="AH410" s="148">
        <v>0</v>
      </c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1073</v>
      </c>
      <c r="D411" s="188"/>
      <c r="E411" s="189">
        <v>16.68</v>
      </c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outlineLevel="1" x14ac:dyDescent="0.2">
      <c r="A412" s="155"/>
      <c r="B412" s="156"/>
      <c r="C412" s="190" t="s">
        <v>570</v>
      </c>
      <c r="D412" s="188"/>
      <c r="E412" s="189">
        <v>35.15</v>
      </c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200</v>
      </c>
      <c r="AH412" s="148">
        <v>0</v>
      </c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ht="45" outlineLevel="1" x14ac:dyDescent="0.2">
      <c r="A413" s="167">
        <v>78</v>
      </c>
      <c r="B413" s="168" t="s">
        <v>575</v>
      </c>
      <c r="C413" s="184" t="s">
        <v>576</v>
      </c>
      <c r="D413" s="169" t="s">
        <v>195</v>
      </c>
      <c r="E413" s="170">
        <v>365.66</v>
      </c>
      <c r="F413" s="171"/>
      <c r="G413" s="172">
        <f>ROUND(E413*F413,2)</f>
        <v>0</v>
      </c>
      <c r="H413" s="171"/>
      <c r="I413" s="172">
        <f>ROUND(E413*H413,2)</f>
        <v>0</v>
      </c>
      <c r="J413" s="171"/>
      <c r="K413" s="172">
        <f>ROUND(E413*J413,2)</f>
        <v>0</v>
      </c>
      <c r="L413" s="172">
        <v>21</v>
      </c>
      <c r="M413" s="172">
        <f>G413*(1+L413/100)</f>
        <v>0</v>
      </c>
      <c r="N413" s="172">
        <v>0</v>
      </c>
      <c r="O413" s="172">
        <f>ROUND(E413*N413,2)</f>
        <v>0</v>
      </c>
      <c r="P413" s="172">
        <v>0</v>
      </c>
      <c r="Q413" s="172">
        <f>ROUND(E413*P413,2)</f>
        <v>0</v>
      </c>
      <c r="R413" s="172"/>
      <c r="S413" s="172" t="s">
        <v>177</v>
      </c>
      <c r="T413" s="173" t="s">
        <v>178</v>
      </c>
      <c r="U413" s="158">
        <v>0.25900000000000001</v>
      </c>
      <c r="V413" s="158">
        <f>ROUND(E413*U413,2)</f>
        <v>94.71</v>
      </c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196</v>
      </c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55"/>
      <c r="B414" s="156"/>
      <c r="C414" s="190" t="s">
        <v>1047</v>
      </c>
      <c r="D414" s="188"/>
      <c r="E414" s="189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200</v>
      </c>
      <c r="AH414" s="148">
        <v>0</v>
      </c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outlineLevel="1" x14ac:dyDescent="0.2">
      <c r="A415" s="155"/>
      <c r="B415" s="156"/>
      <c r="C415" s="190" t="s">
        <v>1074</v>
      </c>
      <c r="D415" s="188"/>
      <c r="E415" s="189">
        <v>208.56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 t="s">
        <v>200</v>
      </c>
      <c r="AH415" s="148">
        <v>0</v>
      </c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outlineLevel="1" x14ac:dyDescent="0.2">
      <c r="A416" s="155"/>
      <c r="B416" s="156"/>
      <c r="C416" s="190" t="s">
        <v>2326</v>
      </c>
      <c r="D416" s="188"/>
      <c r="E416" s="189">
        <v>157.1</v>
      </c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 t="s">
        <v>200</v>
      </c>
      <c r="AH416" s="148">
        <v>0</v>
      </c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ht="22.5" outlineLevel="1" x14ac:dyDescent="0.2">
      <c r="A417" s="167">
        <v>79</v>
      </c>
      <c r="B417" s="168" t="s">
        <v>578</v>
      </c>
      <c r="C417" s="184" t="s">
        <v>579</v>
      </c>
      <c r="D417" s="169" t="s">
        <v>208</v>
      </c>
      <c r="E417" s="170">
        <v>21.9678</v>
      </c>
      <c r="F417" s="171"/>
      <c r="G417" s="172">
        <f>ROUND(E417*F417,2)</f>
        <v>0</v>
      </c>
      <c r="H417" s="171"/>
      <c r="I417" s="172">
        <f>ROUND(E417*H417,2)</f>
        <v>0</v>
      </c>
      <c r="J417" s="171"/>
      <c r="K417" s="172">
        <f>ROUND(E417*J417,2)</f>
        <v>0</v>
      </c>
      <c r="L417" s="172">
        <v>21</v>
      </c>
      <c r="M417" s="172">
        <f>G417*(1+L417/100)</f>
        <v>0</v>
      </c>
      <c r="N417" s="172">
        <v>0</v>
      </c>
      <c r="O417" s="172">
        <f>ROUND(E417*N417,2)</f>
        <v>0</v>
      </c>
      <c r="P417" s="172">
        <v>0</v>
      </c>
      <c r="Q417" s="172">
        <f>ROUND(E417*P417,2)</f>
        <v>0</v>
      </c>
      <c r="R417" s="172"/>
      <c r="S417" s="172" t="s">
        <v>177</v>
      </c>
      <c r="T417" s="173" t="s">
        <v>178</v>
      </c>
      <c r="U417" s="158">
        <v>1.2569999999999999</v>
      </c>
      <c r="V417" s="158">
        <f>ROUND(E417*U417,2)</f>
        <v>27.61</v>
      </c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196</v>
      </c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1" x14ac:dyDescent="0.2">
      <c r="A418" s="155"/>
      <c r="B418" s="156"/>
      <c r="C418" s="190" t="s">
        <v>580</v>
      </c>
      <c r="D418" s="188"/>
      <c r="E418" s="189">
        <v>21.97</v>
      </c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200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ht="22.5" outlineLevel="1" x14ac:dyDescent="0.2">
      <c r="A419" s="167">
        <v>80</v>
      </c>
      <c r="B419" s="168" t="s">
        <v>581</v>
      </c>
      <c r="C419" s="184" t="s">
        <v>582</v>
      </c>
      <c r="D419" s="169" t="s">
        <v>195</v>
      </c>
      <c r="E419" s="170">
        <v>341.4</v>
      </c>
      <c r="F419" s="171"/>
      <c r="G419" s="172">
        <f>ROUND(E419*F419,2)</f>
        <v>0</v>
      </c>
      <c r="H419" s="171"/>
      <c r="I419" s="172">
        <f>ROUND(E419*H419,2)</f>
        <v>0</v>
      </c>
      <c r="J419" s="171"/>
      <c r="K419" s="172">
        <f>ROUND(E419*J419,2)</f>
        <v>0</v>
      </c>
      <c r="L419" s="172">
        <v>21</v>
      </c>
      <c r="M419" s="172">
        <f>G419*(1+L419/100)</f>
        <v>0</v>
      </c>
      <c r="N419" s="172">
        <v>0</v>
      </c>
      <c r="O419" s="172">
        <f>ROUND(E419*N419,2)</f>
        <v>0</v>
      </c>
      <c r="P419" s="172">
        <v>0</v>
      </c>
      <c r="Q419" s="172">
        <f>ROUND(E419*P419,2)</f>
        <v>0</v>
      </c>
      <c r="R419" s="172"/>
      <c r="S419" s="172" t="s">
        <v>177</v>
      </c>
      <c r="T419" s="173" t="s">
        <v>178</v>
      </c>
      <c r="U419" s="158">
        <v>1.383</v>
      </c>
      <c r="V419" s="158">
        <f>ROUND(E419*U419,2)</f>
        <v>472.16</v>
      </c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196</v>
      </c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1" x14ac:dyDescent="0.2">
      <c r="A420" s="155"/>
      <c r="B420" s="156"/>
      <c r="C420" s="190" t="s">
        <v>447</v>
      </c>
      <c r="D420" s="188"/>
      <c r="E420" s="189">
        <v>26.4</v>
      </c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200</v>
      </c>
      <c r="AH420" s="148">
        <v>0</v>
      </c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ht="22.5" outlineLevel="1" x14ac:dyDescent="0.2">
      <c r="A421" s="155"/>
      <c r="B421" s="156"/>
      <c r="C421" s="190" t="s">
        <v>448</v>
      </c>
      <c r="D421" s="188"/>
      <c r="E421" s="189">
        <v>72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200</v>
      </c>
      <c r="AH421" s="148">
        <v>0</v>
      </c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outlineLevel="1" x14ac:dyDescent="0.2">
      <c r="A422" s="155"/>
      <c r="B422" s="156"/>
      <c r="C422" s="190" t="s">
        <v>449</v>
      </c>
      <c r="D422" s="188"/>
      <c r="E422" s="189">
        <v>78</v>
      </c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200</v>
      </c>
      <c r="AH422" s="148">
        <v>0</v>
      </c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190" t="s">
        <v>2322</v>
      </c>
      <c r="D423" s="188"/>
      <c r="E423" s="189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0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1" x14ac:dyDescent="0.2">
      <c r="A424" s="155"/>
      <c r="B424" s="156"/>
      <c r="C424" s="190" t="s">
        <v>1028</v>
      </c>
      <c r="D424" s="188"/>
      <c r="E424" s="189">
        <v>165</v>
      </c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200</v>
      </c>
      <c r="AH424" s="148">
        <v>0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x14ac:dyDescent="0.2">
      <c r="A425" s="161" t="s">
        <v>172</v>
      </c>
      <c r="B425" s="162" t="s">
        <v>100</v>
      </c>
      <c r="C425" s="182" t="s">
        <v>101</v>
      </c>
      <c r="D425" s="163"/>
      <c r="E425" s="164"/>
      <c r="F425" s="165"/>
      <c r="G425" s="165">
        <f>SUMIF(AG426:AG441,"&lt;&gt;NOR",G426:G441)</f>
        <v>0</v>
      </c>
      <c r="H425" s="165"/>
      <c r="I425" s="165">
        <f>SUM(I426:I441)</f>
        <v>0</v>
      </c>
      <c r="J425" s="165"/>
      <c r="K425" s="165">
        <f>SUM(K426:K441)</f>
        <v>0</v>
      </c>
      <c r="L425" s="165"/>
      <c r="M425" s="165">
        <f>SUM(M426:M441)</f>
        <v>0</v>
      </c>
      <c r="N425" s="165"/>
      <c r="O425" s="165">
        <f>SUM(O426:O441)</f>
        <v>0</v>
      </c>
      <c r="P425" s="165"/>
      <c r="Q425" s="165">
        <f>SUM(Q426:Q441)</f>
        <v>0</v>
      </c>
      <c r="R425" s="165"/>
      <c r="S425" s="165"/>
      <c r="T425" s="166"/>
      <c r="U425" s="160"/>
      <c r="V425" s="160">
        <f>SUM(V426:V441)</f>
        <v>280.11</v>
      </c>
      <c r="W425" s="160"/>
      <c r="AG425" t="s">
        <v>173</v>
      </c>
    </row>
    <row r="426" spans="1:60" ht="33.75" outlineLevel="1" x14ac:dyDescent="0.2">
      <c r="A426" s="167">
        <v>81</v>
      </c>
      <c r="B426" s="168" t="s">
        <v>586</v>
      </c>
      <c r="C426" s="184" t="s">
        <v>587</v>
      </c>
      <c r="D426" s="169" t="s">
        <v>227</v>
      </c>
      <c r="E426" s="170">
        <v>4</v>
      </c>
      <c r="F426" s="171"/>
      <c r="G426" s="172">
        <f>ROUND(E426*F426,2)</f>
        <v>0</v>
      </c>
      <c r="H426" s="171"/>
      <c r="I426" s="172">
        <f>ROUND(E426*H426,2)</f>
        <v>0</v>
      </c>
      <c r="J426" s="171"/>
      <c r="K426" s="172">
        <f>ROUND(E426*J426,2)</f>
        <v>0</v>
      </c>
      <c r="L426" s="172">
        <v>21</v>
      </c>
      <c r="M426" s="172">
        <f>G426*(1+L426/100)</f>
        <v>0</v>
      </c>
      <c r="N426" s="172">
        <v>0</v>
      </c>
      <c r="O426" s="172">
        <f>ROUND(E426*N426,2)</f>
        <v>0</v>
      </c>
      <c r="P426" s="172">
        <v>0</v>
      </c>
      <c r="Q426" s="172">
        <f>ROUND(E426*P426,2)</f>
        <v>0</v>
      </c>
      <c r="R426" s="172"/>
      <c r="S426" s="172" t="s">
        <v>177</v>
      </c>
      <c r="T426" s="173" t="s">
        <v>178</v>
      </c>
      <c r="U426" s="158">
        <v>3.9689999999999999</v>
      </c>
      <c r="V426" s="158">
        <f>ROUND(E426*U426,2)</f>
        <v>15.88</v>
      </c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196</v>
      </c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outlineLevel="1" x14ac:dyDescent="0.2">
      <c r="A427" s="155"/>
      <c r="B427" s="156"/>
      <c r="C427" s="190" t="s">
        <v>588</v>
      </c>
      <c r="D427" s="188"/>
      <c r="E427" s="189">
        <v>4</v>
      </c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200</v>
      </c>
      <c r="AH427" s="148">
        <v>0</v>
      </c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ht="33.75" outlineLevel="1" x14ac:dyDescent="0.2">
      <c r="A428" s="167">
        <v>82</v>
      </c>
      <c r="B428" s="168" t="s">
        <v>589</v>
      </c>
      <c r="C428" s="184" t="s">
        <v>590</v>
      </c>
      <c r="D428" s="169" t="s">
        <v>256</v>
      </c>
      <c r="E428" s="170">
        <v>295.2</v>
      </c>
      <c r="F428" s="171"/>
      <c r="G428" s="172">
        <f>ROUND(E428*F428,2)</f>
        <v>0</v>
      </c>
      <c r="H428" s="171"/>
      <c r="I428" s="172">
        <f>ROUND(E428*H428,2)</f>
        <v>0</v>
      </c>
      <c r="J428" s="171"/>
      <c r="K428" s="172">
        <f>ROUND(E428*J428,2)</f>
        <v>0</v>
      </c>
      <c r="L428" s="172">
        <v>21</v>
      </c>
      <c r="M428" s="172">
        <f>G428*(1+L428/100)</f>
        <v>0</v>
      </c>
      <c r="N428" s="172">
        <v>0</v>
      </c>
      <c r="O428" s="172">
        <f>ROUND(E428*N428,2)</f>
        <v>0</v>
      </c>
      <c r="P428" s="172">
        <v>0</v>
      </c>
      <c r="Q428" s="172">
        <f>ROUND(E428*P428,2)</f>
        <v>0</v>
      </c>
      <c r="R428" s="172"/>
      <c r="S428" s="172" t="s">
        <v>177</v>
      </c>
      <c r="T428" s="173" t="s">
        <v>178</v>
      </c>
      <c r="U428" s="158">
        <v>0.82599999999999996</v>
      </c>
      <c r="V428" s="158">
        <f>ROUND(E428*U428,2)</f>
        <v>243.84</v>
      </c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196</v>
      </c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outlineLevel="1" x14ac:dyDescent="0.2">
      <c r="A429" s="155"/>
      <c r="B429" s="156"/>
      <c r="C429" s="190" t="s">
        <v>1526</v>
      </c>
      <c r="D429" s="188"/>
      <c r="E429" s="189">
        <v>295.2</v>
      </c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 t="s">
        <v>200</v>
      </c>
      <c r="AH429" s="148">
        <v>0</v>
      </c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ht="33.75" outlineLevel="1" x14ac:dyDescent="0.2">
      <c r="A430" s="167">
        <v>83</v>
      </c>
      <c r="B430" s="168" t="s">
        <v>592</v>
      </c>
      <c r="C430" s="184" t="s">
        <v>593</v>
      </c>
      <c r="D430" s="169" t="s">
        <v>195</v>
      </c>
      <c r="E430" s="170">
        <v>6.48</v>
      </c>
      <c r="F430" s="171"/>
      <c r="G430" s="172">
        <f>ROUND(E430*F430,2)</f>
        <v>0</v>
      </c>
      <c r="H430" s="171"/>
      <c r="I430" s="172">
        <f>ROUND(E430*H430,2)</f>
        <v>0</v>
      </c>
      <c r="J430" s="171"/>
      <c r="K430" s="172">
        <f>ROUND(E430*J430,2)</f>
        <v>0</v>
      </c>
      <c r="L430" s="172">
        <v>21</v>
      </c>
      <c r="M430" s="172">
        <f>G430*(1+L430/100)</f>
        <v>0</v>
      </c>
      <c r="N430" s="172">
        <v>0</v>
      </c>
      <c r="O430" s="172">
        <f>ROUND(E430*N430,2)</f>
        <v>0</v>
      </c>
      <c r="P430" s="172">
        <v>0</v>
      </c>
      <c r="Q430" s="172">
        <f>ROUND(E430*P430,2)</f>
        <v>0</v>
      </c>
      <c r="R430" s="172"/>
      <c r="S430" s="172" t="s">
        <v>177</v>
      </c>
      <c r="T430" s="173" t="s">
        <v>178</v>
      </c>
      <c r="U430" s="158">
        <v>0.26</v>
      </c>
      <c r="V430" s="158">
        <f>ROUND(E430*U430,2)</f>
        <v>1.68</v>
      </c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196</v>
      </c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1" x14ac:dyDescent="0.2">
      <c r="A431" s="155"/>
      <c r="B431" s="156"/>
      <c r="C431" s="190" t="s">
        <v>2294</v>
      </c>
      <c r="D431" s="188"/>
      <c r="E431" s="189">
        <v>6.48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ht="22.5" outlineLevel="1" x14ac:dyDescent="0.2">
      <c r="A432" s="167">
        <v>84</v>
      </c>
      <c r="B432" s="168" t="s">
        <v>594</v>
      </c>
      <c r="C432" s="184" t="s">
        <v>595</v>
      </c>
      <c r="D432" s="169" t="s">
        <v>195</v>
      </c>
      <c r="E432" s="170">
        <v>47.975000000000001</v>
      </c>
      <c r="F432" s="171"/>
      <c r="G432" s="172">
        <f>ROUND(E432*F432,2)</f>
        <v>0</v>
      </c>
      <c r="H432" s="171"/>
      <c r="I432" s="172">
        <f>ROUND(E432*H432,2)</f>
        <v>0</v>
      </c>
      <c r="J432" s="171"/>
      <c r="K432" s="172">
        <f>ROUND(E432*J432,2)</f>
        <v>0</v>
      </c>
      <c r="L432" s="172">
        <v>21</v>
      </c>
      <c r="M432" s="172">
        <f>G432*(1+L432/100)</f>
        <v>0</v>
      </c>
      <c r="N432" s="172">
        <v>0</v>
      </c>
      <c r="O432" s="172">
        <f>ROUND(E432*N432,2)</f>
        <v>0</v>
      </c>
      <c r="P432" s="172">
        <v>0</v>
      </c>
      <c r="Q432" s="172">
        <f>ROUND(E432*P432,2)</f>
        <v>0</v>
      </c>
      <c r="R432" s="172"/>
      <c r="S432" s="172" t="s">
        <v>177</v>
      </c>
      <c r="T432" s="173" t="s">
        <v>178</v>
      </c>
      <c r="U432" s="158">
        <v>0.39</v>
      </c>
      <c r="V432" s="158">
        <f>ROUND(E432*U432,2)</f>
        <v>18.71</v>
      </c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196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0" t="s">
        <v>423</v>
      </c>
      <c r="D433" s="188"/>
      <c r="E433" s="189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outlineLevel="1" x14ac:dyDescent="0.2">
      <c r="A434" s="155"/>
      <c r="B434" s="156"/>
      <c r="C434" s="199" t="s">
        <v>283</v>
      </c>
      <c r="D434" s="191"/>
      <c r="E434" s="192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200</v>
      </c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200" t="s">
        <v>2314</v>
      </c>
      <c r="D435" s="191"/>
      <c r="E435" s="192">
        <v>20.2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2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outlineLevel="1" x14ac:dyDescent="0.2">
      <c r="A436" s="155"/>
      <c r="B436" s="156"/>
      <c r="C436" s="200" t="s">
        <v>2315</v>
      </c>
      <c r="D436" s="191"/>
      <c r="E436" s="192">
        <v>10.220000000000001</v>
      </c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200</v>
      </c>
      <c r="AH436" s="148">
        <v>2</v>
      </c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1" x14ac:dyDescent="0.2">
      <c r="A437" s="155"/>
      <c r="B437" s="156"/>
      <c r="C437" s="200" t="s">
        <v>2316</v>
      </c>
      <c r="D437" s="191"/>
      <c r="E437" s="192">
        <v>10</v>
      </c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200</v>
      </c>
      <c r="AH437" s="148">
        <v>2</v>
      </c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outlineLevel="1" x14ac:dyDescent="0.2">
      <c r="A438" s="155"/>
      <c r="B438" s="156"/>
      <c r="C438" s="200" t="s">
        <v>2317</v>
      </c>
      <c r="D438" s="191"/>
      <c r="E438" s="192">
        <v>7.55</v>
      </c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200</v>
      </c>
      <c r="AH438" s="148">
        <v>2</v>
      </c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201" t="s">
        <v>295</v>
      </c>
      <c r="D439" s="193"/>
      <c r="E439" s="194">
        <v>47.98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3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outlineLevel="1" x14ac:dyDescent="0.2">
      <c r="A440" s="155"/>
      <c r="B440" s="156"/>
      <c r="C440" s="199" t="s">
        <v>296</v>
      </c>
      <c r="D440" s="191"/>
      <c r="E440" s="192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200</v>
      </c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2318</v>
      </c>
      <c r="D441" s="188"/>
      <c r="E441" s="189">
        <v>47.98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x14ac:dyDescent="0.2">
      <c r="A442" s="161" t="s">
        <v>172</v>
      </c>
      <c r="B442" s="162" t="s">
        <v>102</v>
      </c>
      <c r="C442" s="182" t="s">
        <v>103</v>
      </c>
      <c r="D442" s="163"/>
      <c r="E442" s="164"/>
      <c r="F442" s="165"/>
      <c r="G442" s="165">
        <f>SUMIF(AG443:AG452,"&lt;&gt;NOR",G443:G452)</f>
        <v>0</v>
      </c>
      <c r="H442" s="165"/>
      <c r="I442" s="165">
        <f>SUM(I443:I452)</f>
        <v>0</v>
      </c>
      <c r="J442" s="165"/>
      <c r="K442" s="165">
        <f>SUM(K443:K452)</f>
        <v>0</v>
      </c>
      <c r="L442" s="165"/>
      <c r="M442" s="165">
        <f>SUM(M443:M452)</f>
        <v>0</v>
      </c>
      <c r="N442" s="165"/>
      <c r="O442" s="165">
        <f>SUM(O443:O452)</f>
        <v>0</v>
      </c>
      <c r="P442" s="165"/>
      <c r="Q442" s="165">
        <f>SUM(Q443:Q452)</f>
        <v>0</v>
      </c>
      <c r="R442" s="165"/>
      <c r="S442" s="165"/>
      <c r="T442" s="166"/>
      <c r="U442" s="160"/>
      <c r="V442" s="160">
        <f>SUM(V443:V452)</f>
        <v>281.87</v>
      </c>
      <c r="W442" s="160"/>
      <c r="AG442" t="s">
        <v>173</v>
      </c>
    </row>
    <row r="443" spans="1:60" ht="33.75" outlineLevel="1" x14ac:dyDescent="0.2">
      <c r="A443" s="167">
        <v>85</v>
      </c>
      <c r="B443" s="168" t="s">
        <v>596</v>
      </c>
      <c r="C443" s="184" t="s">
        <v>597</v>
      </c>
      <c r="D443" s="169" t="s">
        <v>227</v>
      </c>
      <c r="E443" s="170">
        <v>61</v>
      </c>
      <c r="F443" s="171"/>
      <c r="G443" s="172">
        <f>ROUND(E443*F443,2)</f>
        <v>0</v>
      </c>
      <c r="H443" s="171"/>
      <c r="I443" s="172">
        <f>ROUND(E443*H443,2)</f>
        <v>0</v>
      </c>
      <c r="J443" s="171"/>
      <c r="K443" s="172">
        <f>ROUND(E443*J443,2)</f>
        <v>0</v>
      </c>
      <c r="L443" s="172">
        <v>21</v>
      </c>
      <c r="M443" s="172">
        <f>G443*(1+L443/100)</f>
        <v>0</v>
      </c>
      <c r="N443" s="172">
        <v>0</v>
      </c>
      <c r="O443" s="172">
        <f>ROUND(E443*N443,2)</f>
        <v>0</v>
      </c>
      <c r="P443" s="172">
        <v>0</v>
      </c>
      <c r="Q443" s="172">
        <f>ROUND(E443*P443,2)</f>
        <v>0</v>
      </c>
      <c r="R443" s="172"/>
      <c r="S443" s="172" t="s">
        <v>177</v>
      </c>
      <c r="T443" s="173" t="s">
        <v>178</v>
      </c>
      <c r="U443" s="158">
        <v>1.6208</v>
      </c>
      <c r="V443" s="158">
        <f>ROUND(E443*U443,2)</f>
        <v>98.87</v>
      </c>
      <c r="W443" s="15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 t="s">
        <v>196</v>
      </c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1" x14ac:dyDescent="0.2">
      <c r="A444" s="155"/>
      <c r="B444" s="156"/>
      <c r="C444" s="190" t="s">
        <v>598</v>
      </c>
      <c r="D444" s="188"/>
      <c r="E444" s="189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200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/>
      <c r="B445" s="156"/>
      <c r="C445" s="190" t="s">
        <v>2353</v>
      </c>
      <c r="D445" s="188"/>
      <c r="E445" s="189">
        <v>5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200</v>
      </c>
      <c r="AH445" s="148">
        <v>0</v>
      </c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1" x14ac:dyDescent="0.2">
      <c r="A446" s="155"/>
      <c r="B446" s="156"/>
      <c r="C446" s="190" t="s">
        <v>1077</v>
      </c>
      <c r="D446" s="188"/>
      <c r="E446" s="189">
        <v>48</v>
      </c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200</v>
      </c>
      <c r="AH446" s="148">
        <v>0</v>
      </c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ht="22.5" outlineLevel="1" x14ac:dyDescent="0.2">
      <c r="A447" s="155"/>
      <c r="B447" s="156"/>
      <c r="C447" s="190" t="s">
        <v>601</v>
      </c>
      <c r="D447" s="188"/>
      <c r="E447" s="189">
        <v>8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200</v>
      </c>
      <c r="AH447" s="148">
        <v>0</v>
      </c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outlineLevel="1" x14ac:dyDescent="0.2">
      <c r="A448" s="167">
        <v>86</v>
      </c>
      <c r="B448" s="168" t="s">
        <v>602</v>
      </c>
      <c r="C448" s="184" t="s">
        <v>603</v>
      </c>
      <c r="D448" s="169" t="s">
        <v>256</v>
      </c>
      <c r="E448" s="170">
        <v>122</v>
      </c>
      <c r="F448" s="171"/>
      <c r="G448" s="172">
        <f>ROUND(E448*F448,2)</f>
        <v>0</v>
      </c>
      <c r="H448" s="171"/>
      <c r="I448" s="172">
        <f>ROUND(E448*H448,2)</f>
        <v>0</v>
      </c>
      <c r="J448" s="171"/>
      <c r="K448" s="172">
        <f>ROUND(E448*J448,2)</f>
        <v>0</v>
      </c>
      <c r="L448" s="172">
        <v>21</v>
      </c>
      <c r="M448" s="172">
        <f>G448*(1+L448/100)</f>
        <v>0</v>
      </c>
      <c r="N448" s="172">
        <v>0</v>
      </c>
      <c r="O448" s="172">
        <f>ROUND(E448*N448,2)</f>
        <v>0</v>
      </c>
      <c r="P448" s="172">
        <v>0</v>
      </c>
      <c r="Q448" s="172">
        <f>ROUND(E448*P448,2)</f>
        <v>0</v>
      </c>
      <c r="R448" s="172"/>
      <c r="S448" s="172" t="s">
        <v>177</v>
      </c>
      <c r="T448" s="173" t="s">
        <v>178</v>
      </c>
      <c r="U448" s="158">
        <v>1.5</v>
      </c>
      <c r="V448" s="158">
        <f>ROUND(E448*U448,2)</f>
        <v>183</v>
      </c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196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0" t="s">
        <v>598</v>
      </c>
      <c r="D449" s="188"/>
      <c r="E449" s="189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0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/>
      <c r="B450" s="156"/>
      <c r="C450" s="190" t="s">
        <v>2354</v>
      </c>
      <c r="D450" s="188"/>
      <c r="E450" s="189">
        <v>10</v>
      </c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200</v>
      </c>
      <c r="AH450" s="148">
        <v>0</v>
      </c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1" x14ac:dyDescent="0.2">
      <c r="A451" s="155"/>
      <c r="B451" s="156"/>
      <c r="C451" s="190" t="s">
        <v>1079</v>
      </c>
      <c r="D451" s="188"/>
      <c r="E451" s="189">
        <v>96</v>
      </c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 t="s">
        <v>200</v>
      </c>
      <c r="AH451" s="148">
        <v>0</v>
      </c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ht="22.5" outlineLevel="1" x14ac:dyDescent="0.2">
      <c r="A452" s="155"/>
      <c r="B452" s="156"/>
      <c r="C452" s="190" t="s">
        <v>606</v>
      </c>
      <c r="D452" s="188"/>
      <c r="E452" s="189">
        <v>16</v>
      </c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200</v>
      </c>
      <c r="AH452" s="148">
        <v>0</v>
      </c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x14ac:dyDescent="0.2">
      <c r="A453" s="161" t="s">
        <v>172</v>
      </c>
      <c r="B453" s="162" t="s">
        <v>104</v>
      </c>
      <c r="C453" s="182" t="s">
        <v>105</v>
      </c>
      <c r="D453" s="163"/>
      <c r="E453" s="164"/>
      <c r="F453" s="165"/>
      <c r="G453" s="165">
        <f>SUMIF(AG454:AG454,"&lt;&gt;NOR",G454:G454)</f>
        <v>0</v>
      </c>
      <c r="H453" s="165"/>
      <c r="I453" s="165">
        <f>SUM(I454:I454)</f>
        <v>0</v>
      </c>
      <c r="J453" s="165"/>
      <c r="K453" s="165">
        <f>SUM(K454:K454)</f>
        <v>0</v>
      </c>
      <c r="L453" s="165"/>
      <c r="M453" s="165">
        <f>SUM(M454:M454)</f>
        <v>0</v>
      </c>
      <c r="N453" s="165"/>
      <c r="O453" s="165">
        <f>SUM(O454:O454)</f>
        <v>0</v>
      </c>
      <c r="P453" s="165"/>
      <c r="Q453" s="165">
        <f>SUM(Q454:Q454)</f>
        <v>0</v>
      </c>
      <c r="R453" s="165"/>
      <c r="S453" s="165"/>
      <c r="T453" s="166"/>
      <c r="U453" s="160"/>
      <c r="V453" s="160">
        <f>SUM(V454:V454)</f>
        <v>1023.98</v>
      </c>
      <c r="W453" s="160"/>
      <c r="AG453" t="s">
        <v>173</v>
      </c>
    </row>
    <row r="454" spans="1:60" ht="33.75" outlineLevel="1" x14ac:dyDescent="0.2">
      <c r="A454" s="174">
        <v>87</v>
      </c>
      <c r="B454" s="175" t="s">
        <v>2355</v>
      </c>
      <c r="C454" s="183" t="s">
        <v>2356</v>
      </c>
      <c r="D454" s="176" t="s">
        <v>234</v>
      </c>
      <c r="E454" s="177">
        <v>340.75900999999999</v>
      </c>
      <c r="F454" s="178"/>
      <c r="G454" s="179">
        <f>ROUND(E454*F454,2)</f>
        <v>0</v>
      </c>
      <c r="H454" s="178"/>
      <c r="I454" s="179">
        <f>ROUND(E454*H454,2)</f>
        <v>0</v>
      </c>
      <c r="J454" s="178"/>
      <c r="K454" s="179">
        <f>ROUND(E454*J454,2)</f>
        <v>0</v>
      </c>
      <c r="L454" s="179">
        <v>21</v>
      </c>
      <c r="M454" s="179">
        <f>G454*(1+L454/100)</f>
        <v>0</v>
      </c>
      <c r="N454" s="179">
        <v>0</v>
      </c>
      <c r="O454" s="179">
        <f>ROUND(E454*N454,2)</f>
        <v>0</v>
      </c>
      <c r="P454" s="179">
        <v>0</v>
      </c>
      <c r="Q454" s="179">
        <f>ROUND(E454*P454,2)</f>
        <v>0</v>
      </c>
      <c r="R454" s="179"/>
      <c r="S454" s="179" t="s">
        <v>177</v>
      </c>
      <c r="T454" s="180" t="s">
        <v>178</v>
      </c>
      <c r="U454" s="158">
        <v>3.0049999999999999</v>
      </c>
      <c r="V454" s="158">
        <f>ROUND(E454*U454,2)</f>
        <v>1023.98</v>
      </c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196</v>
      </c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x14ac:dyDescent="0.2">
      <c r="A455" s="161" t="s">
        <v>172</v>
      </c>
      <c r="B455" s="162" t="s">
        <v>106</v>
      </c>
      <c r="C455" s="182" t="s">
        <v>107</v>
      </c>
      <c r="D455" s="163"/>
      <c r="E455" s="164"/>
      <c r="F455" s="165"/>
      <c r="G455" s="165">
        <f>SUMIF(AG456:AG536,"&lt;&gt;NOR",G456:G536)</f>
        <v>0</v>
      </c>
      <c r="H455" s="165"/>
      <c r="I455" s="165">
        <f>SUM(I456:I536)</f>
        <v>0</v>
      </c>
      <c r="J455" s="165"/>
      <c r="K455" s="165">
        <f>SUM(K456:K536)</f>
        <v>0</v>
      </c>
      <c r="L455" s="165"/>
      <c r="M455" s="165">
        <f>SUM(M456:M536)</f>
        <v>0</v>
      </c>
      <c r="N455" s="165"/>
      <c r="O455" s="165">
        <f>SUM(O456:O536)</f>
        <v>0</v>
      </c>
      <c r="P455" s="165"/>
      <c r="Q455" s="165">
        <f>SUM(Q456:Q536)</f>
        <v>0</v>
      </c>
      <c r="R455" s="165"/>
      <c r="S455" s="165"/>
      <c r="T455" s="166"/>
      <c r="U455" s="160"/>
      <c r="V455" s="160">
        <f>SUM(V456:V536)</f>
        <v>214.45000000000002</v>
      </c>
      <c r="W455" s="160"/>
      <c r="AG455" t="s">
        <v>173</v>
      </c>
    </row>
    <row r="456" spans="1:60" ht="33.75" outlineLevel="1" x14ac:dyDescent="0.2">
      <c r="A456" s="167">
        <v>88</v>
      </c>
      <c r="B456" s="168" t="s">
        <v>609</v>
      </c>
      <c r="C456" s="184" t="s">
        <v>610</v>
      </c>
      <c r="D456" s="169" t="s">
        <v>195</v>
      </c>
      <c r="E456" s="170">
        <v>423.08199999999999</v>
      </c>
      <c r="F456" s="171"/>
      <c r="G456" s="172">
        <f>ROUND(E456*F456,2)</f>
        <v>0</v>
      </c>
      <c r="H456" s="171"/>
      <c r="I456" s="172">
        <f>ROUND(E456*H456,2)</f>
        <v>0</v>
      </c>
      <c r="J456" s="171"/>
      <c r="K456" s="172">
        <f>ROUND(E456*J456,2)</f>
        <v>0</v>
      </c>
      <c r="L456" s="172">
        <v>21</v>
      </c>
      <c r="M456" s="172">
        <f>G456*(1+L456/100)</f>
        <v>0</v>
      </c>
      <c r="N456" s="172">
        <v>0</v>
      </c>
      <c r="O456" s="172">
        <f>ROUND(E456*N456,2)</f>
        <v>0</v>
      </c>
      <c r="P456" s="172">
        <v>0</v>
      </c>
      <c r="Q456" s="172">
        <f>ROUND(E456*P456,2)</f>
        <v>0</v>
      </c>
      <c r="R456" s="172"/>
      <c r="S456" s="172" t="s">
        <v>177</v>
      </c>
      <c r="T456" s="173" t="s">
        <v>178</v>
      </c>
      <c r="U456" s="158">
        <v>2.75E-2</v>
      </c>
      <c r="V456" s="158">
        <f>ROUND(E456*U456,2)</f>
        <v>11.63</v>
      </c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611</v>
      </c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1" x14ac:dyDescent="0.2">
      <c r="A457" s="155"/>
      <c r="B457" s="156"/>
      <c r="C457" s="190" t="s">
        <v>2357</v>
      </c>
      <c r="D457" s="188"/>
      <c r="E457" s="189">
        <v>172.81</v>
      </c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200</v>
      </c>
      <c r="AH457" s="148">
        <v>0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outlineLevel="1" x14ac:dyDescent="0.2">
      <c r="A458" s="155"/>
      <c r="B458" s="156"/>
      <c r="C458" s="190" t="s">
        <v>1047</v>
      </c>
      <c r="D458" s="188"/>
      <c r="E458" s="189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200</v>
      </c>
      <c r="AH458" s="148">
        <v>0</v>
      </c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1" x14ac:dyDescent="0.2">
      <c r="A459" s="155"/>
      <c r="B459" s="156"/>
      <c r="C459" s="190" t="s">
        <v>2358</v>
      </c>
      <c r="D459" s="188"/>
      <c r="E459" s="189">
        <v>250.27</v>
      </c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200</v>
      </c>
      <c r="AH459" s="148">
        <v>0</v>
      </c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ht="33.75" outlineLevel="1" x14ac:dyDescent="0.2">
      <c r="A460" s="167">
        <v>89</v>
      </c>
      <c r="B460" s="168" t="s">
        <v>614</v>
      </c>
      <c r="C460" s="184" t="s">
        <v>615</v>
      </c>
      <c r="D460" s="169" t="s">
        <v>195</v>
      </c>
      <c r="E460" s="170">
        <v>85.92</v>
      </c>
      <c r="F460" s="171"/>
      <c r="G460" s="172">
        <f>ROUND(E460*F460,2)</f>
        <v>0</v>
      </c>
      <c r="H460" s="171"/>
      <c r="I460" s="172">
        <f>ROUND(E460*H460,2)</f>
        <v>0</v>
      </c>
      <c r="J460" s="171"/>
      <c r="K460" s="172">
        <f>ROUND(E460*J460,2)</f>
        <v>0</v>
      </c>
      <c r="L460" s="172">
        <v>21</v>
      </c>
      <c r="M460" s="172">
        <f>G460*(1+L460/100)</f>
        <v>0</v>
      </c>
      <c r="N460" s="172">
        <v>0</v>
      </c>
      <c r="O460" s="172">
        <f>ROUND(E460*N460,2)</f>
        <v>0</v>
      </c>
      <c r="P460" s="172">
        <v>0</v>
      </c>
      <c r="Q460" s="172">
        <f>ROUND(E460*P460,2)</f>
        <v>0</v>
      </c>
      <c r="R460" s="172"/>
      <c r="S460" s="172" t="s">
        <v>177</v>
      </c>
      <c r="T460" s="173" t="s">
        <v>178</v>
      </c>
      <c r="U460" s="158">
        <v>2.75E-2</v>
      </c>
      <c r="V460" s="158">
        <f>ROUND(E460*U460,2)</f>
        <v>2.36</v>
      </c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611</v>
      </c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1" x14ac:dyDescent="0.2">
      <c r="A461" s="155"/>
      <c r="B461" s="156"/>
      <c r="C461" s="199" t="s">
        <v>283</v>
      </c>
      <c r="D461" s="191"/>
      <c r="E461" s="192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200</v>
      </c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1" x14ac:dyDescent="0.2">
      <c r="A462" s="155"/>
      <c r="B462" s="156"/>
      <c r="C462" s="200" t="s">
        <v>559</v>
      </c>
      <c r="D462" s="191"/>
      <c r="E462" s="192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200</v>
      </c>
      <c r="AH462" s="148">
        <v>2</v>
      </c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200" t="s">
        <v>2346</v>
      </c>
      <c r="D463" s="191"/>
      <c r="E463" s="192">
        <v>24.24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2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55"/>
      <c r="B464" s="156"/>
      <c r="C464" s="200" t="s">
        <v>2347</v>
      </c>
      <c r="D464" s="191"/>
      <c r="E464" s="192">
        <v>24.42</v>
      </c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200</v>
      </c>
      <c r="AH464" s="148">
        <v>2</v>
      </c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1" x14ac:dyDescent="0.2">
      <c r="A465" s="155"/>
      <c r="B465" s="156"/>
      <c r="C465" s="200" t="s">
        <v>2348</v>
      </c>
      <c r="D465" s="191"/>
      <c r="E465" s="192">
        <v>28.2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200</v>
      </c>
      <c r="AH465" s="148">
        <v>2</v>
      </c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outlineLevel="1" x14ac:dyDescent="0.2">
      <c r="A466" s="155"/>
      <c r="B466" s="156"/>
      <c r="C466" s="200" t="s">
        <v>2359</v>
      </c>
      <c r="D466" s="191"/>
      <c r="E466" s="192">
        <v>9.06</v>
      </c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200</v>
      </c>
      <c r="AH466" s="148">
        <v>2</v>
      </c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1" x14ac:dyDescent="0.2">
      <c r="A467" s="155"/>
      <c r="B467" s="156"/>
      <c r="C467" s="201" t="s">
        <v>295</v>
      </c>
      <c r="D467" s="193"/>
      <c r="E467" s="194">
        <v>85.92</v>
      </c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200</v>
      </c>
      <c r="AH467" s="148">
        <v>3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55"/>
      <c r="B468" s="156"/>
      <c r="C468" s="199" t="s">
        <v>296</v>
      </c>
      <c r="D468" s="191"/>
      <c r="E468" s="192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200</v>
      </c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55"/>
      <c r="B469" s="156"/>
      <c r="C469" s="190" t="s">
        <v>2360</v>
      </c>
      <c r="D469" s="188"/>
      <c r="E469" s="189">
        <v>85.92</v>
      </c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200</v>
      </c>
      <c r="AH469" s="148">
        <v>0</v>
      </c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ht="22.5" outlineLevel="1" x14ac:dyDescent="0.2">
      <c r="A470" s="167">
        <v>90</v>
      </c>
      <c r="B470" s="168" t="s">
        <v>618</v>
      </c>
      <c r="C470" s="184" t="s">
        <v>619</v>
      </c>
      <c r="D470" s="169" t="s">
        <v>195</v>
      </c>
      <c r="E470" s="170">
        <v>85.92</v>
      </c>
      <c r="F470" s="171"/>
      <c r="G470" s="172">
        <f>ROUND(E470*F470,2)</f>
        <v>0</v>
      </c>
      <c r="H470" s="171"/>
      <c r="I470" s="172">
        <f>ROUND(E470*H470,2)</f>
        <v>0</v>
      </c>
      <c r="J470" s="171"/>
      <c r="K470" s="172">
        <f>ROUND(E470*J470,2)</f>
        <v>0</v>
      </c>
      <c r="L470" s="172">
        <v>21</v>
      </c>
      <c r="M470" s="172">
        <f>G470*(1+L470/100)</f>
        <v>0</v>
      </c>
      <c r="N470" s="172">
        <v>0</v>
      </c>
      <c r="O470" s="172">
        <f>ROUND(E470*N470,2)</f>
        <v>0</v>
      </c>
      <c r="P470" s="172">
        <v>0</v>
      </c>
      <c r="Q470" s="172">
        <f>ROUND(E470*P470,2)</f>
        <v>0</v>
      </c>
      <c r="R470" s="172"/>
      <c r="S470" s="172" t="s">
        <v>177</v>
      </c>
      <c r="T470" s="173" t="s">
        <v>178</v>
      </c>
      <c r="U470" s="158">
        <v>0.34</v>
      </c>
      <c r="V470" s="158">
        <f>ROUND(E470*U470,2)</f>
        <v>29.21</v>
      </c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611</v>
      </c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199" t="s">
        <v>283</v>
      </c>
      <c r="D471" s="191"/>
      <c r="E471" s="192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1" x14ac:dyDescent="0.2">
      <c r="A472" s="155"/>
      <c r="B472" s="156"/>
      <c r="C472" s="200" t="s">
        <v>559</v>
      </c>
      <c r="D472" s="191"/>
      <c r="E472" s="192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200</v>
      </c>
      <c r="AH472" s="148">
        <v>2</v>
      </c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200" t="s">
        <v>2346</v>
      </c>
      <c r="D473" s="191"/>
      <c r="E473" s="192">
        <v>24.24</v>
      </c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>
        <v>2</v>
      </c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55"/>
      <c r="B474" s="156"/>
      <c r="C474" s="200" t="s">
        <v>2347</v>
      </c>
      <c r="D474" s="191"/>
      <c r="E474" s="192">
        <v>24.42</v>
      </c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200</v>
      </c>
      <c r="AH474" s="148">
        <v>2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55"/>
      <c r="B475" s="156"/>
      <c r="C475" s="200" t="s">
        <v>2348</v>
      </c>
      <c r="D475" s="191"/>
      <c r="E475" s="192">
        <v>28.2</v>
      </c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200</v>
      </c>
      <c r="AH475" s="148">
        <v>2</v>
      </c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1" x14ac:dyDescent="0.2">
      <c r="A476" s="155"/>
      <c r="B476" s="156"/>
      <c r="C476" s="200" t="s">
        <v>2359</v>
      </c>
      <c r="D476" s="191"/>
      <c r="E476" s="192">
        <v>9.06</v>
      </c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200</v>
      </c>
      <c r="AH476" s="148">
        <v>2</v>
      </c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201" t="s">
        <v>295</v>
      </c>
      <c r="D477" s="193"/>
      <c r="E477" s="194">
        <v>85.92</v>
      </c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>
        <v>3</v>
      </c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55"/>
      <c r="B478" s="156"/>
      <c r="C478" s="199" t="s">
        <v>296</v>
      </c>
      <c r="D478" s="191"/>
      <c r="E478" s="192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200</v>
      </c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/>
      <c r="B479" s="156"/>
      <c r="C479" s="190" t="s">
        <v>2360</v>
      </c>
      <c r="D479" s="188"/>
      <c r="E479" s="189">
        <v>85.92</v>
      </c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200</v>
      </c>
      <c r="AH479" s="148">
        <v>0</v>
      </c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ht="33.75" outlineLevel="1" x14ac:dyDescent="0.2">
      <c r="A480" s="167">
        <v>91</v>
      </c>
      <c r="B480" s="168" t="s">
        <v>620</v>
      </c>
      <c r="C480" s="184" t="s">
        <v>621</v>
      </c>
      <c r="D480" s="169" t="s">
        <v>195</v>
      </c>
      <c r="E480" s="170">
        <v>423.08199999999999</v>
      </c>
      <c r="F480" s="171"/>
      <c r="G480" s="172">
        <f>ROUND(E480*F480,2)</f>
        <v>0</v>
      </c>
      <c r="H480" s="171"/>
      <c r="I480" s="172">
        <f>ROUND(E480*H480,2)</f>
        <v>0</v>
      </c>
      <c r="J480" s="171"/>
      <c r="K480" s="172">
        <f>ROUND(E480*J480,2)</f>
        <v>0</v>
      </c>
      <c r="L480" s="172">
        <v>21</v>
      </c>
      <c r="M480" s="172">
        <f>G480*(1+L480/100)</f>
        <v>0</v>
      </c>
      <c r="N480" s="172">
        <v>0</v>
      </c>
      <c r="O480" s="172">
        <f>ROUND(E480*N480,2)</f>
        <v>0</v>
      </c>
      <c r="P480" s="172">
        <v>0</v>
      </c>
      <c r="Q480" s="172">
        <f>ROUND(E480*P480,2)</f>
        <v>0</v>
      </c>
      <c r="R480" s="172"/>
      <c r="S480" s="172" t="s">
        <v>177</v>
      </c>
      <c r="T480" s="173" t="s">
        <v>178</v>
      </c>
      <c r="U480" s="158">
        <v>0.22991</v>
      </c>
      <c r="V480" s="158">
        <f>ROUND(E480*U480,2)</f>
        <v>97.27</v>
      </c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611</v>
      </c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outlineLevel="1" x14ac:dyDescent="0.2">
      <c r="A481" s="155"/>
      <c r="B481" s="156"/>
      <c r="C481" s="190" t="s">
        <v>2357</v>
      </c>
      <c r="D481" s="188"/>
      <c r="E481" s="189">
        <v>172.81</v>
      </c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200</v>
      </c>
      <c r="AH481" s="148">
        <v>0</v>
      </c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outlineLevel="1" x14ac:dyDescent="0.2">
      <c r="A482" s="155"/>
      <c r="B482" s="156"/>
      <c r="C482" s="190" t="s">
        <v>1047</v>
      </c>
      <c r="D482" s="188"/>
      <c r="E482" s="189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200</v>
      </c>
      <c r="AH482" s="148">
        <v>0</v>
      </c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190" t="s">
        <v>2358</v>
      </c>
      <c r="D483" s="188"/>
      <c r="E483" s="189">
        <v>250.27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ht="45" outlineLevel="1" x14ac:dyDescent="0.2">
      <c r="A484" s="167">
        <v>92</v>
      </c>
      <c r="B484" s="168" t="s">
        <v>622</v>
      </c>
      <c r="C484" s="184" t="s">
        <v>623</v>
      </c>
      <c r="D484" s="169" t="s">
        <v>195</v>
      </c>
      <c r="E484" s="170">
        <v>85.92</v>
      </c>
      <c r="F484" s="171"/>
      <c r="G484" s="172">
        <f>ROUND(E484*F484,2)</f>
        <v>0</v>
      </c>
      <c r="H484" s="171"/>
      <c r="I484" s="172">
        <f>ROUND(E484*H484,2)</f>
        <v>0</v>
      </c>
      <c r="J484" s="171"/>
      <c r="K484" s="172">
        <f>ROUND(E484*J484,2)</f>
        <v>0</v>
      </c>
      <c r="L484" s="172">
        <v>21</v>
      </c>
      <c r="M484" s="172">
        <f>G484*(1+L484/100)</f>
        <v>0</v>
      </c>
      <c r="N484" s="172">
        <v>0</v>
      </c>
      <c r="O484" s="172">
        <f>ROUND(E484*N484,2)</f>
        <v>0</v>
      </c>
      <c r="P484" s="172">
        <v>0</v>
      </c>
      <c r="Q484" s="172">
        <f>ROUND(E484*P484,2)</f>
        <v>0</v>
      </c>
      <c r="R484" s="172"/>
      <c r="S484" s="172" t="s">
        <v>177</v>
      </c>
      <c r="T484" s="173" t="s">
        <v>178</v>
      </c>
      <c r="U484" s="158">
        <v>0.26600000000000001</v>
      </c>
      <c r="V484" s="158">
        <f>ROUND(E484*U484,2)</f>
        <v>22.85</v>
      </c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611</v>
      </c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199" t="s">
        <v>283</v>
      </c>
      <c r="D485" s="191"/>
      <c r="E485" s="192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outlineLevel="1" x14ac:dyDescent="0.2">
      <c r="A486" s="155"/>
      <c r="B486" s="156"/>
      <c r="C486" s="200" t="s">
        <v>559</v>
      </c>
      <c r="D486" s="191"/>
      <c r="E486" s="192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200</v>
      </c>
      <c r="AH486" s="148">
        <v>2</v>
      </c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/>
      <c r="B487" s="156"/>
      <c r="C487" s="200" t="s">
        <v>2346</v>
      </c>
      <c r="D487" s="191"/>
      <c r="E487" s="192">
        <v>24.24</v>
      </c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200</v>
      </c>
      <c r="AH487" s="148">
        <v>2</v>
      </c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1" x14ac:dyDescent="0.2">
      <c r="A488" s="155"/>
      <c r="B488" s="156"/>
      <c r="C488" s="200" t="s">
        <v>2347</v>
      </c>
      <c r="D488" s="191"/>
      <c r="E488" s="192">
        <v>24.42</v>
      </c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200</v>
      </c>
      <c r="AH488" s="148">
        <v>2</v>
      </c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200" t="s">
        <v>2348</v>
      </c>
      <c r="D489" s="191"/>
      <c r="E489" s="192">
        <v>28.2</v>
      </c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>
        <v>2</v>
      </c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55"/>
      <c r="B490" s="156"/>
      <c r="C490" s="200" t="s">
        <v>2359</v>
      </c>
      <c r="D490" s="191"/>
      <c r="E490" s="192">
        <v>9.06</v>
      </c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200</v>
      </c>
      <c r="AH490" s="148">
        <v>2</v>
      </c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55"/>
      <c r="B491" s="156"/>
      <c r="C491" s="201" t="s">
        <v>295</v>
      </c>
      <c r="D491" s="193"/>
      <c r="E491" s="194">
        <v>85.92</v>
      </c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200</v>
      </c>
      <c r="AH491" s="148">
        <v>3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55"/>
      <c r="B492" s="156"/>
      <c r="C492" s="199" t="s">
        <v>296</v>
      </c>
      <c r="D492" s="191"/>
      <c r="E492" s="192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200</v>
      </c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55"/>
      <c r="B493" s="156"/>
      <c r="C493" s="190" t="s">
        <v>2360</v>
      </c>
      <c r="D493" s="188"/>
      <c r="E493" s="189">
        <v>85.92</v>
      </c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200</v>
      </c>
      <c r="AH493" s="148">
        <v>0</v>
      </c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ht="22.5" outlineLevel="1" x14ac:dyDescent="0.2">
      <c r="A494" s="167">
        <v>93</v>
      </c>
      <c r="B494" s="168" t="s">
        <v>624</v>
      </c>
      <c r="C494" s="184" t="s">
        <v>625</v>
      </c>
      <c r="D494" s="169" t="s">
        <v>195</v>
      </c>
      <c r="E494" s="170">
        <v>365.66</v>
      </c>
      <c r="F494" s="171"/>
      <c r="G494" s="172">
        <f>ROUND(E494*F494,2)</f>
        <v>0</v>
      </c>
      <c r="H494" s="171"/>
      <c r="I494" s="172">
        <f>ROUND(E494*H494,2)</f>
        <v>0</v>
      </c>
      <c r="J494" s="171"/>
      <c r="K494" s="172">
        <f>ROUND(E494*J494,2)</f>
        <v>0</v>
      </c>
      <c r="L494" s="172">
        <v>21</v>
      </c>
      <c r="M494" s="172">
        <f>G494*(1+L494/100)</f>
        <v>0</v>
      </c>
      <c r="N494" s="172">
        <v>0</v>
      </c>
      <c r="O494" s="172">
        <f>ROUND(E494*N494,2)</f>
        <v>0</v>
      </c>
      <c r="P494" s="172">
        <v>0</v>
      </c>
      <c r="Q494" s="172">
        <f>ROUND(E494*P494,2)</f>
        <v>0</v>
      </c>
      <c r="R494" s="172"/>
      <c r="S494" s="172" t="s">
        <v>177</v>
      </c>
      <c r="T494" s="173" t="s">
        <v>178</v>
      </c>
      <c r="U494" s="158">
        <v>4.1000000000000002E-2</v>
      </c>
      <c r="V494" s="158">
        <f>ROUND(E494*U494,2)</f>
        <v>14.99</v>
      </c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611</v>
      </c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1" x14ac:dyDescent="0.2">
      <c r="A495" s="155"/>
      <c r="B495" s="156"/>
      <c r="C495" s="190" t="s">
        <v>2326</v>
      </c>
      <c r="D495" s="188"/>
      <c r="E495" s="189">
        <v>157.1</v>
      </c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200</v>
      </c>
      <c r="AH495" s="148">
        <v>0</v>
      </c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1" x14ac:dyDescent="0.2">
      <c r="A496" s="155"/>
      <c r="B496" s="156"/>
      <c r="C496" s="190" t="s">
        <v>471</v>
      </c>
      <c r="D496" s="188"/>
      <c r="E496" s="189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200</v>
      </c>
      <c r="AH496" s="148">
        <v>0</v>
      </c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55"/>
      <c r="B497" s="156"/>
      <c r="C497" s="190" t="s">
        <v>1074</v>
      </c>
      <c r="D497" s="188"/>
      <c r="E497" s="189">
        <v>208.56</v>
      </c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200</v>
      </c>
      <c r="AH497" s="148">
        <v>0</v>
      </c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ht="22.5" outlineLevel="1" x14ac:dyDescent="0.2">
      <c r="A498" s="167">
        <v>94</v>
      </c>
      <c r="B498" s="168" t="s">
        <v>626</v>
      </c>
      <c r="C498" s="184" t="s">
        <v>627</v>
      </c>
      <c r="D498" s="169" t="s">
        <v>195</v>
      </c>
      <c r="E498" s="170">
        <v>37.549999999999997</v>
      </c>
      <c r="F498" s="171"/>
      <c r="G498" s="172">
        <f>ROUND(E498*F498,2)</f>
        <v>0</v>
      </c>
      <c r="H498" s="171"/>
      <c r="I498" s="172">
        <f>ROUND(E498*H498,2)</f>
        <v>0</v>
      </c>
      <c r="J498" s="171"/>
      <c r="K498" s="172">
        <f>ROUND(E498*J498,2)</f>
        <v>0</v>
      </c>
      <c r="L498" s="172">
        <v>21</v>
      </c>
      <c r="M498" s="172">
        <f>G498*(1+L498/100)</f>
        <v>0</v>
      </c>
      <c r="N498" s="172">
        <v>0</v>
      </c>
      <c r="O498" s="172">
        <f>ROUND(E498*N498,2)</f>
        <v>0</v>
      </c>
      <c r="P498" s="172">
        <v>0</v>
      </c>
      <c r="Q498" s="172">
        <f>ROUND(E498*P498,2)</f>
        <v>0</v>
      </c>
      <c r="R498" s="172"/>
      <c r="S498" s="172" t="s">
        <v>177</v>
      </c>
      <c r="T498" s="173" t="s">
        <v>178</v>
      </c>
      <c r="U498" s="158">
        <v>0.38500000000000001</v>
      </c>
      <c r="V498" s="158">
        <f>ROUND(E498*U498,2)</f>
        <v>14.46</v>
      </c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611</v>
      </c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1" x14ac:dyDescent="0.2">
      <c r="A499" s="155"/>
      <c r="B499" s="156"/>
      <c r="C499" s="190" t="s">
        <v>423</v>
      </c>
      <c r="D499" s="188"/>
      <c r="E499" s="189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200</v>
      </c>
      <c r="AH499" s="148">
        <v>0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55"/>
      <c r="B500" s="156"/>
      <c r="C500" s="199" t="s">
        <v>283</v>
      </c>
      <c r="D500" s="191"/>
      <c r="E500" s="192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200</v>
      </c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1" x14ac:dyDescent="0.2">
      <c r="A501" s="155"/>
      <c r="B501" s="156"/>
      <c r="C501" s="200" t="s">
        <v>2361</v>
      </c>
      <c r="D501" s="191"/>
      <c r="E501" s="192">
        <v>10.1</v>
      </c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200</v>
      </c>
      <c r="AH501" s="148">
        <v>2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outlineLevel="1" x14ac:dyDescent="0.2">
      <c r="A502" s="155"/>
      <c r="B502" s="156"/>
      <c r="C502" s="200" t="s">
        <v>2277</v>
      </c>
      <c r="D502" s="191"/>
      <c r="E502" s="192">
        <v>10.18</v>
      </c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200</v>
      </c>
      <c r="AH502" s="148">
        <v>2</v>
      </c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200" t="s">
        <v>2278</v>
      </c>
      <c r="D503" s="191"/>
      <c r="E503" s="192">
        <v>11.75</v>
      </c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>
        <v>2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outlineLevel="1" x14ac:dyDescent="0.2">
      <c r="A504" s="155"/>
      <c r="B504" s="156"/>
      <c r="C504" s="200" t="s">
        <v>2362</v>
      </c>
      <c r="D504" s="191"/>
      <c r="E504" s="192">
        <v>5.53</v>
      </c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200</v>
      </c>
      <c r="AH504" s="148">
        <v>2</v>
      </c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outlineLevel="1" x14ac:dyDescent="0.2">
      <c r="A505" s="155"/>
      <c r="B505" s="156"/>
      <c r="C505" s="201" t="s">
        <v>295</v>
      </c>
      <c r="D505" s="193"/>
      <c r="E505" s="194">
        <v>37.549999999999997</v>
      </c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200</v>
      </c>
      <c r="AH505" s="148">
        <v>3</v>
      </c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outlineLevel="1" x14ac:dyDescent="0.2">
      <c r="A506" s="155"/>
      <c r="B506" s="156"/>
      <c r="C506" s="199" t="s">
        <v>296</v>
      </c>
      <c r="D506" s="191"/>
      <c r="E506" s="192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200</v>
      </c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55"/>
      <c r="B507" s="156"/>
      <c r="C507" s="190" t="s">
        <v>2363</v>
      </c>
      <c r="D507" s="188"/>
      <c r="E507" s="189">
        <v>37.549999999999997</v>
      </c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200</v>
      </c>
      <c r="AH507" s="148">
        <v>0</v>
      </c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ht="22.5" outlineLevel="1" x14ac:dyDescent="0.2">
      <c r="A508" s="167">
        <v>95</v>
      </c>
      <c r="B508" s="168" t="s">
        <v>632</v>
      </c>
      <c r="C508" s="184" t="s">
        <v>633</v>
      </c>
      <c r="D508" s="169" t="s">
        <v>195</v>
      </c>
      <c r="E508" s="170">
        <v>85.92</v>
      </c>
      <c r="F508" s="171"/>
      <c r="G508" s="172">
        <f>ROUND(E508*F508,2)</f>
        <v>0</v>
      </c>
      <c r="H508" s="171"/>
      <c r="I508" s="172">
        <f>ROUND(E508*H508,2)</f>
        <v>0</v>
      </c>
      <c r="J508" s="171"/>
      <c r="K508" s="172">
        <f>ROUND(E508*J508,2)</f>
        <v>0</v>
      </c>
      <c r="L508" s="172">
        <v>21</v>
      </c>
      <c r="M508" s="172">
        <f>G508*(1+L508/100)</f>
        <v>0</v>
      </c>
      <c r="N508" s="172">
        <v>0</v>
      </c>
      <c r="O508" s="172">
        <f>ROUND(E508*N508,2)</f>
        <v>0</v>
      </c>
      <c r="P508" s="172">
        <v>0</v>
      </c>
      <c r="Q508" s="172">
        <f>ROUND(E508*P508,2)</f>
        <v>0</v>
      </c>
      <c r="R508" s="172"/>
      <c r="S508" s="172" t="s">
        <v>177</v>
      </c>
      <c r="T508" s="173" t="s">
        <v>178</v>
      </c>
      <c r="U508" s="158">
        <v>0.19600000000000001</v>
      </c>
      <c r="V508" s="158">
        <f>ROUND(E508*U508,2)</f>
        <v>16.84</v>
      </c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611</v>
      </c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55"/>
      <c r="B509" s="156"/>
      <c r="C509" s="199" t="s">
        <v>283</v>
      </c>
      <c r="D509" s="191"/>
      <c r="E509" s="192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200</v>
      </c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55"/>
      <c r="B510" s="156"/>
      <c r="C510" s="200" t="s">
        <v>559</v>
      </c>
      <c r="D510" s="191"/>
      <c r="E510" s="192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200</v>
      </c>
      <c r="AH510" s="148">
        <v>2</v>
      </c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55"/>
      <c r="B511" s="156"/>
      <c r="C511" s="200" t="s">
        <v>2346</v>
      </c>
      <c r="D511" s="191"/>
      <c r="E511" s="192">
        <v>24.24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200</v>
      </c>
      <c r="AH511" s="148">
        <v>2</v>
      </c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outlineLevel="1" x14ac:dyDescent="0.2">
      <c r="A512" s="155"/>
      <c r="B512" s="156"/>
      <c r="C512" s="200" t="s">
        <v>2347</v>
      </c>
      <c r="D512" s="191"/>
      <c r="E512" s="192">
        <v>24.42</v>
      </c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200</v>
      </c>
      <c r="AH512" s="148">
        <v>2</v>
      </c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55"/>
      <c r="B513" s="156"/>
      <c r="C513" s="200" t="s">
        <v>2348</v>
      </c>
      <c r="D513" s="191"/>
      <c r="E513" s="192">
        <v>28.2</v>
      </c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200</v>
      </c>
      <c r="AH513" s="148">
        <v>2</v>
      </c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/>
      <c r="B514" s="156"/>
      <c r="C514" s="200" t="s">
        <v>2359</v>
      </c>
      <c r="D514" s="191"/>
      <c r="E514" s="192">
        <v>9.06</v>
      </c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200</v>
      </c>
      <c r="AH514" s="148">
        <v>2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55"/>
      <c r="B515" s="156"/>
      <c r="C515" s="201" t="s">
        <v>295</v>
      </c>
      <c r="D515" s="193"/>
      <c r="E515" s="194">
        <v>85.92</v>
      </c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200</v>
      </c>
      <c r="AH515" s="148">
        <v>3</v>
      </c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55"/>
      <c r="B516" s="156"/>
      <c r="C516" s="199" t="s">
        <v>296</v>
      </c>
      <c r="D516" s="191"/>
      <c r="E516" s="192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200</v>
      </c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1" x14ac:dyDescent="0.2">
      <c r="A517" s="155"/>
      <c r="B517" s="156"/>
      <c r="C517" s="190" t="s">
        <v>2360</v>
      </c>
      <c r="D517" s="188"/>
      <c r="E517" s="189">
        <v>85.92</v>
      </c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200</v>
      </c>
      <c r="AH517" s="148">
        <v>0</v>
      </c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ht="45" outlineLevel="1" x14ac:dyDescent="0.2">
      <c r="A518" s="167">
        <v>96</v>
      </c>
      <c r="B518" s="168" t="s">
        <v>634</v>
      </c>
      <c r="C518" s="184" t="s">
        <v>635</v>
      </c>
      <c r="D518" s="169" t="s">
        <v>636</v>
      </c>
      <c r="E518" s="170">
        <v>139.61706000000001</v>
      </c>
      <c r="F518" s="171"/>
      <c r="G518" s="172">
        <f>ROUND(E518*F518,2)</f>
        <v>0</v>
      </c>
      <c r="H518" s="171"/>
      <c r="I518" s="172">
        <f>ROUND(E518*H518,2)</f>
        <v>0</v>
      </c>
      <c r="J518" s="171"/>
      <c r="K518" s="172">
        <f>ROUND(E518*J518,2)</f>
        <v>0</v>
      </c>
      <c r="L518" s="172">
        <v>21</v>
      </c>
      <c r="M518" s="172">
        <f>G518*(1+L518/100)</f>
        <v>0</v>
      </c>
      <c r="N518" s="172">
        <v>0</v>
      </c>
      <c r="O518" s="172">
        <f>ROUND(E518*N518,2)</f>
        <v>0</v>
      </c>
      <c r="P518" s="172">
        <v>0</v>
      </c>
      <c r="Q518" s="172">
        <f>ROUND(E518*P518,2)</f>
        <v>0</v>
      </c>
      <c r="R518" s="172" t="s">
        <v>228</v>
      </c>
      <c r="S518" s="172" t="s">
        <v>177</v>
      </c>
      <c r="T518" s="173" t="s">
        <v>178</v>
      </c>
      <c r="U518" s="158">
        <v>0</v>
      </c>
      <c r="V518" s="158">
        <f>ROUND(E518*U518,2)</f>
        <v>0</v>
      </c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185</v>
      </c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outlineLevel="1" x14ac:dyDescent="0.2">
      <c r="A519" s="155"/>
      <c r="B519" s="156"/>
      <c r="C519" s="190" t="s">
        <v>2364</v>
      </c>
      <c r="D519" s="188"/>
      <c r="E519" s="189">
        <v>57.03</v>
      </c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200</v>
      </c>
      <c r="AH519" s="148">
        <v>0</v>
      </c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190" t="s">
        <v>471</v>
      </c>
      <c r="D520" s="188"/>
      <c r="E520" s="189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>
        <v>0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1" x14ac:dyDescent="0.2">
      <c r="A521" s="155"/>
      <c r="B521" s="156"/>
      <c r="C521" s="190" t="s">
        <v>2365</v>
      </c>
      <c r="D521" s="188"/>
      <c r="E521" s="189">
        <v>82.59</v>
      </c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200</v>
      </c>
      <c r="AH521" s="148">
        <v>0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ht="33.75" outlineLevel="1" x14ac:dyDescent="0.2">
      <c r="A522" s="167">
        <v>97</v>
      </c>
      <c r="B522" s="168" t="s">
        <v>639</v>
      </c>
      <c r="C522" s="184" t="s">
        <v>640</v>
      </c>
      <c r="D522" s="169" t="s">
        <v>195</v>
      </c>
      <c r="E522" s="170">
        <v>103.104</v>
      </c>
      <c r="F522" s="171"/>
      <c r="G522" s="172">
        <f>ROUND(E522*F522,2)</f>
        <v>0</v>
      </c>
      <c r="H522" s="171"/>
      <c r="I522" s="172">
        <f>ROUND(E522*H522,2)</f>
        <v>0</v>
      </c>
      <c r="J522" s="171"/>
      <c r="K522" s="172">
        <f>ROUND(E522*J522,2)</f>
        <v>0</v>
      </c>
      <c r="L522" s="172">
        <v>21</v>
      </c>
      <c r="M522" s="172">
        <f>G522*(1+L522/100)</f>
        <v>0</v>
      </c>
      <c r="N522" s="172">
        <v>0</v>
      </c>
      <c r="O522" s="172">
        <f>ROUND(E522*N522,2)</f>
        <v>0</v>
      </c>
      <c r="P522" s="172">
        <v>0</v>
      </c>
      <c r="Q522" s="172">
        <f>ROUND(E522*P522,2)</f>
        <v>0</v>
      </c>
      <c r="R522" s="172" t="s">
        <v>228</v>
      </c>
      <c r="S522" s="172" t="s">
        <v>177</v>
      </c>
      <c r="T522" s="173" t="s">
        <v>178</v>
      </c>
      <c r="U522" s="158">
        <v>0</v>
      </c>
      <c r="V522" s="158">
        <f>ROUND(E522*U522,2)</f>
        <v>0</v>
      </c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185</v>
      </c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1" x14ac:dyDescent="0.2">
      <c r="A523" s="155"/>
      <c r="B523" s="156"/>
      <c r="C523" s="199" t="s">
        <v>283</v>
      </c>
      <c r="D523" s="191"/>
      <c r="E523" s="192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200</v>
      </c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1" x14ac:dyDescent="0.2">
      <c r="A524" s="155"/>
      <c r="B524" s="156"/>
      <c r="C524" s="200" t="s">
        <v>559</v>
      </c>
      <c r="D524" s="191"/>
      <c r="E524" s="192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200</v>
      </c>
      <c r="AH524" s="148">
        <v>2</v>
      </c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1" x14ac:dyDescent="0.2">
      <c r="A525" s="155"/>
      <c r="B525" s="156"/>
      <c r="C525" s="200" t="s">
        <v>2346</v>
      </c>
      <c r="D525" s="191"/>
      <c r="E525" s="192">
        <v>24.24</v>
      </c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200</v>
      </c>
      <c r="AH525" s="148">
        <v>2</v>
      </c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1" x14ac:dyDescent="0.2">
      <c r="A526" s="155"/>
      <c r="B526" s="156"/>
      <c r="C526" s="200" t="s">
        <v>2347</v>
      </c>
      <c r="D526" s="191"/>
      <c r="E526" s="192">
        <v>24.42</v>
      </c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200</v>
      </c>
      <c r="AH526" s="148">
        <v>2</v>
      </c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outlineLevel="1" x14ac:dyDescent="0.2">
      <c r="A527" s="155"/>
      <c r="B527" s="156"/>
      <c r="C527" s="200" t="s">
        <v>2348</v>
      </c>
      <c r="D527" s="191"/>
      <c r="E527" s="192">
        <v>28.2</v>
      </c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200</v>
      </c>
      <c r="AH527" s="148">
        <v>2</v>
      </c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outlineLevel="1" x14ac:dyDescent="0.2">
      <c r="A528" s="155"/>
      <c r="B528" s="156"/>
      <c r="C528" s="200" t="s">
        <v>2359</v>
      </c>
      <c r="D528" s="191"/>
      <c r="E528" s="192">
        <v>9.06</v>
      </c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200</v>
      </c>
      <c r="AH528" s="148">
        <v>2</v>
      </c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1" x14ac:dyDescent="0.2">
      <c r="A529" s="155"/>
      <c r="B529" s="156"/>
      <c r="C529" s="201" t="s">
        <v>295</v>
      </c>
      <c r="D529" s="193"/>
      <c r="E529" s="194">
        <v>85.92</v>
      </c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200</v>
      </c>
      <c r="AH529" s="148">
        <v>3</v>
      </c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/>
      <c r="B530" s="156"/>
      <c r="C530" s="199" t="s">
        <v>296</v>
      </c>
      <c r="D530" s="191"/>
      <c r="E530" s="192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200</v>
      </c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outlineLevel="1" x14ac:dyDescent="0.2">
      <c r="A531" s="155"/>
      <c r="B531" s="156"/>
      <c r="C531" s="190" t="s">
        <v>2366</v>
      </c>
      <c r="D531" s="188"/>
      <c r="E531" s="189">
        <v>103.1</v>
      </c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200</v>
      </c>
      <c r="AH531" s="148">
        <v>0</v>
      </c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ht="33.75" outlineLevel="1" x14ac:dyDescent="0.2">
      <c r="A532" s="167">
        <v>98</v>
      </c>
      <c r="B532" s="168" t="s">
        <v>642</v>
      </c>
      <c r="C532" s="184" t="s">
        <v>643</v>
      </c>
      <c r="D532" s="169" t="s">
        <v>195</v>
      </c>
      <c r="E532" s="170">
        <v>486.54430000000002</v>
      </c>
      <c r="F532" s="171"/>
      <c r="G532" s="172">
        <f>ROUND(E532*F532,2)</f>
        <v>0</v>
      </c>
      <c r="H532" s="171"/>
      <c r="I532" s="172">
        <f>ROUND(E532*H532,2)</f>
        <v>0</v>
      </c>
      <c r="J532" s="171"/>
      <c r="K532" s="172">
        <f>ROUND(E532*J532,2)</f>
        <v>0</v>
      </c>
      <c r="L532" s="172">
        <v>21</v>
      </c>
      <c r="M532" s="172">
        <f>G532*(1+L532/100)</f>
        <v>0</v>
      </c>
      <c r="N532" s="172">
        <v>0</v>
      </c>
      <c r="O532" s="172">
        <f>ROUND(E532*N532,2)</f>
        <v>0</v>
      </c>
      <c r="P532" s="172">
        <v>0</v>
      </c>
      <c r="Q532" s="172">
        <f>ROUND(E532*P532,2)</f>
        <v>0</v>
      </c>
      <c r="R532" s="172" t="s">
        <v>228</v>
      </c>
      <c r="S532" s="172" t="s">
        <v>177</v>
      </c>
      <c r="T532" s="173" t="s">
        <v>178</v>
      </c>
      <c r="U532" s="158">
        <v>0</v>
      </c>
      <c r="V532" s="158">
        <f>ROUND(E532*U532,2)</f>
        <v>0</v>
      </c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185</v>
      </c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outlineLevel="1" x14ac:dyDescent="0.2">
      <c r="A533" s="155"/>
      <c r="B533" s="156"/>
      <c r="C533" s="190" t="s">
        <v>2367</v>
      </c>
      <c r="D533" s="188"/>
      <c r="E533" s="189">
        <v>198.73</v>
      </c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200</v>
      </c>
      <c r="AH533" s="148">
        <v>0</v>
      </c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outlineLevel="1" x14ac:dyDescent="0.2">
      <c r="A534" s="155"/>
      <c r="B534" s="156"/>
      <c r="C534" s="190" t="s">
        <v>471</v>
      </c>
      <c r="D534" s="188"/>
      <c r="E534" s="189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200</v>
      </c>
      <c r="AH534" s="148">
        <v>0</v>
      </c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outlineLevel="1" x14ac:dyDescent="0.2">
      <c r="A535" s="155"/>
      <c r="B535" s="156"/>
      <c r="C535" s="190" t="s">
        <v>2368</v>
      </c>
      <c r="D535" s="188"/>
      <c r="E535" s="189">
        <v>287.81</v>
      </c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200</v>
      </c>
      <c r="AH535" s="148">
        <v>0</v>
      </c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74">
        <v>99</v>
      </c>
      <c r="B536" s="175" t="s">
        <v>646</v>
      </c>
      <c r="C536" s="183" t="s">
        <v>647</v>
      </c>
      <c r="D536" s="176" t="s">
        <v>234</v>
      </c>
      <c r="E536" s="177">
        <v>2.9586000000000001</v>
      </c>
      <c r="F536" s="178"/>
      <c r="G536" s="179">
        <f>ROUND(E536*F536,2)</f>
        <v>0</v>
      </c>
      <c r="H536" s="178"/>
      <c r="I536" s="179">
        <f>ROUND(E536*H536,2)</f>
        <v>0</v>
      </c>
      <c r="J536" s="178"/>
      <c r="K536" s="179">
        <f>ROUND(E536*J536,2)</f>
        <v>0</v>
      </c>
      <c r="L536" s="179">
        <v>21</v>
      </c>
      <c r="M536" s="179">
        <f>G536*(1+L536/100)</f>
        <v>0</v>
      </c>
      <c r="N536" s="179">
        <v>0</v>
      </c>
      <c r="O536" s="179">
        <f>ROUND(E536*N536,2)</f>
        <v>0</v>
      </c>
      <c r="P536" s="179">
        <v>0</v>
      </c>
      <c r="Q536" s="179">
        <f>ROUND(E536*P536,2)</f>
        <v>0</v>
      </c>
      <c r="R536" s="179"/>
      <c r="S536" s="179" t="s">
        <v>177</v>
      </c>
      <c r="T536" s="180" t="s">
        <v>178</v>
      </c>
      <c r="U536" s="158">
        <v>1.637</v>
      </c>
      <c r="V536" s="158">
        <f>ROUND(E536*U536,2)</f>
        <v>4.84</v>
      </c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611</v>
      </c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x14ac:dyDescent="0.2">
      <c r="A537" s="161" t="s">
        <v>172</v>
      </c>
      <c r="B537" s="162" t="s">
        <v>108</v>
      </c>
      <c r="C537" s="182" t="s">
        <v>109</v>
      </c>
      <c r="D537" s="163"/>
      <c r="E537" s="164"/>
      <c r="F537" s="165"/>
      <c r="G537" s="165">
        <f>SUMIF(AG538:AG620,"&lt;&gt;NOR",G538:G620)</f>
        <v>0</v>
      </c>
      <c r="H537" s="165"/>
      <c r="I537" s="165">
        <f>SUM(I538:I620)</f>
        <v>0</v>
      </c>
      <c r="J537" s="165"/>
      <c r="K537" s="165">
        <f>SUM(K538:K620)</f>
        <v>0</v>
      </c>
      <c r="L537" s="165"/>
      <c r="M537" s="165">
        <f>SUM(M538:M620)</f>
        <v>0</v>
      </c>
      <c r="N537" s="165"/>
      <c r="O537" s="165">
        <f>SUM(O538:O620)</f>
        <v>0</v>
      </c>
      <c r="P537" s="165"/>
      <c r="Q537" s="165">
        <f>SUM(Q538:Q620)</f>
        <v>0</v>
      </c>
      <c r="R537" s="165"/>
      <c r="S537" s="165"/>
      <c r="T537" s="166"/>
      <c r="U537" s="160"/>
      <c r="V537" s="160">
        <f>SUM(V538:V620)</f>
        <v>854.97</v>
      </c>
      <c r="W537" s="160"/>
      <c r="AG537" t="s">
        <v>173</v>
      </c>
    </row>
    <row r="538" spans="1:60" ht="22.5" outlineLevel="1" x14ac:dyDescent="0.2">
      <c r="A538" s="167">
        <v>100</v>
      </c>
      <c r="B538" s="168" t="s">
        <v>648</v>
      </c>
      <c r="C538" s="184" t="s">
        <v>649</v>
      </c>
      <c r="D538" s="169" t="s">
        <v>195</v>
      </c>
      <c r="E538" s="170">
        <v>464.83199999999999</v>
      </c>
      <c r="F538" s="171"/>
      <c r="G538" s="172">
        <f>ROUND(E538*F538,2)</f>
        <v>0</v>
      </c>
      <c r="H538" s="171"/>
      <c r="I538" s="172">
        <f>ROUND(E538*H538,2)</f>
        <v>0</v>
      </c>
      <c r="J538" s="171"/>
      <c r="K538" s="172">
        <f>ROUND(E538*J538,2)</f>
        <v>0</v>
      </c>
      <c r="L538" s="172">
        <v>21</v>
      </c>
      <c r="M538" s="172">
        <f>G538*(1+L538/100)</f>
        <v>0</v>
      </c>
      <c r="N538" s="172">
        <v>0</v>
      </c>
      <c r="O538" s="172">
        <f>ROUND(E538*N538,2)</f>
        <v>0</v>
      </c>
      <c r="P538" s="172">
        <v>0</v>
      </c>
      <c r="Q538" s="172">
        <f>ROUND(E538*P538,2)</f>
        <v>0</v>
      </c>
      <c r="R538" s="172"/>
      <c r="S538" s="172" t="s">
        <v>177</v>
      </c>
      <c r="T538" s="173" t="s">
        <v>178</v>
      </c>
      <c r="U538" s="158">
        <v>0.20699999999999999</v>
      </c>
      <c r="V538" s="158">
        <f>ROUND(E538*U538,2)</f>
        <v>96.22</v>
      </c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611</v>
      </c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outlineLevel="1" x14ac:dyDescent="0.2">
      <c r="A539" s="155"/>
      <c r="B539" s="156"/>
      <c r="C539" s="199" t="s">
        <v>283</v>
      </c>
      <c r="D539" s="191"/>
      <c r="E539" s="192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200</v>
      </c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outlineLevel="1" x14ac:dyDescent="0.2">
      <c r="A540" s="155"/>
      <c r="B540" s="156"/>
      <c r="C540" s="200" t="s">
        <v>650</v>
      </c>
      <c r="D540" s="191"/>
      <c r="E540" s="192">
        <v>439.36</v>
      </c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200</v>
      </c>
      <c r="AH540" s="148">
        <v>2</v>
      </c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1" x14ac:dyDescent="0.2">
      <c r="A541" s="155"/>
      <c r="B541" s="156"/>
      <c r="C541" s="200" t="s">
        <v>651</v>
      </c>
      <c r="D541" s="191"/>
      <c r="E541" s="192">
        <v>25.48</v>
      </c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200</v>
      </c>
      <c r="AH541" s="148">
        <v>2</v>
      </c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1" x14ac:dyDescent="0.2">
      <c r="A542" s="155"/>
      <c r="B542" s="156"/>
      <c r="C542" s="201" t="s">
        <v>295</v>
      </c>
      <c r="D542" s="193"/>
      <c r="E542" s="194">
        <v>464.83</v>
      </c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200</v>
      </c>
      <c r="AH542" s="148">
        <v>3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55"/>
      <c r="B543" s="156"/>
      <c r="C543" s="199" t="s">
        <v>296</v>
      </c>
      <c r="D543" s="191"/>
      <c r="E543" s="192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200</v>
      </c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outlineLevel="1" x14ac:dyDescent="0.2">
      <c r="A544" s="155"/>
      <c r="B544" s="156"/>
      <c r="C544" s="190" t="s">
        <v>652</v>
      </c>
      <c r="D544" s="188"/>
      <c r="E544" s="189">
        <v>464.83</v>
      </c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200</v>
      </c>
      <c r="AH544" s="148">
        <v>0</v>
      </c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ht="22.5" outlineLevel="1" x14ac:dyDescent="0.2">
      <c r="A545" s="167">
        <v>101</v>
      </c>
      <c r="B545" s="168" t="s">
        <v>653</v>
      </c>
      <c r="C545" s="184" t="s">
        <v>654</v>
      </c>
      <c r="D545" s="169" t="s">
        <v>195</v>
      </c>
      <c r="E545" s="170">
        <v>464.83199999999999</v>
      </c>
      <c r="F545" s="171"/>
      <c r="G545" s="172">
        <f>ROUND(E545*F545,2)</f>
        <v>0</v>
      </c>
      <c r="H545" s="171"/>
      <c r="I545" s="172">
        <f>ROUND(E545*H545,2)</f>
        <v>0</v>
      </c>
      <c r="J545" s="171"/>
      <c r="K545" s="172">
        <f>ROUND(E545*J545,2)</f>
        <v>0</v>
      </c>
      <c r="L545" s="172">
        <v>21</v>
      </c>
      <c r="M545" s="172">
        <f>G545*(1+L545/100)</f>
        <v>0</v>
      </c>
      <c r="N545" s="172">
        <v>0</v>
      </c>
      <c r="O545" s="172">
        <f>ROUND(E545*N545,2)</f>
        <v>0</v>
      </c>
      <c r="P545" s="172">
        <v>0</v>
      </c>
      <c r="Q545" s="172">
        <f>ROUND(E545*P545,2)</f>
        <v>0</v>
      </c>
      <c r="R545" s="172"/>
      <c r="S545" s="172" t="s">
        <v>177</v>
      </c>
      <c r="T545" s="173" t="s">
        <v>178</v>
      </c>
      <c r="U545" s="158">
        <v>5.1999999999999998E-2</v>
      </c>
      <c r="V545" s="158">
        <f>ROUND(E545*U545,2)</f>
        <v>24.17</v>
      </c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611</v>
      </c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190" t="s">
        <v>473</v>
      </c>
      <c r="D546" s="188"/>
      <c r="E546" s="189">
        <v>439.36</v>
      </c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outlineLevel="1" x14ac:dyDescent="0.2">
      <c r="A547" s="155"/>
      <c r="B547" s="156"/>
      <c r="C547" s="190" t="s">
        <v>655</v>
      </c>
      <c r="D547" s="188"/>
      <c r="E547" s="189">
        <v>25.48</v>
      </c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200</v>
      </c>
      <c r="AH547" s="148">
        <v>0</v>
      </c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ht="22.5" outlineLevel="1" x14ac:dyDescent="0.2">
      <c r="A548" s="167">
        <v>102</v>
      </c>
      <c r="B548" s="168" t="s">
        <v>656</v>
      </c>
      <c r="C548" s="184" t="s">
        <v>657</v>
      </c>
      <c r="D548" s="169" t="s">
        <v>195</v>
      </c>
      <c r="E548" s="170">
        <v>464.83199999999999</v>
      </c>
      <c r="F548" s="171"/>
      <c r="G548" s="172">
        <f>ROUND(E548*F548,2)</f>
        <v>0</v>
      </c>
      <c r="H548" s="171"/>
      <c r="I548" s="172">
        <f>ROUND(E548*H548,2)</f>
        <v>0</v>
      </c>
      <c r="J548" s="171"/>
      <c r="K548" s="172">
        <f>ROUND(E548*J548,2)</f>
        <v>0</v>
      </c>
      <c r="L548" s="172">
        <v>21</v>
      </c>
      <c r="M548" s="172">
        <f>G548*(1+L548/100)</f>
        <v>0</v>
      </c>
      <c r="N548" s="172">
        <v>0</v>
      </c>
      <c r="O548" s="172">
        <f>ROUND(E548*N548,2)</f>
        <v>0</v>
      </c>
      <c r="P548" s="172">
        <v>0</v>
      </c>
      <c r="Q548" s="172">
        <f>ROUND(E548*P548,2)</f>
        <v>0</v>
      </c>
      <c r="R548" s="172"/>
      <c r="S548" s="172" t="s">
        <v>177</v>
      </c>
      <c r="T548" s="173" t="s">
        <v>178</v>
      </c>
      <c r="U548" s="158">
        <v>6.5000000000000002E-2</v>
      </c>
      <c r="V548" s="158">
        <f>ROUND(E548*U548,2)</f>
        <v>30.21</v>
      </c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611</v>
      </c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outlineLevel="1" x14ac:dyDescent="0.2">
      <c r="A549" s="155"/>
      <c r="B549" s="156"/>
      <c r="C549" s="190" t="s">
        <v>473</v>
      </c>
      <c r="D549" s="188"/>
      <c r="E549" s="189">
        <v>439.36</v>
      </c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200</v>
      </c>
      <c r="AH549" s="148">
        <v>0</v>
      </c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1" x14ac:dyDescent="0.2">
      <c r="A550" s="155"/>
      <c r="B550" s="156"/>
      <c r="C550" s="190" t="s">
        <v>655</v>
      </c>
      <c r="D550" s="188"/>
      <c r="E550" s="189">
        <v>25.48</v>
      </c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200</v>
      </c>
      <c r="AH550" s="148">
        <v>0</v>
      </c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ht="33.75" outlineLevel="1" x14ac:dyDescent="0.2">
      <c r="A551" s="167">
        <v>103</v>
      </c>
      <c r="B551" s="168" t="s">
        <v>658</v>
      </c>
      <c r="C551" s="184" t="s">
        <v>659</v>
      </c>
      <c r="D551" s="169" t="s">
        <v>195</v>
      </c>
      <c r="E551" s="170">
        <v>929.66399999999999</v>
      </c>
      <c r="F551" s="171"/>
      <c r="G551" s="172">
        <f>ROUND(E551*F551,2)</f>
        <v>0</v>
      </c>
      <c r="H551" s="171"/>
      <c r="I551" s="172">
        <f>ROUND(E551*H551,2)</f>
        <v>0</v>
      </c>
      <c r="J551" s="171"/>
      <c r="K551" s="172">
        <f>ROUND(E551*J551,2)</f>
        <v>0</v>
      </c>
      <c r="L551" s="172">
        <v>21</v>
      </c>
      <c r="M551" s="172">
        <f>G551*(1+L551/100)</f>
        <v>0</v>
      </c>
      <c r="N551" s="172">
        <v>0</v>
      </c>
      <c r="O551" s="172">
        <f>ROUND(E551*N551,2)</f>
        <v>0</v>
      </c>
      <c r="P551" s="172">
        <v>0</v>
      </c>
      <c r="Q551" s="172">
        <f>ROUND(E551*P551,2)</f>
        <v>0</v>
      </c>
      <c r="R551" s="172"/>
      <c r="S551" s="172" t="s">
        <v>177</v>
      </c>
      <c r="T551" s="173" t="s">
        <v>178</v>
      </c>
      <c r="U551" s="158">
        <v>2.75E-2</v>
      </c>
      <c r="V551" s="158">
        <f>ROUND(E551*U551,2)</f>
        <v>25.57</v>
      </c>
      <c r="W551" s="15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 t="s">
        <v>611</v>
      </c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outlineLevel="1" x14ac:dyDescent="0.2">
      <c r="A552" s="155"/>
      <c r="B552" s="156"/>
      <c r="C552" s="199" t="s">
        <v>283</v>
      </c>
      <c r="D552" s="191"/>
      <c r="E552" s="192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200</v>
      </c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outlineLevel="1" x14ac:dyDescent="0.2">
      <c r="A553" s="155"/>
      <c r="B553" s="156"/>
      <c r="C553" s="200" t="s">
        <v>650</v>
      </c>
      <c r="D553" s="191"/>
      <c r="E553" s="192">
        <v>439.36</v>
      </c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200</v>
      </c>
      <c r="AH553" s="148">
        <v>2</v>
      </c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1" x14ac:dyDescent="0.2">
      <c r="A554" s="155"/>
      <c r="B554" s="156"/>
      <c r="C554" s="200" t="s">
        <v>651</v>
      </c>
      <c r="D554" s="191"/>
      <c r="E554" s="192">
        <v>25.48</v>
      </c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200</v>
      </c>
      <c r="AH554" s="148">
        <v>2</v>
      </c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55"/>
      <c r="B555" s="156"/>
      <c r="C555" s="201" t="s">
        <v>295</v>
      </c>
      <c r="D555" s="193"/>
      <c r="E555" s="194">
        <v>464.83</v>
      </c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200</v>
      </c>
      <c r="AH555" s="148">
        <v>3</v>
      </c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outlineLevel="1" x14ac:dyDescent="0.2">
      <c r="A556" s="155"/>
      <c r="B556" s="156"/>
      <c r="C556" s="199" t="s">
        <v>296</v>
      </c>
      <c r="D556" s="191"/>
      <c r="E556" s="192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 t="s">
        <v>200</v>
      </c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outlineLevel="1" x14ac:dyDescent="0.2">
      <c r="A557" s="155"/>
      <c r="B557" s="156"/>
      <c r="C557" s="190" t="s">
        <v>660</v>
      </c>
      <c r="D557" s="188"/>
      <c r="E557" s="189">
        <v>929.66</v>
      </c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200</v>
      </c>
      <c r="AH557" s="148">
        <v>0</v>
      </c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ht="22.5" outlineLevel="1" x14ac:dyDescent="0.2">
      <c r="A558" s="167">
        <v>104</v>
      </c>
      <c r="B558" s="168" t="s">
        <v>661</v>
      </c>
      <c r="C558" s="184" t="s">
        <v>662</v>
      </c>
      <c r="D558" s="169" t="s">
        <v>195</v>
      </c>
      <c r="E558" s="170">
        <v>464.83199999999999</v>
      </c>
      <c r="F558" s="171"/>
      <c r="G558" s="172">
        <f>ROUND(E558*F558,2)</f>
        <v>0</v>
      </c>
      <c r="H558" s="171"/>
      <c r="I558" s="172">
        <f>ROUND(E558*H558,2)</f>
        <v>0</v>
      </c>
      <c r="J558" s="171"/>
      <c r="K558" s="172">
        <f>ROUND(E558*J558,2)</f>
        <v>0</v>
      </c>
      <c r="L558" s="172">
        <v>21</v>
      </c>
      <c r="M558" s="172">
        <f>G558*(1+L558/100)</f>
        <v>0</v>
      </c>
      <c r="N558" s="172">
        <v>0</v>
      </c>
      <c r="O558" s="172">
        <f>ROUND(E558*N558,2)</f>
        <v>0</v>
      </c>
      <c r="P558" s="172">
        <v>0</v>
      </c>
      <c r="Q558" s="172">
        <f>ROUND(E558*P558,2)</f>
        <v>0</v>
      </c>
      <c r="R558" s="172"/>
      <c r="S558" s="172" t="s">
        <v>177</v>
      </c>
      <c r="T558" s="173" t="s">
        <v>178</v>
      </c>
      <c r="U558" s="158">
        <v>0.2</v>
      </c>
      <c r="V558" s="158">
        <f>ROUND(E558*U558,2)</f>
        <v>92.97</v>
      </c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611</v>
      </c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outlineLevel="1" x14ac:dyDescent="0.2">
      <c r="A559" s="155"/>
      <c r="B559" s="156"/>
      <c r="C559" s="199" t="s">
        <v>283</v>
      </c>
      <c r="D559" s="191"/>
      <c r="E559" s="192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200</v>
      </c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200" t="s">
        <v>650</v>
      </c>
      <c r="D560" s="191"/>
      <c r="E560" s="192">
        <v>439.36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2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outlineLevel="1" x14ac:dyDescent="0.2">
      <c r="A561" s="155"/>
      <c r="B561" s="156"/>
      <c r="C561" s="200" t="s">
        <v>651</v>
      </c>
      <c r="D561" s="191"/>
      <c r="E561" s="192">
        <v>25.48</v>
      </c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200</v>
      </c>
      <c r="AH561" s="148">
        <v>2</v>
      </c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201" t="s">
        <v>295</v>
      </c>
      <c r="D562" s="193"/>
      <c r="E562" s="194">
        <v>464.83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>
        <v>3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1" x14ac:dyDescent="0.2">
      <c r="A563" s="155"/>
      <c r="B563" s="156"/>
      <c r="C563" s="199" t="s">
        <v>296</v>
      </c>
      <c r="D563" s="191"/>
      <c r="E563" s="192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200</v>
      </c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outlineLevel="1" x14ac:dyDescent="0.2">
      <c r="A564" s="155"/>
      <c r="B564" s="156"/>
      <c r="C564" s="190" t="s">
        <v>652</v>
      </c>
      <c r="D564" s="188"/>
      <c r="E564" s="189">
        <v>464.83</v>
      </c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 t="s">
        <v>200</v>
      </c>
      <c r="AH564" s="148">
        <v>0</v>
      </c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ht="22.5" outlineLevel="1" x14ac:dyDescent="0.2">
      <c r="A565" s="167">
        <v>105</v>
      </c>
      <c r="B565" s="168" t="s">
        <v>663</v>
      </c>
      <c r="C565" s="184" t="s">
        <v>664</v>
      </c>
      <c r="D565" s="169" t="s">
        <v>195</v>
      </c>
      <c r="E565" s="170">
        <v>464.83199999999999</v>
      </c>
      <c r="F565" s="171"/>
      <c r="G565" s="172">
        <f>ROUND(E565*F565,2)</f>
        <v>0</v>
      </c>
      <c r="H565" s="171"/>
      <c r="I565" s="172">
        <f>ROUND(E565*H565,2)</f>
        <v>0</v>
      </c>
      <c r="J565" s="171"/>
      <c r="K565" s="172">
        <f>ROUND(E565*J565,2)</f>
        <v>0</v>
      </c>
      <c r="L565" s="172">
        <v>21</v>
      </c>
      <c r="M565" s="172">
        <f>G565*(1+L565/100)</f>
        <v>0</v>
      </c>
      <c r="N565" s="172">
        <v>0</v>
      </c>
      <c r="O565" s="172">
        <f>ROUND(E565*N565,2)</f>
        <v>0</v>
      </c>
      <c r="P565" s="172">
        <v>0</v>
      </c>
      <c r="Q565" s="172">
        <f>ROUND(E565*P565,2)</f>
        <v>0</v>
      </c>
      <c r="R565" s="172"/>
      <c r="S565" s="172" t="s">
        <v>177</v>
      </c>
      <c r="T565" s="173" t="s">
        <v>178</v>
      </c>
      <c r="U565" s="158">
        <v>0.17777999999999999</v>
      </c>
      <c r="V565" s="158">
        <f>ROUND(E565*U565,2)</f>
        <v>82.64</v>
      </c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611</v>
      </c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55"/>
      <c r="B566" s="156"/>
      <c r="C566" s="199" t="s">
        <v>283</v>
      </c>
      <c r="D566" s="191"/>
      <c r="E566" s="192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200</v>
      </c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outlineLevel="1" x14ac:dyDescent="0.2">
      <c r="A567" s="155"/>
      <c r="B567" s="156"/>
      <c r="C567" s="200" t="s">
        <v>650</v>
      </c>
      <c r="D567" s="191"/>
      <c r="E567" s="192">
        <v>439.36</v>
      </c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 t="s">
        <v>200</v>
      </c>
      <c r="AH567" s="148">
        <v>2</v>
      </c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outlineLevel="1" x14ac:dyDescent="0.2">
      <c r="A568" s="155"/>
      <c r="B568" s="156"/>
      <c r="C568" s="200" t="s">
        <v>651</v>
      </c>
      <c r="D568" s="191"/>
      <c r="E568" s="192">
        <v>25.48</v>
      </c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200</v>
      </c>
      <c r="AH568" s="148">
        <v>2</v>
      </c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55"/>
      <c r="B569" s="156"/>
      <c r="C569" s="201" t="s">
        <v>295</v>
      </c>
      <c r="D569" s="193"/>
      <c r="E569" s="194">
        <v>464.83</v>
      </c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200</v>
      </c>
      <c r="AH569" s="148">
        <v>3</v>
      </c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199" t="s">
        <v>296</v>
      </c>
      <c r="D570" s="191"/>
      <c r="E570" s="192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outlineLevel="1" x14ac:dyDescent="0.2">
      <c r="A571" s="155"/>
      <c r="B571" s="156"/>
      <c r="C571" s="190" t="s">
        <v>652</v>
      </c>
      <c r="D571" s="188"/>
      <c r="E571" s="189">
        <v>464.83</v>
      </c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200</v>
      </c>
      <c r="AH571" s="148">
        <v>0</v>
      </c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ht="45" outlineLevel="1" x14ac:dyDescent="0.2">
      <c r="A572" s="167">
        <v>106</v>
      </c>
      <c r="B572" s="168" t="s">
        <v>665</v>
      </c>
      <c r="C572" s="184" t="s">
        <v>666</v>
      </c>
      <c r="D572" s="169" t="s">
        <v>227</v>
      </c>
      <c r="E572" s="170">
        <v>6</v>
      </c>
      <c r="F572" s="171"/>
      <c r="G572" s="172">
        <f>ROUND(E572*F572,2)</f>
        <v>0</v>
      </c>
      <c r="H572" s="171"/>
      <c r="I572" s="172">
        <f>ROUND(E572*H572,2)</f>
        <v>0</v>
      </c>
      <c r="J572" s="171"/>
      <c r="K572" s="172">
        <f>ROUND(E572*J572,2)</f>
        <v>0</v>
      </c>
      <c r="L572" s="172">
        <v>21</v>
      </c>
      <c r="M572" s="172">
        <f>G572*(1+L572/100)</f>
        <v>0</v>
      </c>
      <c r="N572" s="172">
        <v>0</v>
      </c>
      <c r="O572" s="172">
        <f>ROUND(E572*N572,2)</f>
        <v>0</v>
      </c>
      <c r="P572" s="172">
        <v>0</v>
      </c>
      <c r="Q572" s="172">
        <f>ROUND(E572*P572,2)</f>
        <v>0</v>
      </c>
      <c r="R572" s="172"/>
      <c r="S572" s="172" t="s">
        <v>177</v>
      </c>
      <c r="T572" s="173" t="s">
        <v>178</v>
      </c>
      <c r="U572" s="158">
        <v>0.6</v>
      </c>
      <c r="V572" s="158">
        <f>ROUND(E572*U572,2)</f>
        <v>3.6</v>
      </c>
      <c r="W572" s="15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 t="s">
        <v>611</v>
      </c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outlineLevel="1" x14ac:dyDescent="0.2">
      <c r="A573" s="155"/>
      <c r="B573" s="156"/>
      <c r="C573" s="190" t="s">
        <v>667</v>
      </c>
      <c r="D573" s="188"/>
      <c r="E573" s="189">
        <v>6</v>
      </c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200</v>
      </c>
      <c r="AH573" s="148">
        <v>0</v>
      </c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ht="33.75" outlineLevel="1" x14ac:dyDescent="0.2">
      <c r="A574" s="167">
        <v>107</v>
      </c>
      <c r="B574" s="168" t="s">
        <v>668</v>
      </c>
      <c r="C574" s="184" t="s">
        <v>669</v>
      </c>
      <c r="D574" s="169" t="s">
        <v>195</v>
      </c>
      <c r="E574" s="170">
        <v>87.084000000000003</v>
      </c>
      <c r="F574" s="171"/>
      <c r="G574" s="172">
        <f>ROUND(E574*F574,2)</f>
        <v>0</v>
      </c>
      <c r="H574" s="171"/>
      <c r="I574" s="172">
        <f>ROUND(E574*H574,2)</f>
        <v>0</v>
      </c>
      <c r="J574" s="171"/>
      <c r="K574" s="172">
        <f>ROUND(E574*J574,2)</f>
        <v>0</v>
      </c>
      <c r="L574" s="172">
        <v>21</v>
      </c>
      <c r="M574" s="172">
        <f>G574*(1+L574/100)</f>
        <v>0</v>
      </c>
      <c r="N574" s="172">
        <v>0</v>
      </c>
      <c r="O574" s="172">
        <f>ROUND(E574*N574,2)</f>
        <v>0</v>
      </c>
      <c r="P574" s="172">
        <v>0</v>
      </c>
      <c r="Q574" s="172">
        <f>ROUND(E574*P574,2)</f>
        <v>0</v>
      </c>
      <c r="R574" s="172"/>
      <c r="S574" s="172" t="s">
        <v>177</v>
      </c>
      <c r="T574" s="173" t="s">
        <v>178</v>
      </c>
      <c r="U574" s="158">
        <v>0.317</v>
      </c>
      <c r="V574" s="158">
        <f>ROUND(E574*U574,2)</f>
        <v>27.61</v>
      </c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611</v>
      </c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outlineLevel="1" x14ac:dyDescent="0.2">
      <c r="A575" s="155"/>
      <c r="B575" s="156"/>
      <c r="C575" s="190" t="s">
        <v>670</v>
      </c>
      <c r="D575" s="188"/>
      <c r="E575" s="189">
        <v>87.08</v>
      </c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200</v>
      </c>
      <c r="AH575" s="148">
        <v>0</v>
      </c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ht="22.5" outlineLevel="1" x14ac:dyDescent="0.2">
      <c r="A576" s="167">
        <v>108</v>
      </c>
      <c r="B576" s="168" t="s">
        <v>671</v>
      </c>
      <c r="C576" s="184" t="s">
        <v>672</v>
      </c>
      <c r="D576" s="169" t="s">
        <v>195</v>
      </c>
      <c r="E576" s="170">
        <v>87.084000000000003</v>
      </c>
      <c r="F576" s="171"/>
      <c r="G576" s="172">
        <f>ROUND(E576*F576,2)</f>
        <v>0</v>
      </c>
      <c r="H576" s="171"/>
      <c r="I576" s="172">
        <f>ROUND(E576*H576,2)</f>
        <v>0</v>
      </c>
      <c r="J576" s="171"/>
      <c r="K576" s="172">
        <f>ROUND(E576*J576,2)</f>
        <v>0</v>
      </c>
      <c r="L576" s="172">
        <v>21</v>
      </c>
      <c r="M576" s="172">
        <f>G576*(1+L576/100)</f>
        <v>0</v>
      </c>
      <c r="N576" s="172">
        <v>0</v>
      </c>
      <c r="O576" s="172">
        <f>ROUND(E576*N576,2)</f>
        <v>0</v>
      </c>
      <c r="P576" s="172">
        <v>0</v>
      </c>
      <c r="Q576" s="172">
        <f>ROUND(E576*P576,2)</f>
        <v>0</v>
      </c>
      <c r="R576" s="172"/>
      <c r="S576" s="172" t="s">
        <v>177</v>
      </c>
      <c r="T576" s="173" t="s">
        <v>178</v>
      </c>
      <c r="U576" s="158">
        <v>0.1</v>
      </c>
      <c r="V576" s="158">
        <f>ROUND(E576*U576,2)</f>
        <v>8.7100000000000009</v>
      </c>
      <c r="W576" s="15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 t="s">
        <v>611</v>
      </c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</row>
    <row r="577" spans="1:60" outlineLevel="1" x14ac:dyDescent="0.2">
      <c r="A577" s="155"/>
      <c r="B577" s="156"/>
      <c r="C577" s="190" t="s">
        <v>670</v>
      </c>
      <c r="D577" s="188"/>
      <c r="E577" s="189">
        <v>87.08</v>
      </c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200</v>
      </c>
      <c r="AH577" s="148">
        <v>0</v>
      </c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ht="22.5" outlineLevel="1" x14ac:dyDescent="0.2">
      <c r="A578" s="167">
        <v>109</v>
      </c>
      <c r="B578" s="168" t="s">
        <v>673</v>
      </c>
      <c r="C578" s="184" t="s">
        <v>674</v>
      </c>
      <c r="D578" s="169" t="s">
        <v>227</v>
      </c>
      <c r="E578" s="170">
        <v>3260.5439999999999</v>
      </c>
      <c r="F578" s="171"/>
      <c r="G578" s="172">
        <f>ROUND(E578*F578,2)</f>
        <v>0</v>
      </c>
      <c r="H578" s="171"/>
      <c r="I578" s="172">
        <f>ROUND(E578*H578,2)</f>
        <v>0</v>
      </c>
      <c r="J578" s="171"/>
      <c r="K578" s="172">
        <f>ROUND(E578*J578,2)</f>
        <v>0</v>
      </c>
      <c r="L578" s="172">
        <v>21</v>
      </c>
      <c r="M578" s="172">
        <f>G578*(1+L578/100)</f>
        <v>0</v>
      </c>
      <c r="N578" s="172">
        <v>0</v>
      </c>
      <c r="O578" s="172">
        <f>ROUND(E578*N578,2)</f>
        <v>0</v>
      </c>
      <c r="P578" s="172">
        <v>0</v>
      </c>
      <c r="Q578" s="172">
        <f>ROUND(E578*P578,2)</f>
        <v>0</v>
      </c>
      <c r="R578" s="172"/>
      <c r="S578" s="172" t="s">
        <v>177</v>
      </c>
      <c r="T578" s="173" t="s">
        <v>178</v>
      </c>
      <c r="U578" s="158">
        <v>0.14000000000000001</v>
      </c>
      <c r="V578" s="158">
        <f>ROUND(E578*U578,2)</f>
        <v>456.48</v>
      </c>
      <c r="W578" s="15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 t="s">
        <v>611</v>
      </c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outlineLevel="1" x14ac:dyDescent="0.2">
      <c r="A579" s="155"/>
      <c r="B579" s="156"/>
      <c r="C579" s="199" t="s">
        <v>283</v>
      </c>
      <c r="D579" s="191"/>
      <c r="E579" s="192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 t="s">
        <v>200</v>
      </c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outlineLevel="1" x14ac:dyDescent="0.2">
      <c r="A580" s="155"/>
      <c r="B580" s="156"/>
      <c r="C580" s="200" t="s">
        <v>650</v>
      </c>
      <c r="D580" s="191"/>
      <c r="E580" s="192">
        <v>439.36</v>
      </c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200</v>
      </c>
      <c r="AH580" s="148">
        <v>2</v>
      </c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outlineLevel="1" x14ac:dyDescent="0.2">
      <c r="A581" s="155"/>
      <c r="B581" s="156"/>
      <c r="C581" s="200" t="s">
        <v>651</v>
      </c>
      <c r="D581" s="191"/>
      <c r="E581" s="192">
        <v>25.48</v>
      </c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200</v>
      </c>
      <c r="AH581" s="148">
        <v>2</v>
      </c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55"/>
      <c r="B582" s="156"/>
      <c r="C582" s="201" t="s">
        <v>295</v>
      </c>
      <c r="D582" s="193"/>
      <c r="E582" s="194">
        <v>464.83</v>
      </c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200</v>
      </c>
      <c r="AH582" s="148">
        <v>3</v>
      </c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outlineLevel="1" x14ac:dyDescent="0.2">
      <c r="A583" s="155"/>
      <c r="B583" s="156"/>
      <c r="C583" s="199" t="s">
        <v>296</v>
      </c>
      <c r="D583" s="191"/>
      <c r="E583" s="192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200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outlineLevel="1" x14ac:dyDescent="0.2">
      <c r="A584" s="155"/>
      <c r="B584" s="156"/>
      <c r="C584" s="190" t="s">
        <v>675</v>
      </c>
      <c r="D584" s="188"/>
      <c r="E584" s="189">
        <v>2738.04</v>
      </c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 t="s">
        <v>200</v>
      </c>
      <c r="AH584" s="148">
        <v>0</v>
      </c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outlineLevel="1" x14ac:dyDescent="0.2">
      <c r="A585" s="155"/>
      <c r="B585" s="156"/>
      <c r="C585" s="190" t="s">
        <v>676</v>
      </c>
      <c r="D585" s="188"/>
      <c r="E585" s="189">
        <v>522.5</v>
      </c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200</v>
      </c>
      <c r="AH585" s="148">
        <v>0</v>
      </c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1" x14ac:dyDescent="0.2">
      <c r="A586" s="167">
        <v>110</v>
      </c>
      <c r="B586" s="168" t="s">
        <v>677</v>
      </c>
      <c r="C586" s="184" t="s">
        <v>678</v>
      </c>
      <c r="D586" s="169" t="s">
        <v>256</v>
      </c>
      <c r="E586" s="170">
        <v>84.92</v>
      </c>
      <c r="F586" s="171"/>
      <c r="G586" s="172">
        <f>ROUND(E586*F586,2)</f>
        <v>0</v>
      </c>
      <c r="H586" s="171"/>
      <c r="I586" s="172">
        <f>ROUND(E586*H586,2)</f>
        <v>0</v>
      </c>
      <c r="J586" s="171"/>
      <c r="K586" s="172">
        <f>ROUND(E586*J586,2)</f>
        <v>0</v>
      </c>
      <c r="L586" s="172">
        <v>21</v>
      </c>
      <c r="M586" s="172">
        <f>G586*(1+L586/100)</f>
        <v>0</v>
      </c>
      <c r="N586" s="172">
        <v>0</v>
      </c>
      <c r="O586" s="172">
        <f>ROUND(E586*N586,2)</f>
        <v>0</v>
      </c>
      <c r="P586" s="172">
        <v>0</v>
      </c>
      <c r="Q586" s="172">
        <f>ROUND(E586*P586,2)</f>
        <v>0</v>
      </c>
      <c r="R586" s="172"/>
      <c r="S586" s="172" t="s">
        <v>177</v>
      </c>
      <c r="T586" s="173" t="s">
        <v>178</v>
      </c>
      <c r="U586" s="158">
        <v>0.08</v>
      </c>
      <c r="V586" s="158">
        <f>ROUND(E586*U586,2)</f>
        <v>6.79</v>
      </c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611</v>
      </c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outlineLevel="1" x14ac:dyDescent="0.2">
      <c r="A587" s="155"/>
      <c r="B587" s="156"/>
      <c r="C587" s="190" t="s">
        <v>679</v>
      </c>
      <c r="D587" s="188"/>
      <c r="E587" s="189">
        <v>84.92</v>
      </c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 t="s">
        <v>200</v>
      </c>
      <c r="AH587" s="148">
        <v>0</v>
      </c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ht="45" outlineLevel="1" x14ac:dyDescent="0.2">
      <c r="A588" s="167">
        <v>111</v>
      </c>
      <c r="B588" s="168" t="s">
        <v>634</v>
      </c>
      <c r="C588" s="184" t="s">
        <v>635</v>
      </c>
      <c r="D588" s="169" t="s">
        <v>636</v>
      </c>
      <c r="E588" s="170">
        <v>325.38240000000002</v>
      </c>
      <c r="F588" s="171"/>
      <c r="G588" s="172">
        <f>ROUND(E588*F588,2)</f>
        <v>0</v>
      </c>
      <c r="H588" s="171"/>
      <c r="I588" s="172">
        <f>ROUND(E588*H588,2)</f>
        <v>0</v>
      </c>
      <c r="J588" s="171"/>
      <c r="K588" s="172">
        <f>ROUND(E588*J588,2)</f>
        <v>0</v>
      </c>
      <c r="L588" s="172">
        <v>21</v>
      </c>
      <c r="M588" s="172">
        <f>G588*(1+L588/100)</f>
        <v>0</v>
      </c>
      <c r="N588" s="172">
        <v>0</v>
      </c>
      <c r="O588" s="172">
        <f>ROUND(E588*N588,2)</f>
        <v>0</v>
      </c>
      <c r="P588" s="172">
        <v>0</v>
      </c>
      <c r="Q588" s="172">
        <f>ROUND(E588*P588,2)</f>
        <v>0</v>
      </c>
      <c r="R588" s="172" t="s">
        <v>228</v>
      </c>
      <c r="S588" s="172" t="s">
        <v>177</v>
      </c>
      <c r="T588" s="173" t="s">
        <v>178</v>
      </c>
      <c r="U588" s="158">
        <v>0</v>
      </c>
      <c r="V588" s="158">
        <f>ROUND(E588*U588,2)</f>
        <v>0</v>
      </c>
      <c r="W588" s="15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 t="s">
        <v>185</v>
      </c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outlineLevel="1" x14ac:dyDescent="0.2">
      <c r="A589" s="155"/>
      <c r="B589" s="156"/>
      <c r="C589" s="199" t="s">
        <v>283</v>
      </c>
      <c r="D589" s="191"/>
      <c r="E589" s="192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 t="s">
        <v>200</v>
      </c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1" x14ac:dyDescent="0.2">
      <c r="A590" s="155"/>
      <c r="B590" s="156"/>
      <c r="C590" s="200" t="s">
        <v>650</v>
      </c>
      <c r="D590" s="191"/>
      <c r="E590" s="192">
        <v>439.36</v>
      </c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 t="s">
        <v>200</v>
      </c>
      <c r="AH590" s="148">
        <v>2</v>
      </c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outlineLevel="1" x14ac:dyDescent="0.2">
      <c r="A591" s="155"/>
      <c r="B591" s="156"/>
      <c r="C591" s="200" t="s">
        <v>651</v>
      </c>
      <c r="D591" s="191"/>
      <c r="E591" s="192">
        <v>25.48</v>
      </c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 t="s">
        <v>200</v>
      </c>
      <c r="AH591" s="148">
        <v>2</v>
      </c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outlineLevel="1" x14ac:dyDescent="0.2">
      <c r="A592" s="155"/>
      <c r="B592" s="156"/>
      <c r="C592" s="201" t="s">
        <v>295</v>
      </c>
      <c r="D592" s="193"/>
      <c r="E592" s="194">
        <v>464.83</v>
      </c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 t="s">
        <v>200</v>
      </c>
      <c r="AH592" s="148">
        <v>3</v>
      </c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outlineLevel="1" x14ac:dyDescent="0.2">
      <c r="A593" s="155"/>
      <c r="B593" s="156"/>
      <c r="C593" s="199" t="s">
        <v>296</v>
      </c>
      <c r="D593" s="191"/>
      <c r="E593" s="192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 t="s">
        <v>200</v>
      </c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outlineLevel="1" x14ac:dyDescent="0.2">
      <c r="A594" s="155"/>
      <c r="B594" s="156"/>
      <c r="C594" s="190" t="s">
        <v>680</v>
      </c>
      <c r="D594" s="188"/>
      <c r="E594" s="189">
        <v>325.38</v>
      </c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 t="s">
        <v>200</v>
      </c>
      <c r="AH594" s="148">
        <v>0</v>
      </c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ht="22.5" outlineLevel="1" x14ac:dyDescent="0.2">
      <c r="A595" s="167">
        <v>112</v>
      </c>
      <c r="B595" s="168" t="s">
        <v>681</v>
      </c>
      <c r="C595" s="184" t="s">
        <v>682</v>
      </c>
      <c r="D595" s="169" t="s">
        <v>195</v>
      </c>
      <c r="E595" s="170">
        <v>104.5008</v>
      </c>
      <c r="F595" s="171"/>
      <c r="G595" s="172">
        <f>ROUND(E595*F595,2)</f>
        <v>0</v>
      </c>
      <c r="H595" s="171"/>
      <c r="I595" s="172">
        <f>ROUND(E595*H595,2)</f>
        <v>0</v>
      </c>
      <c r="J595" s="171"/>
      <c r="K595" s="172">
        <f>ROUND(E595*J595,2)</f>
        <v>0</v>
      </c>
      <c r="L595" s="172">
        <v>21</v>
      </c>
      <c r="M595" s="172">
        <f>G595*(1+L595/100)</f>
        <v>0</v>
      </c>
      <c r="N595" s="172">
        <v>0</v>
      </c>
      <c r="O595" s="172">
        <f>ROUND(E595*N595,2)</f>
        <v>0</v>
      </c>
      <c r="P595" s="172">
        <v>0</v>
      </c>
      <c r="Q595" s="172">
        <f>ROUND(E595*P595,2)</f>
        <v>0</v>
      </c>
      <c r="R595" s="172" t="s">
        <v>228</v>
      </c>
      <c r="S595" s="172" t="s">
        <v>177</v>
      </c>
      <c r="T595" s="173" t="s">
        <v>178</v>
      </c>
      <c r="U595" s="158">
        <v>0</v>
      </c>
      <c r="V595" s="158">
        <f>ROUND(E595*U595,2)</f>
        <v>0</v>
      </c>
      <c r="W595" s="15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 t="s">
        <v>185</v>
      </c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outlineLevel="1" x14ac:dyDescent="0.2">
      <c r="A596" s="155"/>
      <c r="B596" s="156"/>
      <c r="C596" s="190" t="s">
        <v>683</v>
      </c>
      <c r="D596" s="188"/>
      <c r="E596" s="189">
        <v>104.5</v>
      </c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 t="s">
        <v>200</v>
      </c>
      <c r="AH596" s="148">
        <v>0</v>
      </c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outlineLevel="1" x14ac:dyDescent="0.2">
      <c r="A597" s="167">
        <v>113</v>
      </c>
      <c r="B597" s="168" t="s">
        <v>2369</v>
      </c>
      <c r="C597" s="184" t="s">
        <v>685</v>
      </c>
      <c r="D597" s="169" t="s">
        <v>227</v>
      </c>
      <c r="E597" s="170">
        <v>522.50400000000002</v>
      </c>
      <c r="F597" s="171"/>
      <c r="G597" s="172">
        <f>ROUND(E597*F597,2)</f>
        <v>0</v>
      </c>
      <c r="H597" s="171"/>
      <c r="I597" s="172">
        <f>ROUND(E597*H597,2)</f>
        <v>0</v>
      </c>
      <c r="J597" s="171"/>
      <c r="K597" s="172">
        <f>ROUND(E597*J597,2)</f>
        <v>0</v>
      </c>
      <c r="L597" s="172">
        <v>21</v>
      </c>
      <c r="M597" s="172">
        <f>G597*(1+L597/100)</f>
        <v>0</v>
      </c>
      <c r="N597" s="172">
        <v>0</v>
      </c>
      <c r="O597" s="172">
        <f>ROUND(E597*N597,2)</f>
        <v>0</v>
      </c>
      <c r="P597" s="172">
        <v>0</v>
      </c>
      <c r="Q597" s="172">
        <f>ROUND(E597*P597,2)</f>
        <v>0</v>
      </c>
      <c r="R597" s="172"/>
      <c r="S597" s="172" t="s">
        <v>184</v>
      </c>
      <c r="T597" s="173" t="s">
        <v>178</v>
      </c>
      <c r="U597" s="158">
        <v>0</v>
      </c>
      <c r="V597" s="158">
        <f>ROUND(E597*U597,2)</f>
        <v>0</v>
      </c>
      <c r="W597" s="15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 t="s">
        <v>611</v>
      </c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outlineLevel="1" x14ac:dyDescent="0.2">
      <c r="A598" s="155"/>
      <c r="B598" s="156"/>
      <c r="C598" s="190" t="s">
        <v>676</v>
      </c>
      <c r="D598" s="188"/>
      <c r="E598" s="189">
        <v>522.5</v>
      </c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 t="s">
        <v>200</v>
      </c>
      <c r="AH598" s="148">
        <v>0</v>
      </c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</row>
    <row r="599" spans="1:60" outlineLevel="1" x14ac:dyDescent="0.2">
      <c r="A599" s="167">
        <v>114</v>
      </c>
      <c r="B599" s="168" t="s">
        <v>2370</v>
      </c>
      <c r="C599" s="184" t="s">
        <v>2371</v>
      </c>
      <c r="D599" s="169" t="s">
        <v>227</v>
      </c>
      <c r="E599" s="170">
        <v>2788.9920000000002</v>
      </c>
      <c r="F599" s="171"/>
      <c r="G599" s="172">
        <f>ROUND(E599*F599,2)</f>
        <v>0</v>
      </c>
      <c r="H599" s="171"/>
      <c r="I599" s="172">
        <f>ROUND(E599*H599,2)</f>
        <v>0</v>
      </c>
      <c r="J599" s="171"/>
      <c r="K599" s="172">
        <f>ROUND(E599*J599,2)</f>
        <v>0</v>
      </c>
      <c r="L599" s="172">
        <v>21</v>
      </c>
      <c r="M599" s="172">
        <f>G599*(1+L599/100)</f>
        <v>0</v>
      </c>
      <c r="N599" s="172">
        <v>0</v>
      </c>
      <c r="O599" s="172">
        <f>ROUND(E599*N599,2)</f>
        <v>0</v>
      </c>
      <c r="P599" s="172">
        <v>0</v>
      </c>
      <c r="Q599" s="172">
        <f>ROUND(E599*P599,2)</f>
        <v>0</v>
      </c>
      <c r="R599" s="172"/>
      <c r="S599" s="172" t="s">
        <v>184</v>
      </c>
      <c r="T599" s="173" t="s">
        <v>178</v>
      </c>
      <c r="U599" s="158">
        <v>0</v>
      </c>
      <c r="V599" s="158">
        <f>ROUND(E599*U599,2)</f>
        <v>0</v>
      </c>
      <c r="W599" s="15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 t="s">
        <v>611</v>
      </c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outlineLevel="1" x14ac:dyDescent="0.2">
      <c r="A600" s="155"/>
      <c r="B600" s="156"/>
      <c r="C600" s="190" t="s">
        <v>688</v>
      </c>
      <c r="D600" s="188"/>
      <c r="E600" s="189">
        <v>2636.14</v>
      </c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 t="s">
        <v>200</v>
      </c>
      <c r="AH600" s="148">
        <v>0</v>
      </c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outlineLevel="1" x14ac:dyDescent="0.2">
      <c r="A601" s="155"/>
      <c r="B601" s="156"/>
      <c r="C601" s="190" t="s">
        <v>689</v>
      </c>
      <c r="D601" s="188"/>
      <c r="E601" s="189">
        <v>152.86000000000001</v>
      </c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 t="s">
        <v>200</v>
      </c>
      <c r="AH601" s="148">
        <v>0</v>
      </c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</row>
    <row r="602" spans="1:60" ht="45" outlineLevel="1" x14ac:dyDescent="0.2">
      <c r="A602" s="167">
        <v>115</v>
      </c>
      <c r="B602" s="168" t="s">
        <v>690</v>
      </c>
      <c r="C602" s="184" t="s">
        <v>691</v>
      </c>
      <c r="D602" s="169" t="s">
        <v>195</v>
      </c>
      <c r="E602" s="170">
        <v>557.79840000000002</v>
      </c>
      <c r="F602" s="171"/>
      <c r="G602" s="172">
        <f>ROUND(E602*F602,2)</f>
        <v>0</v>
      </c>
      <c r="H602" s="171"/>
      <c r="I602" s="172">
        <f>ROUND(E602*H602,2)</f>
        <v>0</v>
      </c>
      <c r="J602" s="171"/>
      <c r="K602" s="172">
        <f>ROUND(E602*J602,2)</f>
        <v>0</v>
      </c>
      <c r="L602" s="172">
        <v>21</v>
      </c>
      <c r="M602" s="172">
        <f>G602*(1+L602/100)</f>
        <v>0</v>
      </c>
      <c r="N602" s="172">
        <v>0</v>
      </c>
      <c r="O602" s="172">
        <f>ROUND(E602*N602,2)</f>
        <v>0</v>
      </c>
      <c r="P602" s="172">
        <v>0</v>
      </c>
      <c r="Q602" s="172">
        <f>ROUND(E602*P602,2)</f>
        <v>0</v>
      </c>
      <c r="R602" s="172" t="s">
        <v>228</v>
      </c>
      <c r="S602" s="172" t="s">
        <v>177</v>
      </c>
      <c r="T602" s="173" t="s">
        <v>178</v>
      </c>
      <c r="U602" s="158">
        <v>0</v>
      </c>
      <c r="V602" s="158">
        <f>ROUND(E602*U602,2)</f>
        <v>0</v>
      </c>
      <c r="W602" s="15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 t="s">
        <v>185</v>
      </c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</row>
    <row r="603" spans="1:60" outlineLevel="1" x14ac:dyDescent="0.2">
      <c r="A603" s="155"/>
      <c r="B603" s="156"/>
      <c r="C603" s="199" t="s">
        <v>283</v>
      </c>
      <c r="D603" s="191"/>
      <c r="E603" s="192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 t="s">
        <v>200</v>
      </c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outlineLevel="1" x14ac:dyDescent="0.2">
      <c r="A604" s="155"/>
      <c r="B604" s="156"/>
      <c r="C604" s="200" t="s">
        <v>650</v>
      </c>
      <c r="D604" s="191"/>
      <c r="E604" s="192">
        <v>439.36</v>
      </c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 t="s">
        <v>200</v>
      </c>
      <c r="AH604" s="148">
        <v>2</v>
      </c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outlineLevel="1" x14ac:dyDescent="0.2">
      <c r="A605" s="155"/>
      <c r="B605" s="156"/>
      <c r="C605" s="200" t="s">
        <v>651</v>
      </c>
      <c r="D605" s="191"/>
      <c r="E605" s="192">
        <v>25.48</v>
      </c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 t="s">
        <v>200</v>
      </c>
      <c r="AH605" s="148">
        <v>2</v>
      </c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outlineLevel="1" x14ac:dyDescent="0.2">
      <c r="A606" s="155"/>
      <c r="B606" s="156"/>
      <c r="C606" s="201" t="s">
        <v>295</v>
      </c>
      <c r="D606" s="193"/>
      <c r="E606" s="194">
        <v>464.83</v>
      </c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 t="s">
        <v>200</v>
      </c>
      <c r="AH606" s="148">
        <v>3</v>
      </c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outlineLevel="1" x14ac:dyDescent="0.2">
      <c r="A607" s="155"/>
      <c r="B607" s="156"/>
      <c r="C607" s="199" t="s">
        <v>296</v>
      </c>
      <c r="D607" s="191"/>
      <c r="E607" s="192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 t="s">
        <v>200</v>
      </c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</row>
    <row r="608" spans="1:60" outlineLevel="1" x14ac:dyDescent="0.2">
      <c r="A608" s="155"/>
      <c r="B608" s="156"/>
      <c r="C608" s="190" t="s">
        <v>692</v>
      </c>
      <c r="D608" s="188"/>
      <c r="E608" s="189">
        <v>557.79999999999995</v>
      </c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 t="s">
        <v>200</v>
      </c>
      <c r="AH608" s="148">
        <v>0</v>
      </c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</row>
    <row r="609" spans="1:60" ht="45" outlineLevel="1" x14ac:dyDescent="0.2">
      <c r="A609" s="167">
        <v>116</v>
      </c>
      <c r="B609" s="168" t="s">
        <v>693</v>
      </c>
      <c r="C609" s="184" t="s">
        <v>694</v>
      </c>
      <c r="D609" s="169" t="s">
        <v>195</v>
      </c>
      <c r="E609" s="170">
        <v>557.79840000000002</v>
      </c>
      <c r="F609" s="171"/>
      <c r="G609" s="172">
        <f>ROUND(E609*F609,2)</f>
        <v>0</v>
      </c>
      <c r="H609" s="171"/>
      <c r="I609" s="172">
        <f>ROUND(E609*H609,2)</f>
        <v>0</v>
      </c>
      <c r="J609" s="171"/>
      <c r="K609" s="172">
        <f>ROUND(E609*J609,2)</f>
        <v>0</v>
      </c>
      <c r="L609" s="172">
        <v>21</v>
      </c>
      <c r="M609" s="172">
        <f>G609*(1+L609/100)</f>
        <v>0</v>
      </c>
      <c r="N609" s="172">
        <v>0</v>
      </c>
      <c r="O609" s="172">
        <f>ROUND(E609*N609,2)</f>
        <v>0</v>
      </c>
      <c r="P609" s="172">
        <v>0</v>
      </c>
      <c r="Q609" s="172">
        <f>ROUND(E609*P609,2)</f>
        <v>0</v>
      </c>
      <c r="R609" s="172" t="s">
        <v>228</v>
      </c>
      <c r="S609" s="172" t="s">
        <v>695</v>
      </c>
      <c r="T609" s="173" t="s">
        <v>178</v>
      </c>
      <c r="U609" s="158">
        <v>0</v>
      </c>
      <c r="V609" s="158">
        <f>ROUND(E609*U609,2)</f>
        <v>0</v>
      </c>
      <c r="W609" s="15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 t="s">
        <v>185</v>
      </c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outlineLevel="1" x14ac:dyDescent="0.2">
      <c r="A610" s="155"/>
      <c r="B610" s="156"/>
      <c r="C610" s="199" t="s">
        <v>283</v>
      </c>
      <c r="D610" s="191"/>
      <c r="E610" s="192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 t="s">
        <v>200</v>
      </c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outlineLevel="1" x14ac:dyDescent="0.2">
      <c r="A611" s="155"/>
      <c r="B611" s="156"/>
      <c r="C611" s="200" t="s">
        <v>650</v>
      </c>
      <c r="D611" s="191"/>
      <c r="E611" s="192">
        <v>439.36</v>
      </c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 t="s">
        <v>200</v>
      </c>
      <c r="AH611" s="148">
        <v>2</v>
      </c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</row>
    <row r="612" spans="1:60" outlineLevel="1" x14ac:dyDescent="0.2">
      <c r="A612" s="155"/>
      <c r="B612" s="156"/>
      <c r="C612" s="200" t="s">
        <v>651</v>
      </c>
      <c r="D612" s="191"/>
      <c r="E612" s="192">
        <v>25.48</v>
      </c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 t="s">
        <v>200</v>
      </c>
      <c r="AH612" s="148">
        <v>2</v>
      </c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1" x14ac:dyDescent="0.2">
      <c r="A613" s="155"/>
      <c r="B613" s="156"/>
      <c r="C613" s="201" t="s">
        <v>295</v>
      </c>
      <c r="D613" s="193"/>
      <c r="E613" s="194">
        <v>464.83</v>
      </c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 t="s">
        <v>200</v>
      </c>
      <c r="AH613" s="148">
        <v>3</v>
      </c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outlineLevel="1" x14ac:dyDescent="0.2">
      <c r="A614" s="155"/>
      <c r="B614" s="156"/>
      <c r="C614" s="199" t="s">
        <v>296</v>
      </c>
      <c r="D614" s="191"/>
      <c r="E614" s="192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 t="s">
        <v>200</v>
      </c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55"/>
      <c r="B615" s="156"/>
      <c r="C615" s="190" t="s">
        <v>692</v>
      </c>
      <c r="D615" s="188"/>
      <c r="E615" s="189">
        <v>557.79999999999995</v>
      </c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 t="s">
        <v>200</v>
      </c>
      <c r="AH615" s="148">
        <v>0</v>
      </c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ht="45" outlineLevel="1" x14ac:dyDescent="0.2">
      <c r="A616" s="167">
        <v>117</v>
      </c>
      <c r="B616" s="168" t="s">
        <v>696</v>
      </c>
      <c r="C616" s="184" t="s">
        <v>697</v>
      </c>
      <c r="D616" s="169" t="s">
        <v>256</v>
      </c>
      <c r="E616" s="170">
        <v>84.92</v>
      </c>
      <c r="F616" s="171"/>
      <c r="G616" s="172">
        <f>ROUND(E616*F616,2)</f>
        <v>0</v>
      </c>
      <c r="H616" s="171"/>
      <c r="I616" s="172">
        <f>ROUND(E616*H616,2)</f>
        <v>0</v>
      </c>
      <c r="J616" s="171"/>
      <c r="K616" s="172">
        <f>ROUND(E616*J616,2)</f>
        <v>0</v>
      </c>
      <c r="L616" s="172">
        <v>21</v>
      </c>
      <c r="M616" s="172">
        <f>G616*(1+L616/100)</f>
        <v>0</v>
      </c>
      <c r="N616" s="172">
        <v>0</v>
      </c>
      <c r="O616" s="172">
        <f>ROUND(E616*N616,2)</f>
        <v>0</v>
      </c>
      <c r="P616" s="172">
        <v>0</v>
      </c>
      <c r="Q616" s="172">
        <f>ROUND(E616*P616,2)</f>
        <v>0</v>
      </c>
      <c r="R616" s="172" t="s">
        <v>228</v>
      </c>
      <c r="S616" s="172" t="s">
        <v>177</v>
      </c>
      <c r="T616" s="173" t="s">
        <v>178</v>
      </c>
      <c r="U616" s="158">
        <v>0</v>
      </c>
      <c r="V616" s="158">
        <f>ROUND(E616*U616,2)</f>
        <v>0</v>
      </c>
      <c r="W616" s="15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 t="s">
        <v>185</v>
      </c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outlineLevel="1" x14ac:dyDescent="0.2">
      <c r="A617" s="155"/>
      <c r="B617" s="156"/>
      <c r="C617" s="190" t="s">
        <v>679</v>
      </c>
      <c r="D617" s="188"/>
      <c r="E617" s="189">
        <v>84.92</v>
      </c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 t="s">
        <v>200</v>
      </c>
      <c r="AH617" s="148">
        <v>0</v>
      </c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</row>
    <row r="618" spans="1:60" ht="33.75" outlineLevel="1" x14ac:dyDescent="0.2">
      <c r="A618" s="167">
        <v>118</v>
      </c>
      <c r="B618" s="168" t="s">
        <v>698</v>
      </c>
      <c r="C618" s="184" t="s">
        <v>699</v>
      </c>
      <c r="D618" s="169" t="s">
        <v>195</v>
      </c>
      <c r="E618" s="170">
        <v>104.5008</v>
      </c>
      <c r="F618" s="171"/>
      <c r="G618" s="172">
        <f>ROUND(E618*F618,2)</f>
        <v>0</v>
      </c>
      <c r="H618" s="171"/>
      <c r="I618" s="172">
        <f>ROUND(E618*H618,2)</f>
        <v>0</v>
      </c>
      <c r="J618" s="171"/>
      <c r="K618" s="172">
        <f>ROUND(E618*J618,2)</f>
        <v>0</v>
      </c>
      <c r="L618" s="172">
        <v>21</v>
      </c>
      <c r="M618" s="172">
        <f>G618*(1+L618/100)</f>
        <v>0</v>
      </c>
      <c r="N618" s="172">
        <v>0</v>
      </c>
      <c r="O618" s="172">
        <f>ROUND(E618*N618,2)</f>
        <v>0</v>
      </c>
      <c r="P618" s="172">
        <v>0</v>
      </c>
      <c r="Q618" s="172">
        <f>ROUND(E618*P618,2)</f>
        <v>0</v>
      </c>
      <c r="R618" s="172" t="s">
        <v>228</v>
      </c>
      <c r="S618" s="172" t="s">
        <v>177</v>
      </c>
      <c r="T618" s="173" t="s">
        <v>178</v>
      </c>
      <c r="U618" s="158">
        <v>0</v>
      </c>
      <c r="V618" s="158">
        <f>ROUND(E618*U618,2)</f>
        <v>0</v>
      </c>
      <c r="W618" s="15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 t="s">
        <v>185</v>
      </c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</row>
    <row r="619" spans="1:60" outlineLevel="1" x14ac:dyDescent="0.2">
      <c r="A619" s="155"/>
      <c r="B619" s="156"/>
      <c r="C619" s="190" t="s">
        <v>683</v>
      </c>
      <c r="D619" s="188"/>
      <c r="E619" s="189">
        <v>104.5</v>
      </c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 t="s">
        <v>200</v>
      </c>
      <c r="AH619" s="148">
        <v>0</v>
      </c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</row>
    <row r="620" spans="1:60" outlineLevel="1" x14ac:dyDescent="0.2">
      <c r="A620" s="155">
        <v>119</v>
      </c>
      <c r="B620" s="156" t="s">
        <v>700</v>
      </c>
      <c r="C620" s="203" t="s">
        <v>701</v>
      </c>
      <c r="D620" s="157" t="s">
        <v>0</v>
      </c>
      <c r="E620" s="198"/>
      <c r="F620" s="159"/>
      <c r="G620" s="158">
        <f>ROUND(E620*F620,2)</f>
        <v>0</v>
      </c>
      <c r="H620" s="159"/>
      <c r="I620" s="158">
        <f>ROUND(E620*H620,2)</f>
        <v>0</v>
      </c>
      <c r="J620" s="159"/>
      <c r="K620" s="158">
        <f>ROUND(E620*J620,2)</f>
        <v>0</v>
      </c>
      <c r="L620" s="158">
        <v>21</v>
      </c>
      <c r="M620" s="158">
        <f>G620*(1+L620/100)</f>
        <v>0</v>
      </c>
      <c r="N620" s="158">
        <v>0</v>
      </c>
      <c r="O620" s="158">
        <f>ROUND(E620*N620,2)</f>
        <v>0</v>
      </c>
      <c r="P620" s="158">
        <v>0</v>
      </c>
      <c r="Q620" s="158">
        <f>ROUND(E620*P620,2)</f>
        <v>0</v>
      </c>
      <c r="R620" s="158"/>
      <c r="S620" s="158" t="s">
        <v>177</v>
      </c>
      <c r="T620" s="158" t="s">
        <v>178</v>
      </c>
      <c r="U620" s="158">
        <v>0</v>
      </c>
      <c r="V620" s="158">
        <f>ROUND(E620*U620,2)</f>
        <v>0</v>
      </c>
      <c r="W620" s="15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 t="s">
        <v>702</v>
      </c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x14ac:dyDescent="0.2">
      <c r="A621" s="161" t="s">
        <v>172</v>
      </c>
      <c r="B621" s="162" t="s">
        <v>110</v>
      </c>
      <c r="C621" s="182" t="s">
        <v>111</v>
      </c>
      <c r="D621" s="163"/>
      <c r="E621" s="164"/>
      <c r="F621" s="165"/>
      <c r="G621" s="165">
        <f>SUMIF(AG622:AG645,"&lt;&gt;NOR",G622:G645)</f>
        <v>0</v>
      </c>
      <c r="H621" s="165"/>
      <c r="I621" s="165">
        <f>SUM(I622:I645)</f>
        <v>0</v>
      </c>
      <c r="J621" s="165"/>
      <c r="K621" s="165">
        <f>SUM(K622:K645)</f>
        <v>0</v>
      </c>
      <c r="L621" s="165"/>
      <c r="M621" s="165">
        <f>SUM(M622:M645)</f>
        <v>0</v>
      </c>
      <c r="N621" s="165"/>
      <c r="O621" s="165">
        <f>SUM(O622:O645)</f>
        <v>0</v>
      </c>
      <c r="P621" s="165"/>
      <c r="Q621" s="165">
        <f>SUM(Q622:Q645)</f>
        <v>0</v>
      </c>
      <c r="R621" s="165"/>
      <c r="S621" s="165"/>
      <c r="T621" s="166"/>
      <c r="U621" s="160"/>
      <c r="V621" s="160">
        <f>SUM(V622:V645)</f>
        <v>378.84</v>
      </c>
      <c r="W621" s="160"/>
      <c r="AG621" t="s">
        <v>173</v>
      </c>
    </row>
    <row r="622" spans="1:60" ht="22.5" outlineLevel="1" x14ac:dyDescent="0.2">
      <c r="A622" s="167">
        <v>120</v>
      </c>
      <c r="B622" s="168" t="s">
        <v>703</v>
      </c>
      <c r="C622" s="184" t="s">
        <v>704</v>
      </c>
      <c r="D622" s="169" t="s">
        <v>195</v>
      </c>
      <c r="E622" s="170">
        <v>596.45600000000002</v>
      </c>
      <c r="F622" s="171"/>
      <c r="G622" s="172">
        <f>ROUND(E622*F622,2)</f>
        <v>0</v>
      </c>
      <c r="H622" s="171"/>
      <c r="I622" s="172">
        <f>ROUND(E622*H622,2)</f>
        <v>0</v>
      </c>
      <c r="J622" s="171"/>
      <c r="K622" s="172">
        <f>ROUND(E622*J622,2)</f>
        <v>0</v>
      </c>
      <c r="L622" s="172">
        <v>21</v>
      </c>
      <c r="M622" s="172">
        <f>G622*(1+L622/100)</f>
        <v>0</v>
      </c>
      <c r="N622" s="172">
        <v>0</v>
      </c>
      <c r="O622" s="172">
        <f>ROUND(E622*N622,2)</f>
        <v>0</v>
      </c>
      <c r="P622" s="172">
        <v>0</v>
      </c>
      <c r="Q622" s="172">
        <f>ROUND(E622*P622,2)</f>
        <v>0</v>
      </c>
      <c r="R622" s="172"/>
      <c r="S622" s="172" t="s">
        <v>705</v>
      </c>
      <c r="T622" s="173" t="s">
        <v>178</v>
      </c>
      <c r="U622" s="158">
        <v>0.188</v>
      </c>
      <c r="V622" s="158">
        <f>ROUND(E622*U622,2)</f>
        <v>112.13</v>
      </c>
      <c r="W622" s="15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 t="s">
        <v>611</v>
      </c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</row>
    <row r="623" spans="1:60" outlineLevel="1" x14ac:dyDescent="0.2">
      <c r="A623" s="155"/>
      <c r="B623" s="156"/>
      <c r="C623" s="190" t="s">
        <v>2326</v>
      </c>
      <c r="D623" s="188"/>
      <c r="E623" s="189">
        <v>157.1</v>
      </c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 t="s">
        <v>200</v>
      </c>
      <c r="AH623" s="148">
        <v>0</v>
      </c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outlineLevel="1" x14ac:dyDescent="0.2">
      <c r="A624" s="155"/>
      <c r="B624" s="156"/>
      <c r="C624" s="190" t="s">
        <v>473</v>
      </c>
      <c r="D624" s="188"/>
      <c r="E624" s="189">
        <v>439.36</v>
      </c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 t="s">
        <v>200</v>
      </c>
      <c r="AH624" s="148">
        <v>0</v>
      </c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outlineLevel="1" x14ac:dyDescent="0.2">
      <c r="A625" s="167">
        <v>121</v>
      </c>
      <c r="B625" s="168" t="s">
        <v>706</v>
      </c>
      <c r="C625" s="184" t="s">
        <v>707</v>
      </c>
      <c r="D625" s="169" t="s">
        <v>195</v>
      </c>
      <c r="E625" s="170">
        <v>21.857500000000002</v>
      </c>
      <c r="F625" s="171"/>
      <c r="G625" s="172">
        <f>ROUND(E625*F625,2)</f>
        <v>0</v>
      </c>
      <c r="H625" s="171"/>
      <c r="I625" s="172">
        <f>ROUND(E625*H625,2)</f>
        <v>0</v>
      </c>
      <c r="J625" s="171"/>
      <c r="K625" s="172">
        <f>ROUND(E625*J625,2)</f>
        <v>0</v>
      </c>
      <c r="L625" s="172">
        <v>21</v>
      </c>
      <c r="M625" s="172">
        <f>G625*(1+L625/100)</f>
        <v>0</v>
      </c>
      <c r="N625" s="172">
        <v>0</v>
      </c>
      <c r="O625" s="172">
        <f>ROUND(E625*N625,2)</f>
        <v>0</v>
      </c>
      <c r="P625" s="172">
        <v>0</v>
      </c>
      <c r="Q625" s="172">
        <f>ROUND(E625*P625,2)</f>
        <v>0</v>
      </c>
      <c r="R625" s="172"/>
      <c r="S625" s="172" t="s">
        <v>177</v>
      </c>
      <c r="T625" s="173" t="s">
        <v>178</v>
      </c>
      <c r="U625" s="158">
        <v>0.21199999999999999</v>
      </c>
      <c r="V625" s="158">
        <f>ROUND(E625*U625,2)</f>
        <v>4.63</v>
      </c>
      <c r="W625" s="15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 t="s">
        <v>611</v>
      </c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outlineLevel="1" x14ac:dyDescent="0.2">
      <c r="A626" s="155"/>
      <c r="B626" s="156"/>
      <c r="C626" s="190" t="s">
        <v>1095</v>
      </c>
      <c r="D626" s="188"/>
      <c r="E626" s="189">
        <v>21.86</v>
      </c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 t="s">
        <v>200</v>
      </c>
      <c r="AH626" s="148">
        <v>0</v>
      </c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</row>
    <row r="627" spans="1:60" ht="22.5" outlineLevel="1" x14ac:dyDescent="0.2">
      <c r="A627" s="167">
        <v>122</v>
      </c>
      <c r="B627" s="168" t="s">
        <v>709</v>
      </c>
      <c r="C627" s="184" t="s">
        <v>710</v>
      </c>
      <c r="D627" s="169" t="s">
        <v>195</v>
      </c>
      <c r="E627" s="170">
        <v>365.66</v>
      </c>
      <c r="F627" s="171"/>
      <c r="G627" s="172">
        <f>ROUND(E627*F627,2)</f>
        <v>0</v>
      </c>
      <c r="H627" s="171"/>
      <c r="I627" s="172">
        <f>ROUND(E627*H627,2)</f>
        <v>0</v>
      </c>
      <c r="J627" s="171"/>
      <c r="K627" s="172">
        <f>ROUND(E627*J627,2)</f>
        <v>0</v>
      </c>
      <c r="L627" s="172">
        <v>21</v>
      </c>
      <c r="M627" s="172">
        <f>G627*(1+L627/100)</f>
        <v>0</v>
      </c>
      <c r="N627" s="172">
        <v>0</v>
      </c>
      <c r="O627" s="172">
        <f>ROUND(E627*N627,2)</f>
        <v>0</v>
      </c>
      <c r="P627" s="172">
        <v>0</v>
      </c>
      <c r="Q627" s="172">
        <f>ROUND(E627*P627,2)</f>
        <v>0</v>
      </c>
      <c r="R627" s="172"/>
      <c r="S627" s="172" t="s">
        <v>177</v>
      </c>
      <c r="T627" s="173" t="s">
        <v>178</v>
      </c>
      <c r="U627" s="158">
        <v>0.14000000000000001</v>
      </c>
      <c r="V627" s="158">
        <f>ROUND(E627*U627,2)</f>
        <v>51.19</v>
      </c>
      <c r="W627" s="15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 t="s">
        <v>611</v>
      </c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outlineLevel="1" x14ac:dyDescent="0.2">
      <c r="A628" s="155"/>
      <c r="B628" s="156"/>
      <c r="C628" s="190" t="s">
        <v>2326</v>
      </c>
      <c r="D628" s="188"/>
      <c r="E628" s="189">
        <v>157.1</v>
      </c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 t="s">
        <v>200</v>
      </c>
      <c r="AH628" s="148">
        <v>0</v>
      </c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</row>
    <row r="629" spans="1:60" outlineLevel="1" x14ac:dyDescent="0.2">
      <c r="A629" s="155"/>
      <c r="B629" s="156"/>
      <c r="C629" s="190" t="s">
        <v>1047</v>
      </c>
      <c r="D629" s="188"/>
      <c r="E629" s="189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 t="s">
        <v>200</v>
      </c>
      <c r="AH629" s="148">
        <v>0</v>
      </c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outlineLevel="1" x14ac:dyDescent="0.2">
      <c r="A630" s="155"/>
      <c r="B630" s="156"/>
      <c r="C630" s="190" t="s">
        <v>1074</v>
      </c>
      <c r="D630" s="188"/>
      <c r="E630" s="189">
        <v>208.56</v>
      </c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 t="s">
        <v>200</v>
      </c>
      <c r="AH630" s="148">
        <v>0</v>
      </c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ht="22.5" outlineLevel="1" x14ac:dyDescent="0.2">
      <c r="A631" s="167">
        <v>123</v>
      </c>
      <c r="B631" s="168" t="s">
        <v>711</v>
      </c>
      <c r="C631" s="184" t="s">
        <v>712</v>
      </c>
      <c r="D631" s="169" t="s">
        <v>195</v>
      </c>
      <c r="E631" s="170">
        <v>1318.068</v>
      </c>
      <c r="F631" s="171"/>
      <c r="G631" s="172">
        <f>ROUND(E631*F631,2)</f>
        <v>0</v>
      </c>
      <c r="H631" s="171"/>
      <c r="I631" s="172">
        <f>ROUND(E631*H631,2)</f>
        <v>0</v>
      </c>
      <c r="J631" s="171"/>
      <c r="K631" s="172">
        <f>ROUND(E631*J631,2)</f>
        <v>0</v>
      </c>
      <c r="L631" s="172">
        <v>21</v>
      </c>
      <c r="M631" s="172">
        <f>G631*(1+L631/100)</f>
        <v>0</v>
      </c>
      <c r="N631" s="172">
        <v>0</v>
      </c>
      <c r="O631" s="172">
        <f>ROUND(E631*N631,2)</f>
        <v>0</v>
      </c>
      <c r="P631" s="172">
        <v>0</v>
      </c>
      <c r="Q631" s="172">
        <f>ROUND(E631*P631,2)</f>
        <v>0</v>
      </c>
      <c r="R631" s="172"/>
      <c r="S631" s="172" t="s">
        <v>177</v>
      </c>
      <c r="T631" s="173" t="s">
        <v>178</v>
      </c>
      <c r="U631" s="158">
        <v>0.16</v>
      </c>
      <c r="V631" s="158">
        <f>ROUND(E631*U631,2)</f>
        <v>210.89</v>
      </c>
      <c r="W631" s="15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 t="s">
        <v>611</v>
      </c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1" x14ac:dyDescent="0.2">
      <c r="A632" s="155"/>
      <c r="B632" s="156"/>
      <c r="C632" s="190" t="s">
        <v>713</v>
      </c>
      <c r="D632" s="188"/>
      <c r="E632" s="189">
        <v>1318.07</v>
      </c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 t="s">
        <v>200</v>
      </c>
      <c r="AH632" s="148">
        <v>0</v>
      </c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outlineLevel="1" x14ac:dyDescent="0.2">
      <c r="A633" s="167">
        <v>124</v>
      </c>
      <c r="B633" s="168" t="s">
        <v>714</v>
      </c>
      <c r="C633" s="184" t="s">
        <v>715</v>
      </c>
      <c r="D633" s="169" t="s">
        <v>195</v>
      </c>
      <c r="E633" s="170">
        <v>23.591190000000001</v>
      </c>
      <c r="F633" s="171"/>
      <c r="G633" s="172">
        <f>ROUND(E633*F633,2)</f>
        <v>0</v>
      </c>
      <c r="H633" s="171"/>
      <c r="I633" s="172">
        <f>ROUND(E633*H633,2)</f>
        <v>0</v>
      </c>
      <c r="J633" s="171"/>
      <c r="K633" s="172">
        <f>ROUND(E633*J633,2)</f>
        <v>0</v>
      </c>
      <c r="L633" s="172">
        <v>21</v>
      </c>
      <c r="M633" s="172">
        <f>G633*(1+L633/100)</f>
        <v>0</v>
      </c>
      <c r="N633" s="172">
        <v>0</v>
      </c>
      <c r="O633" s="172">
        <f>ROUND(E633*N633,2)</f>
        <v>0</v>
      </c>
      <c r="P633" s="172">
        <v>0</v>
      </c>
      <c r="Q633" s="172">
        <f>ROUND(E633*P633,2)</f>
        <v>0</v>
      </c>
      <c r="R633" s="172"/>
      <c r="S633" s="172" t="s">
        <v>184</v>
      </c>
      <c r="T633" s="173" t="s">
        <v>178</v>
      </c>
      <c r="U633" s="158">
        <v>0</v>
      </c>
      <c r="V633" s="158">
        <f>ROUND(E633*U633,2)</f>
        <v>0</v>
      </c>
      <c r="W633" s="15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 t="s">
        <v>185</v>
      </c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outlineLevel="1" x14ac:dyDescent="0.2">
      <c r="A634" s="155"/>
      <c r="B634" s="156"/>
      <c r="C634" s="190" t="s">
        <v>2372</v>
      </c>
      <c r="D634" s="188"/>
      <c r="E634" s="189">
        <v>11.55</v>
      </c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 t="s">
        <v>200</v>
      </c>
      <c r="AH634" s="148">
        <v>0</v>
      </c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</row>
    <row r="635" spans="1:60" outlineLevel="1" x14ac:dyDescent="0.2">
      <c r="A635" s="155"/>
      <c r="B635" s="156"/>
      <c r="C635" s="190" t="s">
        <v>1047</v>
      </c>
      <c r="D635" s="188"/>
      <c r="E635" s="189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 t="s">
        <v>200</v>
      </c>
      <c r="AH635" s="148">
        <v>0</v>
      </c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55"/>
      <c r="B636" s="156"/>
      <c r="C636" s="190" t="s">
        <v>1097</v>
      </c>
      <c r="D636" s="188"/>
      <c r="E636" s="189">
        <v>12.04</v>
      </c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 t="s">
        <v>200</v>
      </c>
      <c r="AH636" s="148">
        <v>0</v>
      </c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ht="45" outlineLevel="1" x14ac:dyDescent="0.2">
      <c r="A637" s="167">
        <v>125</v>
      </c>
      <c r="B637" s="168" t="s">
        <v>718</v>
      </c>
      <c r="C637" s="184" t="s">
        <v>719</v>
      </c>
      <c r="D637" s="169" t="s">
        <v>195</v>
      </c>
      <c r="E637" s="170">
        <v>22.950379999999999</v>
      </c>
      <c r="F637" s="171"/>
      <c r="G637" s="172">
        <f>ROUND(E637*F637,2)</f>
        <v>0</v>
      </c>
      <c r="H637" s="171"/>
      <c r="I637" s="172">
        <f>ROUND(E637*H637,2)</f>
        <v>0</v>
      </c>
      <c r="J637" s="171"/>
      <c r="K637" s="172">
        <f>ROUND(E637*J637,2)</f>
        <v>0</v>
      </c>
      <c r="L637" s="172">
        <v>21</v>
      </c>
      <c r="M637" s="172">
        <f>G637*(1+L637/100)</f>
        <v>0</v>
      </c>
      <c r="N637" s="172">
        <v>0</v>
      </c>
      <c r="O637" s="172">
        <f>ROUND(E637*N637,2)</f>
        <v>0</v>
      </c>
      <c r="P637" s="172">
        <v>0</v>
      </c>
      <c r="Q637" s="172">
        <f>ROUND(E637*P637,2)</f>
        <v>0</v>
      </c>
      <c r="R637" s="172" t="s">
        <v>228</v>
      </c>
      <c r="S637" s="172" t="s">
        <v>177</v>
      </c>
      <c r="T637" s="173" t="s">
        <v>178</v>
      </c>
      <c r="U637" s="158">
        <v>0</v>
      </c>
      <c r="V637" s="158">
        <f>ROUND(E637*U637,2)</f>
        <v>0</v>
      </c>
      <c r="W637" s="15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 t="s">
        <v>185</v>
      </c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outlineLevel="1" x14ac:dyDescent="0.2">
      <c r="A638" s="155"/>
      <c r="B638" s="156"/>
      <c r="C638" s="190" t="s">
        <v>1098</v>
      </c>
      <c r="D638" s="188"/>
      <c r="E638" s="189">
        <v>22.95</v>
      </c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 t="s">
        <v>200</v>
      </c>
      <c r="AH638" s="148">
        <v>0</v>
      </c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outlineLevel="1" x14ac:dyDescent="0.2">
      <c r="A639" s="167">
        <v>126</v>
      </c>
      <c r="B639" s="168" t="s">
        <v>721</v>
      </c>
      <c r="C639" s="184" t="s">
        <v>722</v>
      </c>
      <c r="D639" s="169" t="s">
        <v>208</v>
      </c>
      <c r="E639" s="170">
        <v>48.329160000000002</v>
      </c>
      <c r="F639" s="171"/>
      <c r="G639" s="172">
        <f>ROUND(E639*F639,2)</f>
        <v>0</v>
      </c>
      <c r="H639" s="171"/>
      <c r="I639" s="172">
        <f>ROUND(E639*H639,2)</f>
        <v>0</v>
      </c>
      <c r="J639" s="171"/>
      <c r="K639" s="172">
        <f>ROUND(E639*J639,2)</f>
        <v>0</v>
      </c>
      <c r="L639" s="172">
        <v>21</v>
      </c>
      <c r="M639" s="172">
        <f>G639*(1+L639/100)</f>
        <v>0</v>
      </c>
      <c r="N639" s="172">
        <v>0</v>
      </c>
      <c r="O639" s="172">
        <f>ROUND(E639*N639,2)</f>
        <v>0</v>
      </c>
      <c r="P639" s="172">
        <v>0</v>
      </c>
      <c r="Q639" s="172">
        <f>ROUND(E639*P639,2)</f>
        <v>0</v>
      </c>
      <c r="R639" s="172"/>
      <c r="S639" s="172" t="s">
        <v>184</v>
      </c>
      <c r="T639" s="173" t="s">
        <v>178</v>
      </c>
      <c r="U639" s="158">
        <v>0</v>
      </c>
      <c r="V639" s="158">
        <f>ROUND(E639*U639,2)</f>
        <v>0</v>
      </c>
      <c r="W639" s="15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 t="s">
        <v>611</v>
      </c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1" x14ac:dyDescent="0.2">
      <c r="A640" s="155"/>
      <c r="B640" s="156"/>
      <c r="C640" s="190" t="s">
        <v>723</v>
      </c>
      <c r="D640" s="188"/>
      <c r="E640" s="189">
        <v>48.33</v>
      </c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 t="s">
        <v>200</v>
      </c>
      <c r="AH640" s="148">
        <v>0</v>
      </c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ht="45" outlineLevel="1" x14ac:dyDescent="0.2">
      <c r="A641" s="167">
        <v>127</v>
      </c>
      <c r="B641" s="168" t="s">
        <v>724</v>
      </c>
      <c r="C641" s="184" t="s">
        <v>725</v>
      </c>
      <c r="D641" s="169" t="s">
        <v>195</v>
      </c>
      <c r="E641" s="170">
        <v>452.53667999999999</v>
      </c>
      <c r="F641" s="171"/>
      <c r="G641" s="172">
        <f>ROUND(E641*F641,2)</f>
        <v>0</v>
      </c>
      <c r="H641" s="171"/>
      <c r="I641" s="172">
        <f>ROUND(E641*H641,2)</f>
        <v>0</v>
      </c>
      <c r="J641" s="171"/>
      <c r="K641" s="172">
        <f>ROUND(E641*J641,2)</f>
        <v>0</v>
      </c>
      <c r="L641" s="172">
        <v>21</v>
      </c>
      <c r="M641" s="172">
        <f>G641*(1+L641/100)</f>
        <v>0</v>
      </c>
      <c r="N641" s="172">
        <v>0</v>
      </c>
      <c r="O641" s="172">
        <f>ROUND(E641*N641,2)</f>
        <v>0</v>
      </c>
      <c r="P641" s="172">
        <v>0</v>
      </c>
      <c r="Q641" s="172">
        <f>ROUND(E641*P641,2)</f>
        <v>0</v>
      </c>
      <c r="R641" s="172" t="s">
        <v>228</v>
      </c>
      <c r="S641" s="172" t="s">
        <v>177</v>
      </c>
      <c r="T641" s="173" t="s">
        <v>178</v>
      </c>
      <c r="U641" s="158">
        <v>0</v>
      </c>
      <c r="V641" s="158">
        <f>ROUND(E641*U641,2)</f>
        <v>0</v>
      </c>
      <c r="W641" s="15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 t="s">
        <v>185</v>
      </c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</row>
    <row r="642" spans="1:60" outlineLevel="1" x14ac:dyDescent="0.2">
      <c r="A642" s="155"/>
      <c r="B642" s="156"/>
      <c r="C642" s="190" t="s">
        <v>726</v>
      </c>
      <c r="D642" s="188"/>
      <c r="E642" s="189">
        <v>452.54</v>
      </c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 t="s">
        <v>200</v>
      </c>
      <c r="AH642" s="148">
        <v>0</v>
      </c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ht="45" outlineLevel="1" x14ac:dyDescent="0.2">
      <c r="A643" s="167">
        <v>128</v>
      </c>
      <c r="B643" s="168" t="s">
        <v>727</v>
      </c>
      <c r="C643" s="184" t="s">
        <v>728</v>
      </c>
      <c r="D643" s="169" t="s">
        <v>195</v>
      </c>
      <c r="E643" s="170">
        <v>452.53667999999999</v>
      </c>
      <c r="F643" s="171"/>
      <c r="G643" s="172">
        <f>ROUND(E643*F643,2)</f>
        <v>0</v>
      </c>
      <c r="H643" s="171"/>
      <c r="I643" s="172">
        <f>ROUND(E643*H643,2)</f>
        <v>0</v>
      </c>
      <c r="J643" s="171"/>
      <c r="K643" s="172">
        <f>ROUND(E643*J643,2)</f>
        <v>0</v>
      </c>
      <c r="L643" s="172">
        <v>21</v>
      </c>
      <c r="M643" s="172">
        <f>G643*(1+L643/100)</f>
        <v>0</v>
      </c>
      <c r="N643" s="172">
        <v>0</v>
      </c>
      <c r="O643" s="172">
        <f>ROUND(E643*N643,2)</f>
        <v>0</v>
      </c>
      <c r="P643" s="172">
        <v>0</v>
      </c>
      <c r="Q643" s="172">
        <f>ROUND(E643*P643,2)</f>
        <v>0</v>
      </c>
      <c r="R643" s="172" t="s">
        <v>228</v>
      </c>
      <c r="S643" s="172" t="s">
        <v>729</v>
      </c>
      <c r="T643" s="173" t="s">
        <v>178</v>
      </c>
      <c r="U643" s="158">
        <v>0</v>
      </c>
      <c r="V643" s="158">
        <f>ROUND(E643*U643,2)</f>
        <v>0</v>
      </c>
      <c r="W643" s="15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 t="s">
        <v>185</v>
      </c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outlineLevel="1" x14ac:dyDescent="0.2">
      <c r="A644" s="155"/>
      <c r="B644" s="156"/>
      <c r="C644" s="190" t="s">
        <v>726</v>
      </c>
      <c r="D644" s="188"/>
      <c r="E644" s="189">
        <v>452.54</v>
      </c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 t="s">
        <v>200</v>
      </c>
      <c r="AH644" s="148">
        <v>0</v>
      </c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outlineLevel="1" x14ac:dyDescent="0.2">
      <c r="A645" s="155">
        <v>129</v>
      </c>
      <c r="B645" s="156" t="s">
        <v>730</v>
      </c>
      <c r="C645" s="203" t="s">
        <v>731</v>
      </c>
      <c r="D645" s="157" t="s">
        <v>0</v>
      </c>
      <c r="E645" s="198"/>
      <c r="F645" s="159"/>
      <c r="G645" s="158">
        <f>ROUND(E645*F645,2)</f>
        <v>0</v>
      </c>
      <c r="H645" s="159"/>
      <c r="I645" s="158">
        <f>ROUND(E645*H645,2)</f>
        <v>0</v>
      </c>
      <c r="J645" s="159"/>
      <c r="K645" s="158">
        <f>ROUND(E645*J645,2)</f>
        <v>0</v>
      </c>
      <c r="L645" s="158">
        <v>21</v>
      </c>
      <c r="M645" s="158">
        <f>G645*(1+L645/100)</f>
        <v>0</v>
      </c>
      <c r="N645" s="158">
        <v>0</v>
      </c>
      <c r="O645" s="158">
        <f>ROUND(E645*N645,2)</f>
        <v>0</v>
      </c>
      <c r="P645" s="158">
        <v>0</v>
      </c>
      <c r="Q645" s="158">
        <f>ROUND(E645*P645,2)</f>
        <v>0</v>
      </c>
      <c r="R645" s="158"/>
      <c r="S645" s="158" t="s">
        <v>177</v>
      </c>
      <c r="T645" s="158" t="s">
        <v>178</v>
      </c>
      <c r="U645" s="158">
        <v>0</v>
      </c>
      <c r="V645" s="158">
        <f>ROUND(E645*U645,2)</f>
        <v>0</v>
      </c>
      <c r="W645" s="15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 t="s">
        <v>702</v>
      </c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x14ac:dyDescent="0.2">
      <c r="A646" s="161" t="s">
        <v>172</v>
      </c>
      <c r="B646" s="162" t="s">
        <v>112</v>
      </c>
      <c r="C646" s="182" t="s">
        <v>113</v>
      </c>
      <c r="D646" s="163"/>
      <c r="E646" s="164"/>
      <c r="F646" s="165"/>
      <c r="G646" s="165">
        <f>SUMIF(AG647:AG653,"&lt;&gt;NOR",G647:G653)</f>
        <v>0</v>
      </c>
      <c r="H646" s="165"/>
      <c r="I646" s="165">
        <f>SUM(I647:I653)</f>
        <v>0</v>
      </c>
      <c r="J646" s="165"/>
      <c r="K646" s="165">
        <f>SUM(K647:K653)</f>
        <v>0</v>
      </c>
      <c r="L646" s="165"/>
      <c r="M646" s="165">
        <f>SUM(M647:M653)</f>
        <v>0</v>
      </c>
      <c r="N646" s="165"/>
      <c r="O646" s="165">
        <f>SUM(O647:O653)</f>
        <v>0</v>
      </c>
      <c r="P646" s="165"/>
      <c r="Q646" s="165">
        <f>SUM(Q647:Q653)</f>
        <v>0</v>
      </c>
      <c r="R646" s="165"/>
      <c r="S646" s="165"/>
      <c r="T646" s="166"/>
      <c r="U646" s="160"/>
      <c r="V646" s="160">
        <f>SUM(V647:V653)</f>
        <v>5.01</v>
      </c>
      <c r="W646" s="160"/>
      <c r="AG646" t="s">
        <v>173</v>
      </c>
    </row>
    <row r="647" spans="1:60" ht="22.5" outlineLevel="1" x14ac:dyDescent="0.2">
      <c r="A647" s="167">
        <v>130</v>
      </c>
      <c r="B647" s="168" t="s">
        <v>732</v>
      </c>
      <c r="C647" s="184" t="s">
        <v>733</v>
      </c>
      <c r="D647" s="169" t="s">
        <v>227</v>
      </c>
      <c r="E647" s="170">
        <v>4</v>
      </c>
      <c r="F647" s="171"/>
      <c r="G647" s="172">
        <f>ROUND(E647*F647,2)</f>
        <v>0</v>
      </c>
      <c r="H647" s="171"/>
      <c r="I647" s="172">
        <f>ROUND(E647*H647,2)</f>
        <v>0</v>
      </c>
      <c r="J647" s="171"/>
      <c r="K647" s="172">
        <f>ROUND(E647*J647,2)</f>
        <v>0</v>
      </c>
      <c r="L647" s="172">
        <v>21</v>
      </c>
      <c r="M647" s="172">
        <f>G647*(1+L647/100)</f>
        <v>0</v>
      </c>
      <c r="N647" s="172">
        <v>0</v>
      </c>
      <c r="O647" s="172">
        <f>ROUND(E647*N647,2)</f>
        <v>0</v>
      </c>
      <c r="P647" s="172">
        <v>0</v>
      </c>
      <c r="Q647" s="172">
        <f>ROUND(E647*P647,2)</f>
        <v>0</v>
      </c>
      <c r="R647" s="172"/>
      <c r="S647" s="172" t="s">
        <v>177</v>
      </c>
      <c r="T647" s="173" t="s">
        <v>178</v>
      </c>
      <c r="U647" s="158">
        <v>0.46500000000000002</v>
      </c>
      <c r="V647" s="158">
        <f>ROUND(E647*U647,2)</f>
        <v>1.86</v>
      </c>
      <c r="W647" s="15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 t="s">
        <v>611</v>
      </c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1" x14ac:dyDescent="0.2">
      <c r="A648" s="155"/>
      <c r="B648" s="156"/>
      <c r="C648" s="190" t="s">
        <v>77</v>
      </c>
      <c r="D648" s="188"/>
      <c r="E648" s="189">
        <v>4</v>
      </c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 t="s">
        <v>200</v>
      </c>
      <c r="AH648" s="148">
        <v>0</v>
      </c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ht="22.5" outlineLevel="1" x14ac:dyDescent="0.2">
      <c r="A649" s="167">
        <v>131</v>
      </c>
      <c r="B649" s="168" t="s">
        <v>734</v>
      </c>
      <c r="C649" s="184" t="s">
        <v>735</v>
      </c>
      <c r="D649" s="169" t="s">
        <v>227</v>
      </c>
      <c r="E649" s="170">
        <v>4</v>
      </c>
      <c r="F649" s="171"/>
      <c r="G649" s="172">
        <f>ROUND(E649*F649,2)</f>
        <v>0</v>
      </c>
      <c r="H649" s="171"/>
      <c r="I649" s="172">
        <f>ROUND(E649*H649,2)</f>
        <v>0</v>
      </c>
      <c r="J649" s="171"/>
      <c r="K649" s="172">
        <f>ROUND(E649*J649,2)</f>
        <v>0</v>
      </c>
      <c r="L649" s="172">
        <v>21</v>
      </c>
      <c r="M649" s="172">
        <f>G649*(1+L649/100)</f>
        <v>0</v>
      </c>
      <c r="N649" s="172">
        <v>0</v>
      </c>
      <c r="O649" s="172">
        <f>ROUND(E649*N649,2)</f>
        <v>0</v>
      </c>
      <c r="P649" s="172">
        <v>0</v>
      </c>
      <c r="Q649" s="172">
        <f>ROUND(E649*P649,2)</f>
        <v>0</v>
      </c>
      <c r="R649" s="172"/>
      <c r="S649" s="172" t="s">
        <v>177</v>
      </c>
      <c r="T649" s="173" t="s">
        <v>178</v>
      </c>
      <c r="U649" s="158">
        <v>0.66</v>
      </c>
      <c r="V649" s="158">
        <f>ROUND(E649*U649,2)</f>
        <v>2.64</v>
      </c>
      <c r="W649" s="15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 t="s">
        <v>611</v>
      </c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outlineLevel="1" x14ac:dyDescent="0.2">
      <c r="A650" s="155"/>
      <c r="B650" s="156"/>
      <c r="C650" s="190" t="s">
        <v>77</v>
      </c>
      <c r="D650" s="188"/>
      <c r="E650" s="189">
        <v>4</v>
      </c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 t="s">
        <v>200</v>
      </c>
      <c r="AH650" s="148">
        <v>0</v>
      </c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ht="45" outlineLevel="1" x14ac:dyDescent="0.2">
      <c r="A651" s="167">
        <v>132</v>
      </c>
      <c r="B651" s="168" t="s">
        <v>736</v>
      </c>
      <c r="C651" s="184" t="s">
        <v>737</v>
      </c>
      <c r="D651" s="169" t="s">
        <v>227</v>
      </c>
      <c r="E651" s="170">
        <v>4</v>
      </c>
      <c r="F651" s="171"/>
      <c r="G651" s="172">
        <f>ROUND(E651*F651,2)</f>
        <v>0</v>
      </c>
      <c r="H651" s="171"/>
      <c r="I651" s="172">
        <f>ROUND(E651*H651,2)</f>
        <v>0</v>
      </c>
      <c r="J651" s="171"/>
      <c r="K651" s="172">
        <f>ROUND(E651*J651,2)</f>
        <v>0</v>
      </c>
      <c r="L651" s="172">
        <v>21</v>
      </c>
      <c r="M651" s="172">
        <f>G651*(1+L651/100)</f>
        <v>0</v>
      </c>
      <c r="N651" s="172">
        <v>0</v>
      </c>
      <c r="O651" s="172">
        <f>ROUND(E651*N651,2)</f>
        <v>0</v>
      </c>
      <c r="P651" s="172">
        <v>0</v>
      </c>
      <c r="Q651" s="172">
        <f>ROUND(E651*P651,2)</f>
        <v>0</v>
      </c>
      <c r="R651" s="172"/>
      <c r="S651" s="172" t="s">
        <v>177</v>
      </c>
      <c r="T651" s="173" t="s">
        <v>178</v>
      </c>
      <c r="U651" s="158">
        <v>0.127</v>
      </c>
      <c r="V651" s="158">
        <f>ROUND(E651*U651,2)</f>
        <v>0.51</v>
      </c>
      <c r="W651" s="15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 t="s">
        <v>611</v>
      </c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outlineLevel="1" x14ac:dyDescent="0.2">
      <c r="A652" s="155"/>
      <c r="B652" s="156"/>
      <c r="C652" s="190" t="s">
        <v>77</v>
      </c>
      <c r="D652" s="188"/>
      <c r="E652" s="189">
        <v>4</v>
      </c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 t="s">
        <v>200</v>
      </c>
      <c r="AH652" s="148">
        <v>0</v>
      </c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</row>
    <row r="653" spans="1:60" outlineLevel="1" x14ac:dyDescent="0.2">
      <c r="A653" s="155">
        <v>133</v>
      </c>
      <c r="B653" s="156" t="s">
        <v>738</v>
      </c>
      <c r="C653" s="203" t="s">
        <v>739</v>
      </c>
      <c r="D653" s="157" t="s">
        <v>0</v>
      </c>
      <c r="E653" s="198"/>
      <c r="F653" s="159"/>
      <c r="G653" s="158">
        <f>ROUND(E653*F653,2)</f>
        <v>0</v>
      </c>
      <c r="H653" s="159"/>
      <c r="I653" s="158">
        <f>ROUND(E653*H653,2)</f>
        <v>0</v>
      </c>
      <c r="J653" s="159"/>
      <c r="K653" s="158">
        <f>ROUND(E653*J653,2)</f>
        <v>0</v>
      </c>
      <c r="L653" s="158">
        <v>21</v>
      </c>
      <c r="M653" s="158">
        <f>G653*(1+L653/100)</f>
        <v>0</v>
      </c>
      <c r="N653" s="158">
        <v>0</v>
      </c>
      <c r="O653" s="158">
        <f>ROUND(E653*N653,2)</f>
        <v>0</v>
      </c>
      <c r="P653" s="158">
        <v>0</v>
      </c>
      <c r="Q653" s="158">
        <f>ROUND(E653*P653,2)</f>
        <v>0</v>
      </c>
      <c r="R653" s="158"/>
      <c r="S653" s="158" t="s">
        <v>177</v>
      </c>
      <c r="T653" s="158" t="s">
        <v>178</v>
      </c>
      <c r="U653" s="158">
        <v>0</v>
      </c>
      <c r="V653" s="158">
        <f>ROUND(E653*U653,2)</f>
        <v>0</v>
      </c>
      <c r="W653" s="15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 t="s">
        <v>702</v>
      </c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x14ac:dyDescent="0.2">
      <c r="A654" s="161" t="s">
        <v>172</v>
      </c>
      <c r="B654" s="162" t="s">
        <v>114</v>
      </c>
      <c r="C654" s="182" t="s">
        <v>115</v>
      </c>
      <c r="D654" s="163"/>
      <c r="E654" s="164"/>
      <c r="F654" s="165"/>
      <c r="G654" s="165">
        <f>SUMIF(AG655:AG687,"&lt;&gt;NOR",G655:G687)</f>
        <v>0</v>
      </c>
      <c r="H654" s="165"/>
      <c r="I654" s="165">
        <f>SUM(I655:I687)</f>
        <v>0</v>
      </c>
      <c r="J654" s="165"/>
      <c r="K654" s="165">
        <f>SUM(K655:K687)</f>
        <v>0</v>
      </c>
      <c r="L654" s="165"/>
      <c r="M654" s="165">
        <f>SUM(M655:M687)</f>
        <v>0</v>
      </c>
      <c r="N654" s="165"/>
      <c r="O654" s="165">
        <f>SUM(O655:O687)</f>
        <v>0</v>
      </c>
      <c r="P654" s="165"/>
      <c r="Q654" s="165">
        <f>SUM(Q655:Q687)</f>
        <v>0</v>
      </c>
      <c r="R654" s="165"/>
      <c r="S654" s="165"/>
      <c r="T654" s="166"/>
      <c r="U654" s="160"/>
      <c r="V654" s="160">
        <f>SUM(V655:V687)</f>
        <v>53.599999999999994</v>
      </c>
      <c r="W654" s="160"/>
      <c r="AG654" t="s">
        <v>173</v>
      </c>
    </row>
    <row r="655" spans="1:60" ht="33.75" outlineLevel="1" x14ac:dyDescent="0.2">
      <c r="A655" s="167">
        <v>134</v>
      </c>
      <c r="B655" s="168" t="s">
        <v>740</v>
      </c>
      <c r="C655" s="184" t="s">
        <v>741</v>
      </c>
      <c r="D655" s="169" t="s">
        <v>227</v>
      </c>
      <c r="E655" s="170">
        <v>9</v>
      </c>
      <c r="F655" s="171"/>
      <c r="G655" s="172">
        <f>ROUND(E655*F655,2)</f>
        <v>0</v>
      </c>
      <c r="H655" s="171"/>
      <c r="I655" s="172">
        <f>ROUND(E655*H655,2)</f>
        <v>0</v>
      </c>
      <c r="J655" s="171"/>
      <c r="K655" s="172">
        <f>ROUND(E655*J655,2)</f>
        <v>0</v>
      </c>
      <c r="L655" s="172">
        <v>21</v>
      </c>
      <c r="M655" s="172">
        <f>G655*(1+L655/100)</f>
        <v>0</v>
      </c>
      <c r="N655" s="172">
        <v>0</v>
      </c>
      <c r="O655" s="172">
        <f>ROUND(E655*N655,2)</f>
        <v>0</v>
      </c>
      <c r="P655" s="172">
        <v>0</v>
      </c>
      <c r="Q655" s="172">
        <f>ROUND(E655*P655,2)</f>
        <v>0</v>
      </c>
      <c r="R655" s="172"/>
      <c r="S655" s="172" t="s">
        <v>177</v>
      </c>
      <c r="T655" s="173" t="s">
        <v>178</v>
      </c>
      <c r="U655" s="158">
        <v>0.35</v>
      </c>
      <c r="V655" s="158">
        <f>ROUND(E655*U655,2)</f>
        <v>3.15</v>
      </c>
      <c r="W655" s="15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 t="s">
        <v>611</v>
      </c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outlineLevel="1" x14ac:dyDescent="0.2">
      <c r="A656" s="155"/>
      <c r="B656" s="156"/>
      <c r="C656" s="190" t="s">
        <v>742</v>
      </c>
      <c r="D656" s="188"/>
      <c r="E656" s="189">
        <v>9</v>
      </c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 t="s">
        <v>200</v>
      </c>
      <c r="AH656" s="148">
        <v>0</v>
      </c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ht="33.75" outlineLevel="1" x14ac:dyDescent="0.2">
      <c r="A657" s="167">
        <v>135</v>
      </c>
      <c r="B657" s="168" t="s">
        <v>743</v>
      </c>
      <c r="C657" s="184" t="s">
        <v>744</v>
      </c>
      <c r="D657" s="169" t="s">
        <v>227</v>
      </c>
      <c r="E657" s="170">
        <v>9</v>
      </c>
      <c r="F657" s="171"/>
      <c r="G657" s="172">
        <f>ROUND(E657*F657,2)</f>
        <v>0</v>
      </c>
      <c r="H657" s="171"/>
      <c r="I657" s="172">
        <f>ROUND(E657*H657,2)</f>
        <v>0</v>
      </c>
      <c r="J657" s="171"/>
      <c r="K657" s="172">
        <f>ROUND(E657*J657,2)</f>
        <v>0</v>
      </c>
      <c r="L657" s="172">
        <v>21</v>
      </c>
      <c r="M657" s="172">
        <f>G657*(1+L657/100)</f>
        <v>0</v>
      </c>
      <c r="N657" s="172">
        <v>0</v>
      </c>
      <c r="O657" s="172">
        <f>ROUND(E657*N657,2)</f>
        <v>0</v>
      </c>
      <c r="P657" s="172">
        <v>0</v>
      </c>
      <c r="Q657" s="172">
        <f>ROUND(E657*P657,2)</f>
        <v>0</v>
      </c>
      <c r="R657" s="172"/>
      <c r="S657" s="172" t="s">
        <v>177</v>
      </c>
      <c r="T657" s="173" t="s">
        <v>178</v>
      </c>
      <c r="U657" s="158">
        <v>0.51</v>
      </c>
      <c r="V657" s="158">
        <f>ROUND(E657*U657,2)</f>
        <v>4.59</v>
      </c>
      <c r="W657" s="15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 t="s">
        <v>611</v>
      </c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1" x14ac:dyDescent="0.2">
      <c r="A658" s="155"/>
      <c r="B658" s="156"/>
      <c r="C658" s="190" t="s">
        <v>742</v>
      </c>
      <c r="D658" s="188"/>
      <c r="E658" s="189">
        <v>9</v>
      </c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 t="s">
        <v>200</v>
      </c>
      <c r="AH658" s="148">
        <v>0</v>
      </c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ht="22.5" outlineLevel="1" x14ac:dyDescent="0.2">
      <c r="A659" s="167">
        <v>136</v>
      </c>
      <c r="B659" s="168" t="s">
        <v>745</v>
      </c>
      <c r="C659" s="184" t="s">
        <v>746</v>
      </c>
      <c r="D659" s="169" t="s">
        <v>227</v>
      </c>
      <c r="E659" s="170">
        <v>7</v>
      </c>
      <c r="F659" s="171"/>
      <c r="G659" s="172">
        <f>ROUND(E659*F659,2)</f>
        <v>0</v>
      </c>
      <c r="H659" s="171"/>
      <c r="I659" s="172">
        <f>ROUND(E659*H659,2)</f>
        <v>0</v>
      </c>
      <c r="J659" s="171"/>
      <c r="K659" s="172">
        <f>ROUND(E659*J659,2)</f>
        <v>0</v>
      </c>
      <c r="L659" s="172">
        <v>21</v>
      </c>
      <c r="M659" s="172">
        <f>G659*(1+L659/100)</f>
        <v>0</v>
      </c>
      <c r="N659" s="172">
        <v>0</v>
      </c>
      <c r="O659" s="172">
        <f>ROUND(E659*N659,2)</f>
        <v>0</v>
      </c>
      <c r="P659" s="172">
        <v>0</v>
      </c>
      <c r="Q659" s="172">
        <f>ROUND(E659*P659,2)</f>
        <v>0</v>
      </c>
      <c r="R659" s="172"/>
      <c r="S659" s="172" t="s">
        <v>177</v>
      </c>
      <c r="T659" s="173" t="s">
        <v>178</v>
      </c>
      <c r="U659" s="158">
        <v>0.77</v>
      </c>
      <c r="V659" s="158">
        <f>ROUND(E659*U659,2)</f>
        <v>5.39</v>
      </c>
      <c r="W659" s="15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 t="s">
        <v>611</v>
      </c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outlineLevel="1" x14ac:dyDescent="0.2">
      <c r="A660" s="155"/>
      <c r="B660" s="156"/>
      <c r="C660" s="190" t="s">
        <v>747</v>
      </c>
      <c r="D660" s="188"/>
      <c r="E660" s="189">
        <v>7</v>
      </c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 t="s">
        <v>200</v>
      </c>
      <c r="AH660" s="148">
        <v>0</v>
      </c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ht="33.75" outlineLevel="1" x14ac:dyDescent="0.2">
      <c r="A661" s="167">
        <v>137</v>
      </c>
      <c r="B661" s="168" t="s">
        <v>748</v>
      </c>
      <c r="C661" s="184" t="s">
        <v>749</v>
      </c>
      <c r="D661" s="169" t="s">
        <v>227</v>
      </c>
      <c r="E661" s="170">
        <v>8</v>
      </c>
      <c r="F661" s="171"/>
      <c r="G661" s="172">
        <f>ROUND(E661*F661,2)</f>
        <v>0</v>
      </c>
      <c r="H661" s="171"/>
      <c r="I661" s="172">
        <f>ROUND(E661*H661,2)</f>
        <v>0</v>
      </c>
      <c r="J661" s="171"/>
      <c r="K661" s="172">
        <f>ROUND(E661*J661,2)</f>
        <v>0</v>
      </c>
      <c r="L661" s="172">
        <v>21</v>
      </c>
      <c r="M661" s="172">
        <f>G661*(1+L661/100)</f>
        <v>0</v>
      </c>
      <c r="N661" s="172">
        <v>0</v>
      </c>
      <c r="O661" s="172">
        <f>ROUND(E661*N661,2)</f>
        <v>0</v>
      </c>
      <c r="P661" s="172">
        <v>0</v>
      </c>
      <c r="Q661" s="172">
        <f>ROUND(E661*P661,2)</f>
        <v>0</v>
      </c>
      <c r="R661" s="172"/>
      <c r="S661" s="172" t="s">
        <v>177</v>
      </c>
      <c r="T661" s="173" t="s">
        <v>178</v>
      </c>
      <c r="U661" s="158">
        <v>0.75</v>
      </c>
      <c r="V661" s="158">
        <f>ROUND(E661*U661,2)</f>
        <v>6</v>
      </c>
      <c r="W661" s="15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 t="s">
        <v>611</v>
      </c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outlineLevel="1" x14ac:dyDescent="0.2">
      <c r="A662" s="155"/>
      <c r="B662" s="156"/>
      <c r="C662" s="190" t="s">
        <v>90</v>
      </c>
      <c r="D662" s="188"/>
      <c r="E662" s="189">
        <v>8</v>
      </c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 t="s">
        <v>200</v>
      </c>
      <c r="AH662" s="148">
        <v>0</v>
      </c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ht="22.5" outlineLevel="1" x14ac:dyDescent="0.2">
      <c r="A663" s="167">
        <v>138</v>
      </c>
      <c r="B663" s="168" t="s">
        <v>750</v>
      </c>
      <c r="C663" s="184" t="s">
        <v>751</v>
      </c>
      <c r="D663" s="169" t="s">
        <v>227</v>
      </c>
      <c r="E663" s="170">
        <v>7</v>
      </c>
      <c r="F663" s="171"/>
      <c r="G663" s="172">
        <f>ROUND(E663*F663,2)</f>
        <v>0</v>
      </c>
      <c r="H663" s="171"/>
      <c r="I663" s="172">
        <f>ROUND(E663*H663,2)</f>
        <v>0</v>
      </c>
      <c r="J663" s="171"/>
      <c r="K663" s="172">
        <f>ROUND(E663*J663,2)</f>
        <v>0</v>
      </c>
      <c r="L663" s="172">
        <v>21</v>
      </c>
      <c r="M663" s="172">
        <f>G663*(1+L663/100)</f>
        <v>0</v>
      </c>
      <c r="N663" s="172">
        <v>0</v>
      </c>
      <c r="O663" s="172">
        <f>ROUND(E663*N663,2)</f>
        <v>0</v>
      </c>
      <c r="P663" s="172">
        <v>0</v>
      </c>
      <c r="Q663" s="172">
        <f>ROUND(E663*P663,2)</f>
        <v>0</v>
      </c>
      <c r="R663" s="172"/>
      <c r="S663" s="172" t="s">
        <v>177</v>
      </c>
      <c r="T663" s="173" t="s">
        <v>178</v>
      </c>
      <c r="U663" s="158">
        <v>0.97</v>
      </c>
      <c r="V663" s="158">
        <f>ROUND(E663*U663,2)</f>
        <v>6.79</v>
      </c>
      <c r="W663" s="15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 t="s">
        <v>611</v>
      </c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outlineLevel="1" x14ac:dyDescent="0.2">
      <c r="A664" s="155"/>
      <c r="B664" s="156"/>
      <c r="C664" s="190" t="s">
        <v>747</v>
      </c>
      <c r="D664" s="188"/>
      <c r="E664" s="189">
        <v>7</v>
      </c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 t="s">
        <v>200</v>
      </c>
      <c r="AH664" s="148">
        <v>0</v>
      </c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ht="33.75" outlineLevel="1" x14ac:dyDescent="0.2">
      <c r="A665" s="167">
        <v>139</v>
      </c>
      <c r="B665" s="168" t="s">
        <v>752</v>
      </c>
      <c r="C665" s="184" t="s">
        <v>753</v>
      </c>
      <c r="D665" s="169" t="s">
        <v>227</v>
      </c>
      <c r="E665" s="170">
        <v>8</v>
      </c>
      <c r="F665" s="171"/>
      <c r="G665" s="172">
        <f>ROUND(E665*F665,2)</f>
        <v>0</v>
      </c>
      <c r="H665" s="171"/>
      <c r="I665" s="172">
        <f>ROUND(E665*H665,2)</f>
        <v>0</v>
      </c>
      <c r="J665" s="171"/>
      <c r="K665" s="172">
        <f>ROUND(E665*J665,2)</f>
        <v>0</v>
      </c>
      <c r="L665" s="172">
        <v>21</v>
      </c>
      <c r="M665" s="172">
        <f>G665*(1+L665/100)</f>
        <v>0</v>
      </c>
      <c r="N665" s="172">
        <v>0</v>
      </c>
      <c r="O665" s="172">
        <f>ROUND(E665*N665,2)</f>
        <v>0</v>
      </c>
      <c r="P665" s="172">
        <v>0</v>
      </c>
      <c r="Q665" s="172">
        <f>ROUND(E665*P665,2)</f>
        <v>0</v>
      </c>
      <c r="R665" s="172"/>
      <c r="S665" s="172" t="s">
        <v>177</v>
      </c>
      <c r="T665" s="173" t="s">
        <v>178</v>
      </c>
      <c r="U665" s="158">
        <v>3.46</v>
      </c>
      <c r="V665" s="158">
        <f>ROUND(E665*U665,2)</f>
        <v>27.68</v>
      </c>
      <c r="W665" s="15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 t="s">
        <v>611</v>
      </c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outlineLevel="1" x14ac:dyDescent="0.2">
      <c r="A666" s="155"/>
      <c r="B666" s="156"/>
      <c r="C666" s="190" t="s">
        <v>90</v>
      </c>
      <c r="D666" s="188"/>
      <c r="E666" s="189">
        <v>8</v>
      </c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 t="s">
        <v>200</v>
      </c>
      <c r="AH666" s="148">
        <v>0</v>
      </c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ht="33.75" outlineLevel="1" x14ac:dyDescent="0.2">
      <c r="A667" s="167">
        <v>140</v>
      </c>
      <c r="B667" s="168" t="s">
        <v>754</v>
      </c>
      <c r="C667" s="184" t="s">
        <v>755</v>
      </c>
      <c r="D667" s="169" t="s">
        <v>227</v>
      </c>
      <c r="E667" s="170">
        <v>1</v>
      </c>
      <c r="F667" s="171"/>
      <c r="G667" s="172">
        <f>ROUND(E667*F667,2)</f>
        <v>0</v>
      </c>
      <c r="H667" s="171"/>
      <c r="I667" s="172">
        <f>ROUND(E667*H667,2)</f>
        <v>0</v>
      </c>
      <c r="J667" s="171"/>
      <c r="K667" s="172">
        <f>ROUND(E667*J667,2)</f>
        <v>0</v>
      </c>
      <c r="L667" s="172">
        <v>21</v>
      </c>
      <c r="M667" s="172">
        <f>G667*(1+L667/100)</f>
        <v>0</v>
      </c>
      <c r="N667" s="172">
        <v>0</v>
      </c>
      <c r="O667" s="172">
        <f>ROUND(E667*N667,2)</f>
        <v>0</v>
      </c>
      <c r="P667" s="172">
        <v>0</v>
      </c>
      <c r="Q667" s="172">
        <f>ROUND(E667*P667,2)</f>
        <v>0</v>
      </c>
      <c r="R667" s="172"/>
      <c r="S667" s="172" t="s">
        <v>184</v>
      </c>
      <c r="T667" s="173" t="s">
        <v>178</v>
      </c>
      <c r="U667" s="158">
        <v>0</v>
      </c>
      <c r="V667" s="158">
        <f>ROUND(E667*U667,2)</f>
        <v>0</v>
      </c>
      <c r="W667" s="15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 t="s">
        <v>611</v>
      </c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outlineLevel="1" x14ac:dyDescent="0.2">
      <c r="A668" s="155"/>
      <c r="B668" s="156"/>
      <c r="C668" s="190" t="s">
        <v>69</v>
      </c>
      <c r="D668" s="188"/>
      <c r="E668" s="189">
        <v>1</v>
      </c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 t="s">
        <v>200</v>
      </c>
      <c r="AH668" s="148">
        <v>0</v>
      </c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</row>
    <row r="669" spans="1:60" outlineLevel="1" x14ac:dyDescent="0.2">
      <c r="A669" s="167">
        <v>141</v>
      </c>
      <c r="B669" s="168" t="s">
        <v>756</v>
      </c>
      <c r="C669" s="184" t="s">
        <v>757</v>
      </c>
      <c r="D669" s="169" t="s">
        <v>758</v>
      </c>
      <c r="E669" s="170">
        <v>27</v>
      </c>
      <c r="F669" s="171"/>
      <c r="G669" s="172">
        <f>ROUND(E669*F669,2)</f>
        <v>0</v>
      </c>
      <c r="H669" s="171"/>
      <c r="I669" s="172">
        <f>ROUND(E669*H669,2)</f>
        <v>0</v>
      </c>
      <c r="J669" s="171"/>
      <c r="K669" s="172">
        <f>ROUND(E669*J669,2)</f>
        <v>0</v>
      </c>
      <c r="L669" s="172">
        <v>21</v>
      </c>
      <c r="M669" s="172">
        <f>G669*(1+L669/100)</f>
        <v>0</v>
      </c>
      <c r="N669" s="172">
        <v>0</v>
      </c>
      <c r="O669" s="172">
        <f>ROUND(E669*N669,2)</f>
        <v>0</v>
      </c>
      <c r="P669" s="172">
        <v>0</v>
      </c>
      <c r="Q669" s="172">
        <f>ROUND(E669*P669,2)</f>
        <v>0</v>
      </c>
      <c r="R669" s="172"/>
      <c r="S669" s="172" t="s">
        <v>184</v>
      </c>
      <c r="T669" s="173" t="s">
        <v>178</v>
      </c>
      <c r="U669" s="158">
        <v>0</v>
      </c>
      <c r="V669" s="158">
        <f>ROUND(E669*U669,2)</f>
        <v>0</v>
      </c>
      <c r="W669" s="15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 t="s">
        <v>611</v>
      </c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outlineLevel="1" x14ac:dyDescent="0.2">
      <c r="A670" s="155"/>
      <c r="B670" s="156"/>
      <c r="C670" s="190" t="s">
        <v>759</v>
      </c>
      <c r="D670" s="188"/>
      <c r="E670" s="189">
        <v>27</v>
      </c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 t="s">
        <v>200</v>
      </c>
      <c r="AH670" s="148">
        <v>0</v>
      </c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outlineLevel="1" x14ac:dyDescent="0.2">
      <c r="A671" s="167">
        <v>142</v>
      </c>
      <c r="B671" s="168" t="s">
        <v>760</v>
      </c>
      <c r="C671" s="184" t="s">
        <v>761</v>
      </c>
      <c r="D671" s="169" t="s">
        <v>227</v>
      </c>
      <c r="E671" s="170">
        <v>7</v>
      </c>
      <c r="F671" s="171"/>
      <c r="G671" s="172">
        <f>ROUND(E671*F671,2)</f>
        <v>0</v>
      </c>
      <c r="H671" s="171"/>
      <c r="I671" s="172">
        <f>ROUND(E671*H671,2)</f>
        <v>0</v>
      </c>
      <c r="J671" s="171"/>
      <c r="K671" s="172">
        <f>ROUND(E671*J671,2)</f>
        <v>0</v>
      </c>
      <c r="L671" s="172">
        <v>21</v>
      </c>
      <c r="M671" s="172">
        <f>G671*(1+L671/100)</f>
        <v>0</v>
      </c>
      <c r="N671" s="172">
        <v>0</v>
      </c>
      <c r="O671" s="172">
        <f>ROUND(E671*N671,2)</f>
        <v>0</v>
      </c>
      <c r="P671" s="172">
        <v>0</v>
      </c>
      <c r="Q671" s="172">
        <f>ROUND(E671*P671,2)</f>
        <v>0</v>
      </c>
      <c r="R671" s="172"/>
      <c r="S671" s="172" t="s">
        <v>184</v>
      </c>
      <c r="T671" s="173" t="s">
        <v>178</v>
      </c>
      <c r="U671" s="158">
        <v>0</v>
      </c>
      <c r="V671" s="158">
        <f>ROUND(E671*U671,2)</f>
        <v>0</v>
      </c>
      <c r="W671" s="15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 t="s">
        <v>611</v>
      </c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outlineLevel="1" x14ac:dyDescent="0.2">
      <c r="A672" s="155"/>
      <c r="B672" s="156"/>
      <c r="C672" s="190" t="s">
        <v>747</v>
      </c>
      <c r="D672" s="188"/>
      <c r="E672" s="189">
        <v>7</v>
      </c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 t="s">
        <v>200</v>
      </c>
      <c r="AH672" s="148">
        <v>0</v>
      </c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</row>
    <row r="673" spans="1:60" outlineLevel="1" x14ac:dyDescent="0.2">
      <c r="A673" s="174">
        <v>143</v>
      </c>
      <c r="B673" s="175" t="s">
        <v>762</v>
      </c>
      <c r="C673" s="183" t="s">
        <v>763</v>
      </c>
      <c r="D673" s="176" t="s">
        <v>227</v>
      </c>
      <c r="E673" s="177">
        <v>1</v>
      </c>
      <c r="F673" s="178"/>
      <c r="G673" s="179">
        <f>ROUND(E673*F673,2)</f>
        <v>0</v>
      </c>
      <c r="H673" s="178"/>
      <c r="I673" s="179">
        <f>ROUND(E673*H673,2)</f>
        <v>0</v>
      </c>
      <c r="J673" s="178"/>
      <c r="K673" s="179">
        <f>ROUND(E673*J673,2)</f>
        <v>0</v>
      </c>
      <c r="L673" s="179">
        <v>21</v>
      </c>
      <c r="M673" s="179">
        <f>G673*(1+L673/100)</f>
        <v>0</v>
      </c>
      <c r="N673" s="179">
        <v>0</v>
      </c>
      <c r="O673" s="179">
        <f>ROUND(E673*N673,2)</f>
        <v>0</v>
      </c>
      <c r="P673" s="179">
        <v>0</v>
      </c>
      <c r="Q673" s="179">
        <f>ROUND(E673*P673,2)</f>
        <v>0</v>
      </c>
      <c r="R673" s="179"/>
      <c r="S673" s="179" t="s">
        <v>184</v>
      </c>
      <c r="T673" s="180" t="s">
        <v>178</v>
      </c>
      <c r="U673" s="158">
        <v>0</v>
      </c>
      <c r="V673" s="158">
        <f>ROUND(E673*U673,2)</f>
        <v>0</v>
      </c>
      <c r="W673" s="15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 t="s">
        <v>611</v>
      </c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outlineLevel="1" x14ac:dyDescent="0.2">
      <c r="A674" s="167">
        <v>144</v>
      </c>
      <c r="B674" s="168" t="s">
        <v>764</v>
      </c>
      <c r="C674" s="184" t="s">
        <v>765</v>
      </c>
      <c r="D674" s="169" t="s">
        <v>227</v>
      </c>
      <c r="E674" s="170">
        <v>8</v>
      </c>
      <c r="F674" s="171"/>
      <c r="G674" s="172">
        <f>ROUND(E674*F674,2)</f>
        <v>0</v>
      </c>
      <c r="H674" s="171"/>
      <c r="I674" s="172">
        <f>ROUND(E674*H674,2)</f>
        <v>0</v>
      </c>
      <c r="J674" s="171"/>
      <c r="K674" s="172">
        <f>ROUND(E674*J674,2)</f>
        <v>0</v>
      </c>
      <c r="L674" s="172">
        <v>21</v>
      </c>
      <c r="M674" s="172">
        <f>G674*(1+L674/100)</f>
        <v>0</v>
      </c>
      <c r="N674" s="172">
        <v>0</v>
      </c>
      <c r="O674" s="172">
        <f>ROUND(E674*N674,2)</f>
        <v>0</v>
      </c>
      <c r="P674" s="172">
        <v>0</v>
      </c>
      <c r="Q674" s="172">
        <f>ROUND(E674*P674,2)</f>
        <v>0</v>
      </c>
      <c r="R674" s="172"/>
      <c r="S674" s="172" t="s">
        <v>184</v>
      </c>
      <c r="T674" s="173" t="s">
        <v>178</v>
      </c>
      <c r="U674" s="158">
        <v>0</v>
      </c>
      <c r="V674" s="158">
        <f>ROUND(E674*U674,2)</f>
        <v>0</v>
      </c>
      <c r="W674" s="15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 t="s">
        <v>185</v>
      </c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outlineLevel="1" x14ac:dyDescent="0.2">
      <c r="A675" s="155"/>
      <c r="B675" s="156"/>
      <c r="C675" s="190" t="s">
        <v>90</v>
      </c>
      <c r="D675" s="188"/>
      <c r="E675" s="189">
        <v>8</v>
      </c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 t="s">
        <v>200</v>
      </c>
      <c r="AH675" s="148">
        <v>0</v>
      </c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</row>
    <row r="676" spans="1:60" outlineLevel="1" x14ac:dyDescent="0.2">
      <c r="A676" s="167">
        <v>145</v>
      </c>
      <c r="B676" s="168" t="s">
        <v>766</v>
      </c>
      <c r="C676" s="184" t="s">
        <v>767</v>
      </c>
      <c r="D676" s="169" t="s">
        <v>227</v>
      </c>
      <c r="E676" s="170">
        <v>7</v>
      </c>
      <c r="F676" s="171"/>
      <c r="G676" s="172">
        <f>ROUND(E676*F676,2)</f>
        <v>0</v>
      </c>
      <c r="H676" s="171"/>
      <c r="I676" s="172">
        <f>ROUND(E676*H676,2)</f>
        <v>0</v>
      </c>
      <c r="J676" s="171"/>
      <c r="K676" s="172">
        <f>ROUND(E676*J676,2)</f>
        <v>0</v>
      </c>
      <c r="L676" s="172">
        <v>21</v>
      </c>
      <c r="M676" s="172">
        <f>G676*(1+L676/100)</f>
        <v>0</v>
      </c>
      <c r="N676" s="172">
        <v>0</v>
      </c>
      <c r="O676" s="172">
        <f>ROUND(E676*N676,2)</f>
        <v>0</v>
      </c>
      <c r="P676" s="172">
        <v>0</v>
      </c>
      <c r="Q676" s="172">
        <f>ROUND(E676*P676,2)</f>
        <v>0</v>
      </c>
      <c r="R676" s="172"/>
      <c r="S676" s="172" t="s">
        <v>184</v>
      </c>
      <c r="T676" s="173" t="s">
        <v>178</v>
      </c>
      <c r="U676" s="158">
        <v>0</v>
      </c>
      <c r="V676" s="158">
        <f>ROUND(E676*U676,2)</f>
        <v>0</v>
      </c>
      <c r="W676" s="15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 t="s">
        <v>185</v>
      </c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outlineLevel="1" x14ac:dyDescent="0.2">
      <c r="A677" s="155"/>
      <c r="B677" s="156"/>
      <c r="C677" s="190" t="s">
        <v>747</v>
      </c>
      <c r="D677" s="188"/>
      <c r="E677" s="189">
        <v>7</v>
      </c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 t="s">
        <v>200</v>
      </c>
      <c r="AH677" s="148">
        <v>0</v>
      </c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</row>
    <row r="678" spans="1:60" outlineLevel="1" x14ac:dyDescent="0.2">
      <c r="A678" s="167">
        <v>146</v>
      </c>
      <c r="B678" s="168" t="s">
        <v>768</v>
      </c>
      <c r="C678" s="184" t="s">
        <v>769</v>
      </c>
      <c r="D678" s="169" t="s">
        <v>227</v>
      </c>
      <c r="E678" s="170">
        <v>7</v>
      </c>
      <c r="F678" s="171"/>
      <c r="G678" s="172">
        <f>ROUND(E678*F678,2)</f>
        <v>0</v>
      </c>
      <c r="H678" s="171"/>
      <c r="I678" s="172">
        <f>ROUND(E678*H678,2)</f>
        <v>0</v>
      </c>
      <c r="J678" s="171"/>
      <c r="K678" s="172">
        <f>ROUND(E678*J678,2)</f>
        <v>0</v>
      </c>
      <c r="L678" s="172">
        <v>21</v>
      </c>
      <c r="M678" s="172">
        <f>G678*(1+L678/100)</f>
        <v>0</v>
      </c>
      <c r="N678" s="172">
        <v>0</v>
      </c>
      <c r="O678" s="172">
        <f>ROUND(E678*N678,2)</f>
        <v>0</v>
      </c>
      <c r="P678" s="172">
        <v>0</v>
      </c>
      <c r="Q678" s="172">
        <f>ROUND(E678*P678,2)</f>
        <v>0</v>
      </c>
      <c r="R678" s="172"/>
      <c r="S678" s="172" t="s">
        <v>184</v>
      </c>
      <c r="T678" s="173" t="s">
        <v>178</v>
      </c>
      <c r="U678" s="158">
        <v>0</v>
      </c>
      <c r="V678" s="158">
        <f>ROUND(E678*U678,2)</f>
        <v>0</v>
      </c>
      <c r="W678" s="15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 t="s">
        <v>185</v>
      </c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</row>
    <row r="679" spans="1:60" outlineLevel="1" x14ac:dyDescent="0.2">
      <c r="A679" s="155"/>
      <c r="B679" s="156"/>
      <c r="C679" s="190" t="s">
        <v>747</v>
      </c>
      <c r="D679" s="188"/>
      <c r="E679" s="189">
        <v>7</v>
      </c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 t="s">
        <v>200</v>
      </c>
      <c r="AH679" s="148">
        <v>0</v>
      </c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</row>
    <row r="680" spans="1:60" outlineLevel="1" x14ac:dyDescent="0.2">
      <c r="A680" s="167">
        <v>147</v>
      </c>
      <c r="B680" s="168" t="s">
        <v>770</v>
      </c>
      <c r="C680" s="184" t="s">
        <v>771</v>
      </c>
      <c r="D680" s="169" t="s">
        <v>227</v>
      </c>
      <c r="E680" s="170">
        <v>8</v>
      </c>
      <c r="F680" s="171"/>
      <c r="G680" s="172">
        <f>ROUND(E680*F680,2)</f>
        <v>0</v>
      </c>
      <c r="H680" s="171"/>
      <c r="I680" s="172">
        <f>ROUND(E680*H680,2)</f>
        <v>0</v>
      </c>
      <c r="J680" s="171"/>
      <c r="K680" s="172">
        <f>ROUND(E680*J680,2)</f>
        <v>0</v>
      </c>
      <c r="L680" s="172">
        <v>21</v>
      </c>
      <c r="M680" s="172">
        <f>G680*(1+L680/100)</f>
        <v>0</v>
      </c>
      <c r="N680" s="172">
        <v>0</v>
      </c>
      <c r="O680" s="172">
        <f>ROUND(E680*N680,2)</f>
        <v>0</v>
      </c>
      <c r="P680" s="172">
        <v>0</v>
      </c>
      <c r="Q680" s="172">
        <f>ROUND(E680*P680,2)</f>
        <v>0</v>
      </c>
      <c r="R680" s="172"/>
      <c r="S680" s="172" t="s">
        <v>184</v>
      </c>
      <c r="T680" s="173" t="s">
        <v>178</v>
      </c>
      <c r="U680" s="158">
        <v>0</v>
      </c>
      <c r="V680" s="158">
        <f>ROUND(E680*U680,2)</f>
        <v>0</v>
      </c>
      <c r="W680" s="15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 t="s">
        <v>611</v>
      </c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outlineLevel="1" x14ac:dyDescent="0.2">
      <c r="A681" s="155"/>
      <c r="B681" s="156"/>
      <c r="C681" s="190" t="s">
        <v>90</v>
      </c>
      <c r="D681" s="188"/>
      <c r="E681" s="189">
        <v>8</v>
      </c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 t="s">
        <v>200</v>
      </c>
      <c r="AH681" s="148">
        <v>0</v>
      </c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outlineLevel="1" x14ac:dyDescent="0.2">
      <c r="A682" s="167">
        <v>148</v>
      </c>
      <c r="B682" s="168" t="s">
        <v>772</v>
      </c>
      <c r="C682" s="184" t="s">
        <v>773</v>
      </c>
      <c r="D682" s="169" t="s">
        <v>227</v>
      </c>
      <c r="E682" s="170">
        <v>1</v>
      </c>
      <c r="F682" s="171"/>
      <c r="G682" s="172">
        <f>ROUND(E682*F682,2)</f>
        <v>0</v>
      </c>
      <c r="H682" s="171"/>
      <c r="I682" s="172">
        <f>ROUND(E682*H682,2)</f>
        <v>0</v>
      </c>
      <c r="J682" s="171"/>
      <c r="K682" s="172">
        <f>ROUND(E682*J682,2)</f>
        <v>0</v>
      </c>
      <c r="L682" s="172">
        <v>21</v>
      </c>
      <c r="M682" s="172">
        <f>G682*(1+L682/100)</f>
        <v>0</v>
      </c>
      <c r="N682" s="172">
        <v>0</v>
      </c>
      <c r="O682" s="172">
        <f>ROUND(E682*N682,2)</f>
        <v>0</v>
      </c>
      <c r="P682" s="172">
        <v>0</v>
      </c>
      <c r="Q682" s="172">
        <f>ROUND(E682*P682,2)</f>
        <v>0</v>
      </c>
      <c r="R682" s="172"/>
      <c r="S682" s="172" t="s">
        <v>184</v>
      </c>
      <c r="T682" s="173" t="s">
        <v>178</v>
      </c>
      <c r="U682" s="158">
        <v>0</v>
      </c>
      <c r="V682" s="158">
        <f>ROUND(E682*U682,2)</f>
        <v>0</v>
      </c>
      <c r="W682" s="15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 t="s">
        <v>611</v>
      </c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outlineLevel="1" x14ac:dyDescent="0.2">
      <c r="A683" s="155"/>
      <c r="B683" s="156"/>
      <c r="C683" s="190" t="s">
        <v>69</v>
      </c>
      <c r="D683" s="188"/>
      <c r="E683" s="189">
        <v>1</v>
      </c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 t="s">
        <v>200</v>
      </c>
      <c r="AH683" s="148">
        <v>0</v>
      </c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outlineLevel="1" x14ac:dyDescent="0.2">
      <c r="A684" s="167">
        <v>149</v>
      </c>
      <c r="B684" s="168" t="s">
        <v>774</v>
      </c>
      <c r="C684" s="184" t="s">
        <v>775</v>
      </c>
      <c r="D684" s="169" t="s">
        <v>227</v>
      </c>
      <c r="E684" s="170">
        <v>7</v>
      </c>
      <c r="F684" s="171"/>
      <c r="G684" s="172">
        <f>ROUND(E684*F684,2)</f>
        <v>0</v>
      </c>
      <c r="H684" s="171"/>
      <c r="I684" s="172">
        <f>ROUND(E684*H684,2)</f>
        <v>0</v>
      </c>
      <c r="J684" s="171"/>
      <c r="K684" s="172">
        <f>ROUND(E684*J684,2)</f>
        <v>0</v>
      </c>
      <c r="L684" s="172">
        <v>21</v>
      </c>
      <c r="M684" s="172">
        <f>G684*(1+L684/100)</f>
        <v>0</v>
      </c>
      <c r="N684" s="172">
        <v>0</v>
      </c>
      <c r="O684" s="172">
        <f>ROUND(E684*N684,2)</f>
        <v>0</v>
      </c>
      <c r="P684" s="172">
        <v>0</v>
      </c>
      <c r="Q684" s="172">
        <f>ROUND(E684*P684,2)</f>
        <v>0</v>
      </c>
      <c r="R684" s="172"/>
      <c r="S684" s="172" t="s">
        <v>184</v>
      </c>
      <c r="T684" s="173" t="s">
        <v>178</v>
      </c>
      <c r="U684" s="158">
        <v>0</v>
      </c>
      <c r="V684" s="158">
        <f>ROUND(E684*U684,2)</f>
        <v>0</v>
      </c>
      <c r="W684" s="15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 t="s">
        <v>185</v>
      </c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</row>
    <row r="685" spans="1:60" outlineLevel="1" x14ac:dyDescent="0.2">
      <c r="A685" s="155"/>
      <c r="B685" s="156"/>
      <c r="C685" s="190" t="s">
        <v>747</v>
      </c>
      <c r="D685" s="188"/>
      <c r="E685" s="189">
        <v>7</v>
      </c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 t="s">
        <v>200</v>
      </c>
      <c r="AH685" s="148">
        <v>0</v>
      </c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</row>
    <row r="686" spans="1:60" outlineLevel="1" x14ac:dyDescent="0.2">
      <c r="A686" s="167">
        <v>150</v>
      </c>
      <c r="B686" s="168" t="s">
        <v>776</v>
      </c>
      <c r="C686" s="184" t="s">
        <v>777</v>
      </c>
      <c r="D686" s="169" t="s">
        <v>227</v>
      </c>
      <c r="E686" s="170">
        <v>2</v>
      </c>
      <c r="F686" s="171"/>
      <c r="G686" s="172">
        <f>ROUND(E686*F686,2)</f>
        <v>0</v>
      </c>
      <c r="H686" s="171"/>
      <c r="I686" s="172">
        <f>ROUND(E686*H686,2)</f>
        <v>0</v>
      </c>
      <c r="J686" s="171"/>
      <c r="K686" s="172">
        <f>ROUND(E686*J686,2)</f>
        <v>0</v>
      </c>
      <c r="L686" s="172">
        <v>21</v>
      </c>
      <c r="M686" s="172">
        <f>G686*(1+L686/100)</f>
        <v>0</v>
      </c>
      <c r="N686" s="172">
        <v>0</v>
      </c>
      <c r="O686" s="172">
        <f>ROUND(E686*N686,2)</f>
        <v>0</v>
      </c>
      <c r="P686" s="172">
        <v>0</v>
      </c>
      <c r="Q686" s="172">
        <f>ROUND(E686*P686,2)</f>
        <v>0</v>
      </c>
      <c r="R686" s="172"/>
      <c r="S686" s="172" t="s">
        <v>184</v>
      </c>
      <c r="T686" s="173" t="s">
        <v>178</v>
      </c>
      <c r="U686" s="158">
        <v>0</v>
      </c>
      <c r="V686" s="158">
        <f>ROUND(E686*U686,2)</f>
        <v>0</v>
      </c>
      <c r="W686" s="15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 t="s">
        <v>185</v>
      </c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</row>
    <row r="687" spans="1:60" outlineLevel="1" x14ac:dyDescent="0.2">
      <c r="A687" s="155">
        <v>151</v>
      </c>
      <c r="B687" s="156" t="s">
        <v>778</v>
      </c>
      <c r="C687" s="203" t="s">
        <v>779</v>
      </c>
      <c r="D687" s="157" t="s">
        <v>0</v>
      </c>
      <c r="E687" s="198"/>
      <c r="F687" s="159"/>
      <c r="G687" s="158">
        <f>ROUND(E687*F687,2)</f>
        <v>0</v>
      </c>
      <c r="H687" s="159"/>
      <c r="I687" s="158">
        <f>ROUND(E687*H687,2)</f>
        <v>0</v>
      </c>
      <c r="J687" s="159"/>
      <c r="K687" s="158">
        <f>ROUND(E687*J687,2)</f>
        <v>0</v>
      </c>
      <c r="L687" s="158">
        <v>21</v>
      </c>
      <c r="M687" s="158">
        <f>G687*(1+L687/100)</f>
        <v>0</v>
      </c>
      <c r="N687" s="158">
        <v>0</v>
      </c>
      <c r="O687" s="158">
        <f>ROUND(E687*N687,2)</f>
        <v>0</v>
      </c>
      <c r="P687" s="158">
        <v>0</v>
      </c>
      <c r="Q687" s="158">
        <f>ROUND(E687*P687,2)</f>
        <v>0</v>
      </c>
      <c r="R687" s="158"/>
      <c r="S687" s="158" t="s">
        <v>177</v>
      </c>
      <c r="T687" s="158" t="s">
        <v>178</v>
      </c>
      <c r="U687" s="158">
        <v>0</v>
      </c>
      <c r="V687" s="158">
        <f>ROUND(E687*U687,2)</f>
        <v>0</v>
      </c>
      <c r="W687" s="15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 t="s">
        <v>702</v>
      </c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</row>
    <row r="688" spans="1:60" x14ac:dyDescent="0.2">
      <c r="A688" s="161" t="s">
        <v>172</v>
      </c>
      <c r="B688" s="162" t="s">
        <v>116</v>
      </c>
      <c r="C688" s="182" t="s">
        <v>117</v>
      </c>
      <c r="D688" s="163"/>
      <c r="E688" s="164"/>
      <c r="F688" s="165"/>
      <c r="G688" s="165">
        <f>SUMIF(AG689:AG691,"&lt;&gt;NOR",G689:G691)</f>
        <v>0</v>
      </c>
      <c r="H688" s="165"/>
      <c r="I688" s="165">
        <f>SUM(I689:I691)</f>
        <v>0</v>
      </c>
      <c r="J688" s="165"/>
      <c r="K688" s="165">
        <f>SUM(K689:K691)</f>
        <v>0</v>
      </c>
      <c r="L688" s="165"/>
      <c r="M688" s="165">
        <f>SUM(M689:M691)</f>
        <v>0</v>
      </c>
      <c r="N688" s="165"/>
      <c r="O688" s="165">
        <f>SUM(O689:O691)</f>
        <v>0</v>
      </c>
      <c r="P688" s="165"/>
      <c r="Q688" s="165">
        <f>SUM(Q689:Q691)</f>
        <v>0</v>
      </c>
      <c r="R688" s="165"/>
      <c r="S688" s="165"/>
      <c r="T688" s="166"/>
      <c r="U688" s="160"/>
      <c r="V688" s="160">
        <f>SUM(V689:V691)</f>
        <v>2.67</v>
      </c>
      <c r="W688" s="160"/>
      <c r="AG688" t="s">
        <v>173</v>
      </c>
    </row>
    <row r="689" spans="1:60" ht="33.75" outlineLevel="1" x14ac:dyDescent="0.2">
      <c r="A689" s="167">
        <v>152</v>
      </c>
      <c r="B689" s="168" t="s">
        <v>780</v>
      </c>
      <c r="C689" s="184" t="s">
        <v>781</v>
      </c>
      <c r="D689" s="169" t="s">
        <v>195</v>
      </c>
      <c r="E689" s="170">
        <v>6.1440000000000001</v>
      </c>
      <c r="F689" s="171"/>
      <c r="G689" s="172">
        <f>ROUND(E689*F689,2)</f>
        <v>0</v>
      </c>
      <c r="H689" s="171"/>
      <c r="I689" s="172">
        <f>ROUND(E689*H689,2)</f>
        <v>0</v>
      </c>
      <c r="J689" s="171"/>
      <c r="K689" s="172">
        <f>ROUND(E689*J689,2)</f>
        <v>0</v>
      </c>
      <c r="L689" s="172">
        <v>21</v>
      </c>
      <c r="M689" s="172">
        <f>G689*(1+L689/100)</f>
        <v>0</v>
      </c>
      <c r="N689" s="172">
        <v>0</v>
      </c>
      <c r="O689" s="172">
        <f>ROUND(E689*N689,2)</f>
        <v>0</v>
      </c>
      <c r="P689" s="172">
        <v>0</v>
      </c>
      <c r="Q689" s="172">
        <f>ROUND(E689*P689,2)</f>
        <v>0</v>
      </c>
      <c r="R689" s="172"/>
      <c r="S689" s="172" t="s">
        <v>177</v>
      </c>
      <c r="T689" s="173" t="s">
        <v>178</v>
      </c>
      <c r="U689" s="158">
        <v>0.434</v>
      </c>
      <c r="V689" s="158">
        <f>ROUND(E689*U689,2)</f>
        <v>2.67</v>
      </c>
      <c r="W689" s="15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 t="s">
        <v>611</v>
      </c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</row>
    <row r="690" spans="1:60" outlineLevel="1" x14ac:dyDescent="0.2">
      <c r="A690" s="155"/>
      <c r="B690" s="156"/>
      <c r="C690" s="190" t="s">
        <v>782</v>
      </c>
      <c r="D690" s="188"/>
      <c r="E690" s="189">
        <v>6.14</v>
      </c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 t="s">
        <v>200</v>
      </c>
      <c r="AH690" s="148">
        <v>0</v>
      </c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</row>
    <row r="691" spans="1:60" ht="22.5" outlineLevel="1" x14ac:dyDescent="0.2">
      <c r="A691" s="155">
        <v>153</v>
      </c>
      <c r="B691" s="156" t="s">
        <v>783</v>
      </c>
      <c r="C691" s="203" t="s">
        <v>784</v>
      </c>
      <c r="D691" s="157" t="s">
        <v>0</v>
      </c>
      <c r="E691" s="198"/>
      <c r="F691" s="159"/>
      <c r="G691" s="158">
        <f>ROUND(E691*F691,2)</f>
        <v>0</v>
      </c>
      <c r="H691" s="159"/>
      <c r="I691" s="158">
        <f>ROUND(E691*H691,2)</f>
        <v>0</v>
      </c>
      <c r="J691" s="159"/>
      <c r="K691" s="158">
        <f>ROUND(E691*J691,2)</f>
        <v>0</v>
      </c>
      <c r="L691" s="158">
        <v>21</v>
      </c>
      <c r="M691" s="158">
        <f>G691*(1+L691/100)</f>
        <v>0</v>
      </c>
      <c r="N691" s="158">
        <v>0</v>
      </c>
      <c r="O691" s="158">
        <f>ROUND(E691*N691,2)</f>
        <v>0</v>
      </c>
      <c r="P691" s="158">
        <v>0</v>
      </c>
      <c r="Q691" s="158">
        <f>ROUND(E691*P691,2)</f>
        <v>0</v>
      </c>
      <c r="R691" s="158"/>
      <c r="S691" s="158" t="s">
        <v>177</v>
      </c>
      <c r="T691" s="158" t="s">
        <v>178</v>
      </c>
      <c r="U691" s="158">
        <v>0</v>
      </c>
      <c r="V691" s="158">
        <f>ROUND(E691*U691,2)</f>
        <v>0</v>
      </c>
      <c r="W691" s="15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 t="s">
        <v>702</v>
      </c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</row>
    <row r="692" spans="1:60" x14ac:dyDescent="0.2">
      <c r="A692" s="161" t="s">
        <v>172</v>
      </c>
      <c r="B692" s="162" t="s">
        <v>118</v>
      </c>
      <c r="C692" s="182" t="s">
        <v>119</v>
      </c>
      <c r="D692" s="163"/>
      <c r="E692" s="164"/>
      <c r="F692" s="165"/>
      <c r="G692" s="165">
        <f>SUMIF(AG693:AG697,"&lt;&gt;NOR",G693:G697)</f>
        <v>0</v>
      </c>
      <c r="H692" s="165"/>
      <c r="I692" s="165">
        <f>SUM(I693:I697)</f>
        <v>0</v>
      </c>
      <c r="J692" s="165"/>
      <c r="K692" s="165">
        <f>SUM(K693:K697)</f>
        <v>0</v>
      </c>
      <c r="L692" s="165"/>
      <c r="M692" s="165">
        <f>SUM(M693:M697)</f>
        <v>0</v>
      </c>
      <c r="N692" s="165"/>
      <c r="O692" s="165">
        <f>SUM(O693:O697)</f>
        <v>0</v>
      </c>
      <c r="P692" s="165"/>
      <c r="Q692" s="165">
        <f>SUM(Q693:Q697)</f>
        <v>0</v>
      </c>
      <c r="R692" s="165"/>
      <c r="S692" s="165"/>
      <c r="T692" s="166"/>
      <c r="U692" s="160"/>
      <c r="V692" s="160">
        <f>SUM(V693:V697)</f>
        <v>3.02</v>
      </c>
      <c r="W692" s="160"/>
      <c r="AG692" t="s">
        <v>173</v>
      </c>
    </row>
    <row r="693" spans="1:60" ht="22.5" outlineLevel="1" x14ac:dyDescent="0.2">
      <c r="A693" s="167">
        <v>154</v>
      </c>
      <c r="B693" s="168" t="s">
        <v>785</v>
      </c>
      <c r="C693" s="184" t="s">
        <v>786</v>
      </c>
      <c r="D693" s="169" t="s">
        <v>195</v>
      </c>
      <c r="E693" s="170">
        <v>10.115</v>
      </c>
      <c r="F693" s="171"/>
      <c r="G693" s="172">
        <f>ROUND(E693*F693,2)</f>
        <v>0</v>
      </c>
      <c r="H693" s="171"/>
      <c r="I693" s="172">
        <f>ROUND(E693*H693,2)</f>
        <v>0</v>
      </c>
      <c r="J693" s="171"/>
      <c r="K693" s="172">
        <f>ROUND(E693*J693,2)</f>
        <v>0</v>
      </c>
      <c r="L693" s="172">
        <v>21</v>
      </c>
      <c r="M693" s="172">
        <f>G693*(1+L693/100)</f>
        <v>0</v>
      </c>
      <c r="N693" s="172">
        <v>0</v>
      </c>
      <c r="O693" s="172">
        <f>ROUND(E693*N693,2)</f>
        <v>0</v>
      </c>
      <c r="P693" s="172">
        <v>0</v>
      </c>
      <c r="Q693" s="172">
        <f>ROUND(E693*P693,2)</f>
        <v>0</v>
      </c>
      <c r="R693" s="172"/>
      <c r="S693" s="172" t="s">
        <v>177</v>
      </c>
      <c r="T693" s="173" t="s">
        <v>178</v>
      </c>
      <c r="U693" s="158">
        <v>0.29830000000000001</v>
      </c>
      <c r="V693" s="158">
        <f>ROUND(E693*U693,2)</f>
        <v>3.02</v>
      </c>
      <c r="W693" s="15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 t="s">
        <v>611</v>
      </c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</row>
    <row r="694" spans="1:60" outlineLevel="1" x14ac:dyDescent="0.2">
      <c r="A694" s="155"/>
      <c r="B694" s="156"/>
      <c r="C694" s="190" t="s">
        <v>1101</v>
      </c>
      <c r="D694" s="188"/>
      <c r="E694" s="189">
        <v>10.119999999999999</v>
      </c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 t="s">
        <v>200</v>
      </c>
      <c r="AH694" s="148">
        <v>0</v>
      </c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</row>
    <row r="695" spans="1:60" ht="22.5" outlineLevel="1" x14ac:dyDescent="0.2">
      <c r="A695" s="167">
        <v>155</v>
      </c>
      <c r="B695" s="168" t="s">
        <v>788</v>
      </c>
      <c r="C695" s="184" t="s">
        <v>789</v>
      </c>
      <c r="D695" s="169" t="s">
        <v>195</v>
      </c>
      <c r="E695" s="170">
        <v>11.1265</v>
      </c>
      <c r="F695" s="171"/>
      <c r="G695" s="172">
        <f>ROUND(E695*F695,2)</f>
        <v>0</v>
      </c>
      <c r="H695" s="171"/>
      <c r="I695" s="172">
        <f>ROUND(E695*H695,2)</f>
        <v>0</v>
      </c>
      <c r="J695" s="171"/>
      <c r="K695" s="172">
        <f>ROUND(E695*J695,2)</f>
        <v>0</v>
      </c>
      <c r="L695" s="172">
        <v>21</v>
      </c>
      <c r="M695" s="172">
        <f>G695*(1+L695/100)</f>
        <v>0</v>
      </c>
      <c r="N695" s="172">
        <v>0</v>
      </c>
      <c r="O695" s="172">
        <f>ROUND(E695*N695,2)</f>
        <v>0</v>
      </c>
      <c r="P695" s="172">
        <v>0</v>
      </c>
      <c r="Q695" s="172">
        <f>ROUND(E695*P695,2)</f>
        <v>0</v>
      </c>
      <c r="R695" s="172" t="s">
        <v>228</v>
      </c>
      <c r="S695" s="172" t="s">
        <v>177</v>
      </c>
      <c r="T695" s="173" t="s">
        <v>178</v>
      </c>
      <c r="U695" s="158">
        <v>0</v>
      </c>
      <c r="V695" s="158">
        <f>ROUND(E695*U695,2)</f>
        <v>0</v>
      </c>
      <c r="W695" s="15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 t="s">
        <v>185</v>
      </c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</row>
    <row r="696" spans="1:60" outlineLevel="1" x14ac:dyDescent="0.2">
      <c r="A696" s="155"/>
      <c r="B696" s="156"/>
      <c r="C696" s="190" t="s">
        <v>1102</v>
      </c>
      <c r="D696" s="188"/>
      <c r="E696" s="189">
        <v>11.13</v>
      </c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 t="s">
        <v>200</v>
      </c>
      <c r="AH696" s="148">
        <v>0</v>
      </c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</row>
    <row r="697" spans="1:60" outlineLevel="1" x14ac:dyDescent="0.2">
      <c r="A697" s="155">
        <v>156</v>
      </c>
      <c r="B697" s="156" t="s">
        <v>791</v>
      </c>
      <c r="C697" s="203" t="s">
        <v>792</v>
      </c>
      <c r="D697" s="157" t="s">
        <v>0</v>
      </c>
      <c r="E697" s="198"/>
      <c r="F697" s="159"/>
      <c r="G697" s="158">
        <f>ROUND(E697*F697,2)</f>
        <v>0</v>
      </c>
      <c r="H697" s="159"/>
      <c r="I697" s="158">
        <f>ROUND(E697*H697,2)</f>
        <v>0</v>
      </c>
      <c r="J697" s="159"/>
      <c r="K697" s="158">
        <f>ROUND(E697*J697,2)</f>
        <v>0</v>
      </c>
      <c r="L697" s="158">
        <v>21</v>
      </c>
      <c r="M697" s="158">
        <f>G697*(1+L697/100)</f>
        <v>0</v>
      </c>
      <c r="N697" s="158">
        <v>0</v>
      </c>
      <c r="O697" s="158">
        <f>ROUND(E697*N697,2)</f>
        <v>0</v>
      </c>
      <c r="P697" s="158">
        <v>0</v>
      </c>
      <c r="Q697" s="158">
        <f>ROUND(E697*P697,2)</f>
        <v>0</v>
      </c>
      <c r="R697" s="158"/>
      <c r="S697" s="158" t="s">
        <v>177</v>
      </c>
      <c r="T697" s="158" t="s">
        <v>178</v>
      </c>
      <c r="U697" s="158">
        <v>0</v>
      </c>
      <c r="V697" s="158">
        <f>ROUND(E697*U697,2)</f>
        <v>0</v>
      </c>
      <c r="W697" s="15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 t="s">
        <v>702</v>
      </c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</row>
    <row r="698" spans="1:60" x14ac:dyDescent="0.2">
      <c r="A698" s="161" t="s">
        <v>172</v>
      </c>
      <c r="B698" s="162" t="s">
        <v>120</v>
      </c>
      <c r="C698" s="182" t="s">
        <v>121</v>
      </c>
      <c r="D698" s="163"/>
      <c r="E698" s="164"/>
      <c r="F698" s="165"/>
      <c r="G698" s="165">
        <f>SUMIF(AG699:AG772,"&lt;&gt;NOR",G699:G772)</f>
        <v>0</v>
      </c>
      <c r="H698" s="165"/>
      <c r="I698" s="165">
        <f>SUM(I699:I772)</f>
        <v>0</v>
      </c>
      <c r="J698" s="165"/>
      <c r="K698" s="165">
        <f>SUM(K699:K772)</f>
        <v>0</v>
      </c>
      <c r="L698" s="165"/>
      <c r="M698" s="165">
        <f>SUM(M699:M772)</f>
        <v>0</v>
      </c>
      <c r="N698" s="165"/>
      <c r="O698" s="165">
        <f>SUM(O699:O772)</f>
        <v>0</v>
      </c>
      <c r="P698" s="165"/>
      <c r="Q698" s="165">
        <f>SUM(Q699:Q772)</f>
        <v>0</v>
      </c>
      <c r="R698" s="165"/>
      <c r="S698" s="165"/>
      <c r="T698" s="166"/>
      <c r="U698" s="160"/>
      <c r="V698" s="160">
        <f>SUM(V699:V772)</f>
        <v>160.47</v>
      </c>
      <c r="W698" s="160"/>
      <c r="AG698" t="s">
        <v>173</v>
      </c>
    </row>
    <row r="699" spans="1:60" ht="22.5" outlineLevel="1" x14ac:dyDescent="0.2">
      <c r="A699" s="167">
        <v>157</v>
      </c>
      <c r="B699" s="168" t="s">
        <v>793</v>
      </c>
      <c r="C699" s="184" t="s">
        <v>794</v>
      </c>
      <c r="D699" s="169" t="s">
        <v>195</v>
      </c>
      <c r="E699" s="170">
        <v>87.084000000000003</v>
      </c>
      <c r="F699" s="171"/>
      <c r="G699" s="172">
        <f>ROUND(E699*F699,2)</f>
        <v>0</v>
      </c>
      <c r="H699" s="171"/>
      <c r="I699" s="172">
        <f>ROUND(E699*H699,2)</f>
        <v>0</v>
      </c>
      <c r="J699" s="171"/>
      <c r="K699" s="172">
        <f>ROUND(E699*J699,2)</f>
        <v>0</v>
      </c>
      <c r="L699" s="172">
        <v>21</v>
      </c>
      <c r="M699" s="172">
        <f>G699*(1+L699/100)</f>
        <v>0</v>
      </c>
      <c r="N699" s="172">
        <v>0</v>
      </c>
      <c r="O699" s="172">
        <f>ROUND(E699*N699,2)</f>
        <v>0</v>
      </c>
      <c r="P699" s="172">
        <v>0</v>
      </c>
      <c r="Q699" s="172">
        <f>ROUND(E699*P699,2)</f>
        <v>0</v>
      </c>
      <c r="R699" s="172"/>
      <c r="S699" s="172" t="s">
        <v>177</v>
      </c>
      <c r="T699" s="173" t="s">
        <v>178</v>
      </c>
      <c r="U699" s="158">
        <v>9.1999999999999998E-2</v>
      </c>
      <c r="V699" s="158">
        <f>ROUND(E699*U699,2)</f>
        <v>8.01</v>
      </c>
      <c r="W699" s="15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 t="s">
        <v>611</v>
      </c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</row>
    <row r="700" spans="1:60" outlineLevel="1" x14ac:dyDescent="0.2">
      <c r="A700" s="155"/>
      <c r="B700" s="156"/>
      <c r="C700" s="190" t="s">
        <v>670</v>
      </c>
      <c r="D700" s="188"/>
      <c r="E700" s="189">
        <v>87.08</v>
      </c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 t="s">
        <v>200</v>
      </c>
      <c r="AH700" s="148">
        <v>0</v>
      </c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</row>
    <row r="701" spans="1:60" ht="22.5" outlineLevel="1" x14ac:dyDescent="0.2">
      <c r="A701" s="167">
        <v>158</v>
      </c>
      <c r="B701" s="168" t="s">
        <v>795</v>
      </c>
      <c r="C701" s="184" t="s">
        <v>796</v>
      </c>
      <c r="D701" s="169" t="s">
        <v>256</v>
      </c>
      <c r="E701" s="170">
        <v>1145.0999999999999</v>
      </c>
      <c r="F701" s="171"/>
      <c r="G701" s="172">
        <f>ROUND(E701*F701,2)</f>
        <v>0</v>
      </c>
      <c r="H701" s="171"/>
      <c r="I701" s="172">
        <f>ROUND(E701*H701,2)</f>
        <v>0</v>
      </c>
      <c r="J701" s="171"/>
      <c r="K701" s="172">
        <f>ROUND(E701*J701,2)</f>
        <v>0</v>
      </c>
      <c r="L701" s="172">
        <v>21</v>
      </c>
      <c r="M701" s="172">
        <f>G701*(1+L701/100)</f>
        <v>0</v>
      </c>
      <c r="N701" s="172">
        <v>0</v>
      </c>
      <c r="O701" s="172">
        <f>ROUND(E701*N701,2)</f>
        <v>0</v>
      </c>
      <c r="P701" s="172">
        <v>0</v>
      </c>
      <c r="Q701" s="172">
        <f>ROUND(E701*P701,2)</f>
        <v>0</v>
      </c>
      <c r="R701" s="172"/>
      <c r="S701" s="172" t="s">
        <v>177</v>
      </c>
      <c r="T701" s="173" t="s">
        <v>178</v>
      </c>
      <c r="U701" s="158">
        <v>9.1999999999999998E-2</v>
      </c>
      <c r="V701" s="158">
        <f>ROUND(E701*U701,2)</f>
        <v>105.35</v>
      </c>
      <c r="W701" s="15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 t="s">
        <v>611</v>
      </c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</row>
    <row r="702" spans="1:60" outlineLevel="1" x14ac:dyDescent="0.2">
      <c r="A702" s="155"/>
      <c r="B702" s="156"/>
      <c r="C702" s="190" t="s">
        <v>828</v>
      </c>
      <c r="D702" s="188"/>
      <c r="E702" s="189">
        <v>56</v>
      </c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 t="s">
        <v>200</v>
      </c>
      <c r="AH702" s="148">
        <v>0</v>
      </c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</row>
    <row r="703" spans="1:60" outlineLevel="1" x14ac:dyDescent="0.2">
      <c r="A703" s="155"/>
      <c r="B703" s="156"/>
      <c r="C703" s="190" t="s">
        <v>2373</v>
      </c>
      <c r="D703" s="188"/>
      <c r="E703" s="189">
        <v>124</v>
      </c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 t="s">
        <v>200</v>
      </c>
      <c r="AH703" s="148">
        <v>0</v>
      </c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</row>
    <row r="704" spans="1:60" outlineLevel="1" x14ac:dyDescent="0.2">
      <c r="A704" s="155"/>
      <c r="B704" s="156"/>
      <c r="C704" s="190" t="s">
        <v>84</v>
      </c>
      <c r="D704" s="188"/>
      <c r="E704" s="189">
        <v>62</v>
      </c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 t="s">
        <v>200</v>
      </c>
      <c r="AH704" s="148">
        <v>0</v>
      </c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</row>
    <row r="705" spans="1:60" outlineLevel="1" x14ac:dyDescent="0.2">
      <c r="A705" s="155"/>
      <c r="B705" s="156"/>
      <c r="C705" s="190" t="s">
        <v>2374</v>
      </c>
      <c r="D705" s="188"/>
      <c r="E705" s="189">
        <v>47.5</v>
      </c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 t="s">
        <v>200</v>
      </c>
      <c r="AH705" s="148">
        <v>0</v>
      </c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</row>
    <row r="706" spans="1:60" outlineLevel="1" x14ac:dyDescent="0.2">
      <c r="A706" s="155"/>
      <c r="B706" s="156"/>
      <c r="C706" s="190" t="s">
        <v>1107</v>
      </c>
      <c r="D706" s="188"/>
      <c r="E706" s="189">
        <v>24</v>
      </c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 t="s">
        <v>200</v>
      </c>
      <c r="AH706" s="148">
        <v>0</v>
      </c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</row>
    <row r="707" spans="1:60" outlineLevel="1" x14ac:dyDescent="0.2">
      <c r="A707" s="155"/>
      <c r="B707" s="156"/>
      <c r="C707" s="190" t="s">
        <v>2375</v>
      </c>
      <c r="D707" s="188"/>
      <c r="E707" s="189">
        <v>415.8</v>
      </c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 t="s">
        <v>200</v>
      </c>
      <c r="AH707" s="148">
        <v>0</v>
      </c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</row>
    <row r="708" spans="1:60" outlineLevel="1" x14ac:dyDescent="0.2">
      <c r="A708" s="155"/>
      <c r="B708" s="156"/>
      <c r="C708" s="190" t="s">
        <v>2375</v>
      </c>
      <c r="D708" s="188"/>
      <c r="E708" s="189">
        <v>415.8</v>
      </c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 t="s">
        <v>200</v>
      </c>
      <c r="AH708" s="148">
        <v>0</v>
      </c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</row>
    <row r="709" spans="1:60" ht="45" outlineLevel="1" x14ac:dyDescent="0.2">
      <c r="A709" s="167">
        <v>159</v>
      </c>
      <c r="B709" s="168" t="s">
        <v>807</v>
      </c>
      <c r="C709" s="184" t="s">
        <v>808</v>
      </c>
      <c r="D709" s="169" t="s">
        <v>227</v>
      </c>
      <c r="E709" s="170">
        <v>7</v>
      </c>
      <c r="F709" s="171"/>
      <c r="G709" s="172">
        <f>ROUND(E709*F709,2)</f>
        <v>0</v>
      </c>
      <c r="H709" s="171"/>
      <c r="I709" s="172">
        <f>ROUND(E709*H709,2)</f>
        <v>0</v>
      </c>
      <c r="J709" s="171"/>
      <c r="K709" s="172">
        <f>ROUND(E709*J709,2)</f>
        <v>0</v>
      </c>
      <c r="L709" s="172">
        <v>21</v>
      </c>
      <c r="M709" s="172">
        <f>G709*(1+L709/100)</f>
        <v>0</v>
      </c>
      <c r="N709" s="172">
        <v>0</v>
      </c>
      <c r="O709" s="172">
        <f>ROUND(E709*N709,2)</f>
        <v>0</v>
      </c>
      <c r="P709" s="172">
        <v>0</v>
      </c>
      <c r="Q709" s="172">
        <f>ROUND(E709*P709,2)</f>
        <v>0</v>
      </c>
      <c r="R709" s="172"/>
      <c r="S709" s="172" t="s">
        <v>177</v>
      </c>
      <c r="T709" s="173" t="s">
        <v>178</v>
      </c>
      <c r="U709" s="158">
        <v>8.0500000000000002E-2</v>
      </c>
      <c r="V709" s="158">
        <f>ROUND(E709*U709,2)</f>
        <v>0.56000000000000005</v>
      </c>
      <c r="W709" s="15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 t="s">
        <v>611</v>
      </c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</row>
    <row r="710" spans="1:60" outlineLevel="1" x14ac:dyDescent="0.2">
      <c r="A710" s="155"/>
      <c r="B710" s="156"/>
      <c r="C710" s="190" t="s">
        <v>809</v>
      </c>
      <c r="D710" s="188"/>
      <c r="E710" s="189">
        <v>7</v>
      </c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 t="s">
        <v>200</v>
      </c>
      <c r="AH710" s="148">
        <v>0</v>
      </c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</row>
    <row r="711" spans="1:60" ht="22.5" outlineLevel="1" x14ac:dyDescent="0.2">
      <c r="A711" s="167">
        <v>160</v>
      </c>
      <c r="B711" s="168" t="s">
        <v>810</v>
      </c>
      <c r="C711" s="184" t="s">
        <v>811</v>
      </c>
      <c r="D711" s="169" t="s">
        <v>256</v>
      </c>
      <c r="E711" s="170">
        <v>184.4</v>
      </c>
      <c r="F711" s="171"/>
      <c r="G711" s="172">
        <f>ROUND(E711*F711,2)</f>
        <v>0</v>
      </c>
      <c r="H711" s="171"/>
      <c r="I711" s="172">
        <f>ROUND(E711*H711,2)</f>
        <v>0</v>
      </c>
      <c r="J711" s="171"/>
      <c r="K711" s="172">
        <f>ROUND(E711*J711,2)</f>
        <v>0</v>
      </c>
      <c r="L711" s="172">
        <v>21</v>
      </c>
      <c r="M711" s="172">
        <f>G711*(1+L711/100)</f>
        <v>0</v>
      </c>
      <c r="N711" s="172">
        <v>0</v>
      </c>
      <c r="O711" s="172">
        <f>ROUND(E711*N711,2)</f>
        <v>0</v>
      </c>
      <c r="P711" s="172">
        <v>0</v>
      </c>
      <c r="Q711" s="172">
        <f>ROUND(E711*P711,2)</f>
        <v>0</v>
      </c>
      <c r="R711" s="172"/>
      <c r="S711" s="172" t="s">
        <v>177</v>
      </c>
      <c r="T711" s="173" t="s">
        <v>178</v>
      </c>
      <c r="U711" s="158">
        <v>9.1999999999999998E-2</v>
      </c>
      <c r="V711" s="158">
        <f>ROUND(E711*U711,2)</f>
        <v>16.96</v>
      </c>
      <c r="W711" s="15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 t="s">
        <v>611</v>
      </c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</row>
    <row r="712" spans="1:60" outlineLevel="1" x14ac:dyDescent="0.2">
      <c r="A712" s="155"/>
      <c r="B712" s="156"/>
      <c r="C712" s="190" t="s">
        <v>2297</v>
      </c>
      <c r="D712" s="188"/>
      <c r="E712" s="189">
        <v>108</v>
      </c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 t="s">
        <v>200</v>
      </c>
      <c r="AH712" s="148">
        <v>0</v>
      </c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</row>
    <row r="713" spans="1:60" outlineLevel="1" x14ac:dyDescent="0.2">
      <c r="A713" s="155"/>
      <c r="B713" s="156"/>
      <c r="C713" s="190" t="s">
        <v>2298</v>
      </c>
      <c r="D713" s="188"/>
      <c r="E713" s="189">
        <v>16.8</v>
      </c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 t="s">
        <v>200</v>
      </c>
      <c r="AH713" s="148">
        <v>0</v>
      </c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</row>
    <row r="714" spans="1:60" outlineLevel="1" x14ac:dyDescent="0.2">
      <c r="A714" s="155"/>
      <c r="B714" s="156"/>
      <c r="C714" s="190" t="s">
        <v>2299</v>
      </c>
      <c r="D714" s="188"/>
      <c r="E714" s="189">
        <v>24</v>
      </c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 t="s">
        <v>200</v>
      </c>
      <c r="AH714" s="148">
        <v>0</v>
      </c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</row>
    <row r="715" spans="1:60" outlineLevel="1" x14ac:dyDescent="0.2">
      <c r="A715" s="155"/>
      <c r="B715" s="156"/>
      <c r="C715" s="190" t="s">
        <v>2300</v>
      </c>
      <c r="D715" s="188"/>
      <c r="E715" s="189">
        <v>31.5</v>
      </c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 t="s">
        <v>200</v>
      </c>
      <c r="AH715" s="148">
        <v>0</v>
      </c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</row>
    <row r="716" spans="1:60" outlineLevel="1" x14ac:dyDescent="0.2">
      <c r="A716" s="155"/>
      <c r="B716" s="156"/>
      <c r="C716" s="190" t="s">
        <v>2301</v>
      </c>
      <c r="D716" s="188"/>
      <c r="E716" s="189">
        <v>4.0999999999999996</v>
      </c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 t="s">
        <v>200</v>
      </c>
      <c r="AH716" s="148">
        <v>0</v>
      </c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</row>
    <row r="717" spans="1:60" ht="22.5" outlineLevel="1" x14ac:dyDescent="0.2">
      <c r="A717" s="167">
        <v>161</v>
      </c>
      <c r="B717" s="168" t="s">
        <v>816</v>
      </c>
      <c r="C717" s="184" t="s">
        <v>817</v>
      </c>
      <c r="D717" s="169" t="s">
        <v>256</v>
      </c>
      <c r="E717" s="170">
        <v>285.94</v>
      </c>
      <c r="F717" s="171"/>
      <c r="G717" s="172">
        <f>ROUND(E717*F717,2)</f>
        <v>0</v>
      </c>
      <c r="H717" s="171"/>
      <c r="I717" s="172">
        <f>ROUND(E717*H717,2)</f>
        <v>0</v>
      </c>
      <c r="J717" s="171"/>
      <c r="K717" s="172">
        <f>ROUND(E717*J717,2)</f>
        <v>0</v>
      </c>
      <c r="L717" s="172">
        <v>21</v>
      </c>
      <c r="M717" s="172">
        <f>G717*(1+L717/100)</f>
        <v>0</v>
      </c>
      <c r="N717" s="172">
        <v>0</v>
      </c>
      <c r="O717" s="172">
        <f>ROUND(E717*N717,2)</f>
        <v>0</v>
      </c>
      <c r="P717" s="172">
        <v>0</v>
      </c>
      <c r="Q717" s="172">
        <f>ROUND(E717*P717,2)</f>
        <v>0</v>
      </c>
      <c r="R717" s="172"/>
      <c r="S717" s="172" t="s">
        <v>177</v>
      </c>
      <c r="T717" s="173" t="s">
        <v>178</v>
      </c>
      <c r="U717" s="158">
        <v>0.10349999999999999</v>
      </c>
      <c r="V717" s="158">
        <f>ROUND(E717*U717,2)</f>
        <v>29.59</v>
      </c>
      <c r="W717" s="15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 t="s">
        <v>611</v>
      </c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</row>
    <row r="718" spans="1:60" outlineLevel="1" x14ac:dyDescent="0.2">
      <c r="A718" s="155"/>
      <c r="B718" s="156"/>
      <c r="C718" s="190" t="s">
        <v>2376</v>
      </c>
      <c r="D718" s="188"/>
      <c r="E718" s="189">
        <v>34.4</v>
      </c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 t="s">
        <v>200</v>
      </c>
      <c r="AH718" s="148">
        <v>0</v>
      </c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</row>
    <row r="719" spans="1:60" outlineLevel="1" x14ac:dyDescent="0.2">
      <c r="A719" s="155"/>
      <c r="B719" s="156"/>
      <c r="C719" s="190" t="s">
        <v>1103</v>
      </c>
      <c r="D719" s="188"/>
      <c r="E719" s="189">
        <v>5.0999999999999996</v>
      </c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 t="s">
        <v>200</v>
      </c>
      <c r="AH719" s="148">
        <v>0</v>
      </c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</row>
    <row r="720" spans="1:60" outlineLevel="1" x14ac:dyDescent="0.2">
      <c r="A720" s="155"/>
      <c r="B720" s="156"/>
      <c r="C720" s="190" t="s">
        <v>1113</v>
      </c>
      <c r="D720" s="188"/>
      <c r="E720" s="189">
        <v>62.5</v>
      </c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 t="s">
        <v>200</v>
      </c>
      <c r="AH720" s="148">
        <v>0</v>
      </c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</row>
    <row r="721" spans="1:60" outlineLevel="1" x14ac:dyDescent="0.2">
      <c r="A721" s="155"/>
      <c r="B721" s="156"/>
      <c r="C721" s="190" t="s">
        <v>799</v>
      </c>
      <c r="D721" s="188"/>
      <c r="E721" s="189">
        <v>48.5</v>
      </c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 t="s">
        <v>200</v>
      </c>
      <c r="AH721" s="148">
        <v>0</v>
      </c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</row>
    <row r="722" spans="1:60" outlineLevel="1" x14ac:dyDescent="0.2">
      <c r="A722" s="155"/>
      <c r="B722" s="156"/>
      <c r="C722" s="190" t="s">
        <v>1116</v>
      </c>
      <c r="D722" s="188"/>
      <c r="E722" s="189">
        <v>3.8</v>
      </c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 t="s">
        <v>200</v>
      </c>
      <c r="AH722" s="148">
        <v>0</v>
      </c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</row>
    <row r="723" spans="1:60" outlineLevel="1" x14ac:dyDescent="0.2">
      <c r="A723" s="155"/>
      <c r="B723" s="156"/>
      <c r="C723" s="190" t="s">
        <v>1105</v>
      </c>
      <c r="D723" s="188"/>
      <c r="E723" s="189">
        <v>68.64</v>
      </c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 t="s">
        <v>200</v>
      </c>
      <c r="AH723" s="148">
        <v>0</v>
      </c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</row>
    <row r="724" spans="1:60" outlineLevel="1" x14ac:dyDescent="0.2">
      <c r="A724" s="155"/>
      <c r="B724" s="156"/>
      <c r="C724" s="190" t="s">
        <v>2377</v>
      </c>
      <c r="D724" s="188"/>
      <c r="E724" s="189">
        <v>46.2</v>
      </c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 t="s">
        <v>200</v>
      </c>
      <c r="AH724" s="148">
        <v>0</v>
      </c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</row>
    <row r="725" spans="1:60" outlineLevel="1" x14ac:dyDescent="0.2">
      <c r="A725" s="155"/>
      <c r="B725" s="156"/>
      <c r="C725" s="190" t="s">
        <v>2378</v>
      </c>
      <c r="D725" s="188"/>
      <c r="E725" s="189">
        <v>16.8</v>
      </c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 t="s">
        <v>200</v>
      </c>
      <c r="AH725" s="148">
        <v>0</v>
      </c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</row>
    <row r="726" spans="1:60" outlineLevel="1" x14ac:dyDescent="0.2">
      <c r="A726" s="167">
        <v>162</v>
      </c>
      <c r="B726" s="168" t="s">
        <v>819</v>
      </c>
      <c r="C726" s="184" t="s">
        <v>820</v>
      </c>
      <c r="D726" s="169" t="s">
        <v>256</v>
      </c>
      <c r="E726" s="170">
        <v>34.4</v>
      </c>
      <c r="F726" s="171"/>
      <c r="G726" s="172">
        <f>ROUND(E726*F726,2)</f>
        <v>0</v>
      </c>
      <c r="H726" s="171"/>
      <c r="I726" s="172">
        <f>ROUND(E726*H726,2)</f>
        <v>0</v>
      </c>
      <c r="J726" s="171"/>
      <c r="K726" s="172">
        <f>ROUND(E726*J726,2)</f>
        <v>0</v>
      </c>
      <c r="L726" s="172">
        <v>21</v>
      </c>
      <c r="M726" s="172">
        <f>G726*(1+L726/100)</f>
        <v>0</v>
      </c>
      <c r="N726" s="172">
        <v>0</v>
      </c>
      <c r="O726" s="172">
        <f>ROUND(E726*N726,2)</f>
        <v>0</v>
      </c>
      <c r="P726" s="172">
        <v>0</v>
      </c>
      <c r="Q726" s="172">
        <f>ROUND(E726*P726,2)</f>
        <v>0</v>
      </c>
      <c r="R726" s="172"/>
      <c r="S726" s="172" t="s">
        <v>184</v>
      </c>
      <c r="T726" s="173" t="s">
        <v>178</v>
      </c>
      <c r="U726" s="158">
        <v>0</v>
      </c>
      <c r="V726" s="158">
        <f>ROUND(E726*U726,2)</f>
        <v>0</v>
      </c>
      <c r="W726" s="15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 t="s">
        <v>611</v>
      </c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</row>
    <row r="727" spans="1:60" outlineLevel="1" x14ac:dyDescent="0.2">
      <c r="A727" s="155"/>
      <c r="B727" s="156"/>
      <c r="C727" s="190" t="s">
        <v>2376</v>
      </c>
      <c r="D727" s="188"/>
      <c r="E727" s="189">
        <v>34.4</v>
      </c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 t="s">
        <v>200</v>
      </c>
      <c r="AH727" s="148">
        <v>0</v>
      </c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</row>
    <row r="728" spans="1:60" ht="22.5" outlineLevel="1" x14ac:dyDescent="0.2">
      <c r="A728" s="167">
        <v>163</v>
      </c>
      <c r="B728" s="168" t="s">
        <v>821</v>
      </c>
      <c r="C728" s="184" t="s">
        <v>822</v>
      </c>
      <c r="D728" s="169" t="s">
        <v>227</v>
      </c>
      <c r="E728" s="170">
        <v>6</v>
      </c>
      <c r="F728" s="171"/>
      <c r="G728" s="172">
        <f>ROUND(E728*F728,2)</f>
        <v>0</v>
      </c>
      <c r="H728" s="171"/>
      <c r="I728" s="172">
        <f>ROUND(E728*H728,2)</f>
        <v>0</v>
      </c>
      <c r="J728" s="171"/>
      <c r="K728" s="172">
        <f>ROUND(E728*J728,2)</f>
        <v>0</v>
      </c>
      <c r="L728" s="172">
        <v>21</v>
      </c>
      <c r="M728" s="172">
        <f>G728*(1+L728/100)</f>
        <v>0</v>
      </c>
      <c r="N728" s="172">
        <v>0</v>
      </c>
      <c r="O728" s="172">
        <f>ROUND(E728*N728,2)</f>
        <v>0</v>
      </c>
      <c r="P728" s="172">
        <v>0</v>
      </c>
      <c r="Q728" s="172">
        <f>ROUND(E728*P728,2)</f>
        <v>0</v>
      </c>
      <c r="R728" s="172"/>
      <c r="S728" s="172" t="s">
        <v>184</v>
      </c>
      <c r="T728" s="173" t="s">
        <v>178</v>
      </c>
      <c r="U728" s="158">
        <v>0</v>
      </c>
      <c r="V728" s="158">
        <f>ROUND(E728*U728,2)</f>
        <v>0</v>
      </c>
      <c r="W728" s="15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 t="s">
        <v>611</v>
      </c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</row>
    <row r="729" spans="1:60" outlineLevel="1" x14ac:dyDescent="0.2">
      <c r="A729" s="155"/>
      <c r="B729" s="156"/>
      <c r="C729" s="190" t="s">
        <v>823</v>
      </c>
      <c r="D729" s="188"/>
      <c r="E729" s="189">
        <v>6</v>
      </c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 t="s">
        <v>200</v>
      </c>
      <c r="AH729" s="148">
        <v>0</v>
      </c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</row>
    <row r="730" spans="1:60" outlineLevel="1" x14ac:dyDescent="0.2">
      <c r="A730" s="167">
        <v>164</v>
      </c>
      <c r="B730" s="168" t="s">
        <v>824</v>
      </c>
      <c r="C730" s="184" t="s">
        <v>825</v>
      </c>
      <c r="D730" s="169" t="s">
        <v>256</v>
      </c>
      <c r="E730" s="170">
        <v>62.5</v>
      </c>
      <c r="F730" s="171"/>
      <c r="G730" s="172">
        <f>ROUND(E730*F730,2)</f>
        <v>0</v>
      </c>
      <c r="H730" s="171"/>
      <c r="I730" s="172">
        <f>ROUND(E730*H730,2)</f>
        <v>0</v>
      </c>
      <c r="J730" s="171"/>
      <c r="K730" s="172">
        <f>ROUND(E730*J730,2)</f>
        <v>0</v>
      </c>
      <c r="L730" s="172">
        <v>21</v>
      </c>
      <c r="M730" s="172">
        <f>G730*(1+L730/100)</f>
        <v>0</v>
      </c>
      <c r="N730" s="172">
        <v>0</v>
      </c>
      <c r="O730" s="172">
        <f>ROUND(E730*N730,2)</f>
        <v>0</v>
      </c>
      <c r="P730" s="172">
        <v>0</v>
      </c>
      <c r="Q730" s="172">
        <f>ROUND(E730*P730,2)</f>
        <v>0</v>
      </c>
      <c r="R730" s="172"/>
      <c r="S730" s="172" t="s">
        <v>184</v>
      </c>
      <c r="T730" s="173" t="s">
        <v>178</v>
      </c>
      <c r="U730" s="158">
        <v>0</v>
      </c>
      <c r="V730" s="158">
        <f>ROUND(E730*U730,2)</f>
        <v>0</v>
      </c>
      <c r="W730" s="15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 t="s">
        <v>611</v>
      </c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</row>
    <row r="731" spans="1:60" outlineLevel="1" x14ac:dyDescent="0.2">
      <c r="A731" s="155"/>
      <c r="B731" s="156"/>
      <c r="C731" s="190" t="s">
        <v>1113</v>
      </c>
      <c r="D731" s="188"/>
      <c r="E731" s="189">
        <v>62.5</v>
      </c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 t="s">
        <v>200</v>
      </c>
      <c r="AH731" s="148">
        <v>0</v>
      </c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</row>
    <row r="732" spans="1:60" outlineLevel="1" x14ac:dyDescent="0.2">
      <c r="A732" s="167">
        <v>165</v>
      </c>
      <c r="B732" s="168" t="s">
        <v>826</v>
      </c>
      <c r="C732" s="184" t="s">
        <v>827</v>
      </c>
      <c r="D732" s="169" t="s">
        <v>256</v>
      </c>
      <c r="E732" s="170">
        <v>56</v>
      </c>
      <c r="F732" s="171"/>
      <c r="G732" s="172">
        <f>ROUND(E732*F732,2)</f>
        <v>0</v>
      </c>
      <c r="H732" s="171"/>
      <c r="I732" s="172">
        <f>ROUND(E732*H732,2)</f>
        <v>0</v>
      </c>
      <c r="J732" s="171"/>
      <c r="K732" s="172">
        <f>ROUND(E732*J732,2)</f>
        <v>0</v>
      </c>
      <c r="L732" s="172">
        <v>21</v>
      </c>
      <c r="M732" s="172">
        <f>G732*(1+L732/100)</f>
        <v>0</v>
      </c>
      <c r="N732" s="172">
        <v>0</v>
      </c>
      <c r="O732" s="172">
        <f>ROUND(E732*N732,2)</f>
        <v>0</v>
      </c>
      <c r="P732" s="172">
        <v>0</v>
      </c>
      <c r="Q732" s="172">
        <f>ROUND(E732*P732,2)</f>
        <v>0</v>
      </c>
      <c r="R732" s="172"/>
      <c r="S732" s="172" t="s">
        <v>184</v>
      </c>
      <c r="T732" s="173" t="s">
        <v>178</v>
      </c>
      <c r="U732" s="158">
        <v>0</v>
      </c>
      <c r="V732" s="158">
        <f>ROUND(E732*U732,2)</f>
        <v>0</v>
      </c>
      <c r="W732" s="15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 t="s">
        <v>185</v>
      </c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</row>
    <row r="733" spans="1:60" outlineLevel="1" x14ac:dyDescent="0.2">
      <c r="A733" s="155"/>
      <c r="B733" s="156"/>
      <c r="C733" s="190" t="s">
        <v>828</v>
      </c>
      <c r="D733" s="188"/>
      <c r="E733" s="189">
        <v>56</v>
      </c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 t="s">
        <v>200</v>
      </c>
      <c r="AH733" s="148">
        <v>0</v>
      </c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</row>
    <row r="734" spans="1:60" outlineLevel="1" x14ac:dyDescent="0.2">
      <c r="A734" s="167">
        <v>166</v>
      </c>
      <c r="B734" s="168" t="s">
        <v>829</v>
      </c>
      <c r="C734" s="184" t="s">
        <v>830</v>
      </c>
      <c r="D734" s="169" t="s">
        <v>256</v>
      </c>
      <c r="E734" s="170">
        <v>124</v>
      </c>
      <c r="F734" s="171"/>
      <c r="G734" s="172">
        <f>ROUND(E734*F734,2)</f>
        <v>0</v>
      </c>
      <c r="H734" s="171"/>
      <c r="I734" s="172">
        <f>ROUND(E734*H734,2)</f>
        <v>0</v>
      </c>
      <c r="J734" s="171"/>
      <c r="K734" s="172">
        <f>ROUND(E734*J734,2)</f>
        <v>0</v>
      </c>
      <c r="L734" s="172">
        <v>21</v>
      </c>
      <c r="M734" s="172">
        <f>G734*(1+L734/100)</f>
        <v>0</v>
      </c>
      <c r="N734" s="172">
        <v>0</v>
      </c>
      <c r="O734" s="172">
        <f>ROUND(E734*N734,2)</f>
        <v>0</v>
      </c>
      <c r="P734" s="172">
        <v>0</v>
      </c>
      <c r="Q734" s="172">
        <f>ROUND(E734*P734,2)</f>
        <v>0</v>
      </c>
      <c r="R734" s="172"/>
      <c r="S734" s="172" t="s">
        <v>184</v>
      </c>
      <c r="T734" s="173" t="s">
        <v>178</v>
      </c>
      <c r="U734" s="158">
        <v>0</v>
      </c>
      <c r="V734" s="158">
        <f>ROUND(E734*U734,2)</f>
        <v>0</v>
      </c>
      <c r="W734" s="15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 t="s">
        <v>185</v>
      </c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</row>
    <row r="735" spans="1:60" outlineLevel="1" x14ac:dyDescent="0.2">
      <c r="A735" s="155"/>
      <c r="B735" s="156"/>
      <c r="C735" s="190" t="s">
        <v>831</v>
      </c>
      <c r="D735" s="188"/>
      <c r="E735" s="189">
        <v>124</v>
      </c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 t="s">
        <v>200</v>
      </c>
      <c r="AH735" s="148">
        <v>0</v>
      </c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</row>
    <row r="736" spans="1:60" outlineLevel="1" x14ac:dyDescent="0.2">
      <c r="A736" s="167">
        <v>167</v>
      </c>
      <c r="B736" s="168" t="s">
        <v>832</v>
      </c>
      <c r="C736" s="184" t="s">
        <v>833</v>
      </c>
      <c r="D736" s="169" t="s">
        <v>256</v>
      </c>
      <c r="E736" s="170">
        <v>62</v>
      </c>
      <c r="F736" s="171"/>
      <c r="G736" s="172">
        <f>ROUND(E736*F736,2)</f>
        <v>0</v>
      </c>
      <c r="H736" s="171"/>
      <c r="I736" s="172">
        <f>ROUND(E736*H736,2)</f>
        <v>0</v>
      </c>
      <c r="J736" s="171"/>
      <c r="K736" s="172">
        <f>ROUND(E736*J736,2)</f>
        <v>0</v>
      </c>
      <c r="L736" s="172">
        <v>21</v>
      </c>
      <c r="M736" s="172">
        <f>G736*(1+L736/100)</f>
        <v>0</v>
      </c>
      <c r="N736" s="172">
        <v>0</v>
      </c>
      <c r="O736" s="172">
        <f>ROUND(E736*N736,2)</f>
        <v>0</v>
      </c>
      <c r="P736" s="172">
        <v>0</v>
      </c>
      <c r="Q736" s="172">
        <f>ROUND(E736*P736,2)</f>
        <v>0</v>
      </c>
      <c r="R736" s="172"/>
      <c r="S736" s="172" t="s">
        <v>184</v>
      </c>
      <c r="T736" s="173" t="s">
        <v>178</v>
      </c>
      <c r="U736" s="158">
        <v>0</v>
      </c>
      <c r="V736" s="158">
        <f>ROUND(E736*U736,2)</f>
        <v>0</v>
      </c>
      <c r="W736" s="15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 t="s">
        <v>185</v>
      </c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</row>
    <row r="737" spans="1:60" outlineLevel="1" x14ac:dyDescent="0.2">
      <c r="A737" s="155"/>
      <c r="B737" s="156"/>
      <c r="C737" s="190" t="s">
        <v>84</v>
      </c>
      <c r="D737" s="188"/>
      <c r="E737" s="189">
        <v>62</v>
      </c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 t="s">
        <v>200</v>
      </c>
      <c r="AH737" s="148">
        <v>0</v>
      </c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</row>
    <row r="738" spans="1:60" outlineLevel="1" x14ac:dyDescent="0.2">
      <c r="A738" s="167">
        <v>168</v>
      </c>
      <c r="B738" s="168" t="s">
        <v>834</v>
      </c>
      <c r="C738" s="184" t="s">
        <v>835</v>
      </c>
      <c r="D738" s="169" t="s">
        <v>256</v>
      </c>
      <c r="E738" s="170">
        <v>47.5</v>
      </c>
      <c r="F738" s="171"/>
      <c r="G738" s="172">
        <f>ROUND(E738*F738,2)</f>
        <v>0</v>
      </c>
      <c r="H738" s="171"/>
      <c r="I738" s="172">
        <f>ROUND(E738*H738,2)</f>
        <v>0</v>
      </c>
      <c r="J738" s="171"/>
      <c r="K738" s="172">
        <f>ROUND(E738*J738,2)</f>
        <v>0</v>
      </c>
      <c r="L738" s="172">
        <v>21</v>
      </c>
      <c r="M738" s="172">
        <f>G738*(1+L738/100)</f>
        <v>0</v>
      </c>
      <c r="N738" s="172">
        <v>0</v>
      </c>
      <c r="O738" s="172">
        <f>ROUND(E738*N738,2)</f>
        <v>0</v>
      </c>
      <c r="P738" s="172">
        <v>0</v>
      </c>
      <c r="Q738" s="172">
        <f>ROUND(E738*P738,2)</f>
        <v>0</v>
      </c>
      <c r="R738" s="172"/>
      <c r="S738" s="172" t="s">
        <v>184</v>
      </c>
      <c r="T738" s="173" t="s">
        <v>178</v>
      </c>
      <c r="U738" s="158">
        <v>0</v>
      </c>
      <c r="V738" s="158">
        <f>ROUND(E738*U738,2)</f>
        <v>0</v>
      </c>
      <c r="W738" s="15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 t="s">
        <v>611</v>
      </c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</row>
    <row r="739" spans="1:60" outlineLevel="1" x14ac:dyDescent="0.2">
      <c r="A739" s="155"/>
      <c r="B739" s="156"/>
      <c r="C739" s="190" t="s">
        <v>2374</v>
      </c>
      <c r="D739" s="188"/>
      <c r="E739" s="189">
        <v>47.5</v>
      </c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 t="s">
        <v>200</v>
      </c>
      <c r="AH739" s="148">
        <v>0</v>
      </c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</row>
    <row r="740" spans="1:60" ht="22.5" outlineLevel="1" x14ac:dyDescent="0.2">
      <c r="A740" s="167">
        <v>169</v>
      </c>
      <c r="B740" s="168" t="s">
        <v>836</v>
      </c>
      <c r="C740" s="184" t="s">
        <v>837</v>
      </c>
      <c r="D740" s="169" t="s">
        <v>256</v>
      </c>
      <c r="E740" s="170">
        <v>48.5</v>
      </c>
      <c r="F740" s="171"/>
      <c r="G740" s="172">
        <f>ROUND(E740*F740,2)</f>
        <v>0</v>
      </c>
      <c r="H740" s="171"/>
      <c r="I740" s="172">
        <f>ROUND(E740*H740,2)</f>
        <v>0</v>
      </c>
      <c r="J740" s="171"/>
      <c r="K740" s="172">
        <f>ROUND(E740*J740,2)</f>
        <v>0</v>
      </c>
      <c r="L740" s="172">
        <v>21</v>
      </c>
      <c r="M740" s="172">
        <f>G740*(1+L740/100)</f>
        <v>0</v>
      </c>
      <c r="N740" s="172">
        <v>0</v>
      </c>
      <c r="O740" s="172">
        <f>ROUND(E740*N740,2)</f>
        <v>0</v>
      </c>
      <c r="P740" s="172">
        <v>0</v>
      </c>
      <c r="Q740" s="172">
        <f>ROUND(E740*P740,2)</f>
        <v>0</v>
      </c>
      <c r="R740" s="172"/>
      <c r="S740" s="172" t="s">
        <v>184</v>
      </c>
      <c r="T740" s="173" t="s">
        <v>178</v>
      </c>
      <c r="U740" s="158">
        <v>0</v>
      </c>
      <c r="V740" s="158">
        <f>ROUND(E740*U740,2)</f>
        <v>0</v>
      </c>
      <c r="W740" s="15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 t="s">
        <v>611</v>
      </c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</row>
    <row r="741" spans="1:60" outlineLevel="1" x14ac:dyDescent="0.2">
      <c r="A741" s="155"/>
      <c r="B741" s="156"/>
      <c r="C741" s="190" t="s">
        <v>799</v>
      </c>
      <c r="D741" s="188"/>
      <c r="E741" s="189">
        <v>48.5</v>
      </c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 t="s">
        <v>200</v>
      </c>
      <c r="AH741" s="148">
        <v>0</v>
      </c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</row>
    <row r="742" spans="1:60" ht="22.5" outlineLevel="1" x14ac:dyDescent="0.2">
      <c r="A742" s="167">
        <v>170</v>
      </c>
      <c r="B742" s="168" t="s">
        <v>838</v>
      </c>
      <c r="C742" s="184" t="s">
        <v>839</v>
      </c>
      <c r="D742" s="169" t="s">
        <v>227</v>
      </c>
      <c r="E742" s="170">
        <v>7</v>
      </c>
      <c r="F742" s="171"/>
      <c r="G742" s="172">
        <f>ROUND(E742*F742,2)</f>
        <v>0</v>
      </c>
      <c r="H742" s="171"/>
      <c r="I742" s="172">
        <f>ROUND(E742*H742,2)</f>
        <v>0</v>
      </c>
      <c r="J742" s="171"/>
      <c r="K742" s="172">
        <f>ROUND(E742*J742,2)</f>
        <v>0</v>
      </c>
      <c r="L742" s="172">
        <v>21</v>
      </c>
      <c r="M742" s="172">
        <f>G742*(1+L742/100)</f>
        <v>0</v>
      </c>
      <c r="N742" s="172">
        <v>0</v>
      </c>
      <c r="O742" s="172">
        <f>ROUND(E742*N742,2)</f>
        <v>0</v>
      </c>
      <c r="P742" s="172">
        <v>0</v>
      </c>
      <c r="Q742" s="172">
        <f>ROUND(E742*P742,2)</f>
        <v>0</v>
      </c>
      <c r="R742" s="172"/>
      <c r="S742" s="172" t="s">
        <v>184</v>
      </c>
      <c r="T742" s="173" t="s">
        <v>178</v>
      </c>
      <c r="U742" s="158">
        <v>0</v>
      </c>
      <c r="V742" s="158">
        <f>ROUND(E742*U742,2)</f>
        <v>0</v>
      </c>
      <c r="W742" s="15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 t="s">
        <v>611</v>
      </c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</row>
    <row r="743" spans="1:60" outlineLevel="1" x14ac:dyDescent="0.2">
      <c r="A743" s="155"/>
      <c r="B743" s="156"/>
      <c r="C743" s="190" t="s">
        <v>747</v>
      </c>
      <c r="D743" s="188"/>
      <c r="E743" s="189">
        <v>7</v>
      </c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 t="s">
        <v>200</v>
      </c>
      <c r="AH743" s="148">
        <v>0</v>
      </c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</row>
    <row r="744" spans="1:60" outlineLevel="1" x14ac:dyDescent="0.2">
      <c r="A744" s="167">
        <v>171</v>
      </c>
      <c r="B744" s="168" t="s">
        <v>840</v>
      </c>
      <c r="C744" s="184" t="s">
        <v>841</v>
      </c>
      <c r="D744" s="169" t="s">
        <v>227</v>
      </c>
      <c r="E744" s="170">
        <v>8</v>
      </c>
      <c r="F744" s="171"/>
      <c r="G744" s="172">
        <f>ROUND(E744*F744,2)</f>
        <v>0</v>
      </c>
      <c r="H744" s="171"/>
      <c r="I744" s="172">
        <f>ROUND(E744*H744,2)</f>
        <v>0</v>
      </c>
      <c r="J744" s="171"/>
      <c r="K744" s="172">
        <f>ROUND(E744*J744,2)</f>
        <v>0</v>
      </c>
      <c r="L744" s="172">
        <v>21</v>
      </c>
      <c r="M744" s="172">
        <f>G744*(1+L744/100)</f>
        <v>0</v>
      </c>
      <c r="N744" s="172">
        <v>0</v>
      </c>
      <c r="O744" s="172">
        <f>ROUND(E744*N744,2)</f>
        <v>0</v>
      </c>
      <c r="P744" s="172">
        <v>0</v>
      </c>
      <c r="Q744" s="172">
        <f>ROUND(E744*P744,2)</f>
        <v>0</v>
      </c>
      <c r="R744" s="172"/>
      <c r="S744" s="172" t="s">
        <v>184</v>
      </c>
      <c r="T744" s="173" t="s">
        <v>178</v>
      </c>
      <c r="U744" s="158">
        <v>0</v>
      </c>
      <c r="V744" s="158">
        <f>ROUND(E744*U744,2)</f>
        <v>0</v>
      </c>
      <c r="W744" s="15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 t="s">
        <v>185</v>
      </c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</row>
    <row r="745" spans="1:60" outlineLevel="1" x14ac:dyDescent="0.2">
      <c r="A745" s="155"/>
      <c r="B745" s="156"/>
      <c r="C745" s="190" t="s">
        <v>90</v>
      </c>
      <c r="D745" s="188"/>
      <c r="E745" s="189">
        <v>8</v>
      </c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 t="s">
        <v>200</v>
      </c>
      <c r="AH745" s="148">
        <v>0</v>
      </c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</row>
    <row r="746" spans="1:60" outlineLevel="1" x14ac:dyDescent="0.2">
      <c r="A746" s="167">
        <v>172</v>
      </c>
      <c r="B746" s="168" t="s">
        <v>842</v>
      </c>
      <c r="C746" s="184" t="s">
        <v>843</v>
      </c>
      <c r="D746" s="169" t="s">
        <v>256</v>
      </c>
      <c r="E746" s="170">
        <v>3.8</v>
      </c>
      <c r="F746" s="171"/>
      <c r="G746" s="172">
        <f>ROUND(E746*F746,2)</f>
        <v>0</v>
      </c>
      <c r="H746" s="171"/>
      <c r="I746" s="172">
        <f>ROUND(E746*H746,2)</f>
        <v>0</v>
      </c>
      <c r="J746" s="171"/>
      <c r="K746" s="172">
        <f>ROUND(E746*J746,2)</f>
        <v>0</v>
      </c>
      <c r="L746" s="172">
        <v>21</v>
      </c>
      <c r="M746" s="172">
        <f>G746*(1+L746/100)</f>
        <v>0</v>
      </c>
      <c r="N746" s="172">
        <v>0</v>
      </c>
      <c r="O746" s="172">
        <f>ROUND(E746*N746,2)</f>
        <v>0</v>
      </c>
      <c r="P746" s="172">
        <v>0</v>
      </c>
      <c r="Q746" s="172">
        <f>ROUND(E746*P746,2)</f>
        <v>0</v>
      </c>
      <c r="R746" s="172"/>
      <c r="S746" s="172" t="s">
        <v>184</v>
      </c>
      <c r="T746" s="173" t="s">
        <v>178</v>
      </c>
      <c r="U746" s="158">
        <v>0</v>
      </c>
      <c r="V746" s="158">
        <f>ROUND(E746*U746,2)</f>
        <v>0</v>
      </c>
      <c r="W746" s="15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 t="s">
        <v>611</v>
      </c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</row>
    <row r="747" spans="1:60" outlineLevel="1" x14ac:dyDescent="0.2">
      <c r="A747" s="155"/>
      <c r="B747" s="156"/>
      <c r="C747" s="190" t="s">
        <v>1116</v>
      </c>
      <c r="D747" s="188"/>
      <c r="E747" s="189">
        <v>3.8</v>
      </c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 t="s">
        <v>200</v>
      </c>
      <c r="AH747" s="148">
        <v>0</v>
      </c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</row>
    <row r="748" spans="1:60" outlineLevel="1" x14ac:dyDescent="0.2">
      <c r="A748" s="167">
        <v>173</v>
      </c>
      <c r="B748" s="168" t="s">
        <v>844</v>
      </c>
      <c r="C748" s="184" t="s">
        <v>845</v>
      </c>
      <c r="D748" s="169" t="s">
        <v>256</v>
      </c>
      <c r="E748" s="170">
        <v>24.8</v>
      </c>
      <c r="F748" s="171"/>
      <c r="G748" s="172">
        <f>ROUND(E748*F748,2)</f>
        <v>0</v>
      </c>
      <c r="H748" s="171"/>
      <c r="I748" s="172">
        <f>ROUND(E748*H748,2)</f>
        <v>0</v>
      </c>
      <c r="J748" s="171"/>
      <c r="K748" s="172">
        <f>ROUND(E748*J748,2)</f>
        <v>0</v>
      </c>
      <c r="L748" s="172">
        <v>21</v>
      </c>
      <c r="M748" s="172">
        <f>G748*(1+L748/100)</f>
        <v>0</v>
      </c>
      <c r="N748" s="172">
        <v>0</v>
      </c>
      <c r="O748" s="172">
        <f>ROUND(E748*N748,2)</f>
        <v>0</v>
      </c>
      <c r="P748" s="172">
        <v>0</v>
      </c>
      <c r="Q748" s="172">
        <f>ROUND(E748*P748,2)</f>
        <v>0</v>
      </c>
      <c r="R748" s="172"/>
      <c r="S748" s="172" t="s">
        <v>184</v>
      </c>
      <c r="T748" s="173" t="s">
        <v>178</v>
      </c>
      <c r="U748" s="158">
        <v>0</v>
      </c>
      <c r="V748" s="158">
        <f>ROUND(E748*U748,2)</f>
        <v>0</v>
      </c>
      <c r="W748" s="15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 t="s">
        <v>611</v>
      </c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</row>
    <row r="749" spans="1:60" outlineLevel="1" x14ac:dyDescent="0.2">
      <c r="A749" s="155"/>
      <c r="B749" s="156"/>
      <c r="C749" s="190" t="s">
        <v>2379</v>
      </c>
      <c r="D749" s="188"/>
      <c r="E749" s="189">
        <v>24.8</v>
      </c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 t="s">
        <v>200</v>
      </c>
      <c r="AH749" s="148">
        <v>0</v>
      </c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</row>
    <row r="750" spans="1:60" ht="22.5" outlineLevel="1" x14ac:dyDescent="0.2">
      <c r="A750" s="167">
        <v>174</v>
      </c>
      <c r="B750" s="168" t="s">
        <v>846</v>
      </c>
      <c r="C750" s="184" t="s">
        <v>847</v>
      </c>
      <c r="D750" s="169" t="s">
        <v>227</v>
      </c>
      <c r="E750" s="170">
        <v>132</v>
      </c>
      <c r="F750" s="171"/>
      <c r="G750" s="172">
        <f>ROUND(E750*F750,2)</f>
        <v>0</v>
      </c>
      <c r="H750" s="171"/>
      <c r="I750" s="172">
        <f>ROUND(E750*H750,2)</f>
        <v>0</v>
      </c>
      <c r="J750" s="171"/>
      <c r="K750" s="172">
        <f>ROUND(E750*J750,2)</f>
        <v>0</v>
      </c>
      <c r="L750" s="172">
        <v>21</v>
      </c>
      <c r="M750" s="172">
        <f>G750*(1+L750/100)</f>
        <v>0</v>
      </c>
      <c r="N750" s="172">
        <v>0</v>
      </c>
      <c r="O750" s="172">
        <f>ROUND(E750*N750,2)</f>
        <v>0</v>
      </c>
      <c r="P750" s="172">
        <v>0</v>
      </c>
      <c r="Q750" s="172">
        <f>ROUND(E750*P750,2)</f>
        <v>0</v>
      </c>
      <c r="R750" s="172"/>
      <c r="S750" s="172" t="s">
        <v>184</v>
      </c>
      <c r="T750" s="173" t="s">
        <v>178</v>
      </c>
      <c r="U750" s="158">
        <v>0</v>
      </c>
      <c r="V750" s="158">
        <f>ROUND(E750*U750,2)</f>
        <v>0</v>
      </c>
      <c r="W750" s="15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 t="s">
        <v>611</v>
      </c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</row>
    <row r="751" spans="1:60" outlineLevel="1" x14ac:dyDescent="0.2">
      <c r="A751" s="155"/>
      <c r="B751" s="156"/>
      <c r="C751" s="190" t="s">
        <v>1117</v>
      </c>
      <c r="D751" s="188"/>
      <c r="E751" s="189">
        <v>132</v>
      </c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 t="s">
        <v>200</v>
      </c>
      <c r="AH751" s="148">
        <v>0</v>
      </c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</row>
    <row r="752" spans="1:60" ht="22.5" outlineLevel="1" x14ac:dyDescent="0.2">
      <c r="A752" s="167">
        <v>175</v>
      </c>
      <c r="B752" s="168" t="s">
        <v>849</v>
      </c>
      <c r="C752" s="184" t="s">
        <v>850</v>
      </c>
      <c r="D752" s="169" t="s">
        <v>227</v>
      </c>
      <c r="E752" s="170">
        <v>132</v>
      </c>
      <c r="F752" s="171"/>
      <c r="G752" s="172">
        <f>ROUND(E752*F752,2)</f>
        <v>0</v>
      </c>
      <c r="H752" s="171"/>
      <c r="I752" s="172">
        <f>ROUND(E752*H752,2)</f>
        <v>0</v>
      </c>
      <c r="J752" s="171"/>
      <c r="K752" s="172">
        <f>ROUND(E752*J752,2)</f>
        <v>0</v>
      </c>
      <c r="L752" s="172">
        <v>21</v>
      </c>
      <c r="M752" s="172">
        <f>G752*(1+L752/100)</f>
        <v>0</v>
      </c>
      <c r="N752" s="172">
        <v>0</v>
      </c>
      <c r="O752" s="172">
        <f>ROUND(E752*N752,2)</f>
        <v>0</v>
      </c>
      <c r="P752" s="172">
        <v>0</v>
      </c>
      <c r="Q752" s="172">
        <f>ROUND(E752*P752,2)</f>
        <v>0</v>
      </c>
      <c r="R752" s="172"/>
      <c r="S752" s="172" t="s">
        <v>184</v>
      </c>
      <c r="T752" s="173" t="s">
        <v>178</v>
      </c>
      <c r="U752" s="158">
        <v>0</v>
      </c>
      <c r="V752" s="158">
        <f>ROUND(E752*U752,2)</f>
        <v>0</v>
      </c>
      <c r="W752" s="15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 t="s">
        <v>611</v>
      </c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</row>
    <row r="753" spans="1:60" outlineLevel="1" x14ac:dyDescent="0.2">
      <c r="A753" s="155"/>
      <c r="B753" s="156"/>
      <c r="C753" s="190" t="s">
        <v>1117</v>
      </c>
      <c r="D753" s="188"/>
      <c r="E753" s="189">
        <v>132</v>
      </c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 t="s">
        <v>200</v>
      </c>
      <c r="AH753" s="148">
        <v>0</v>
      </c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</row>
    <row r="754" spans="1:60" outlineLevel="1" x14ac:dyDescent="0.2">
      <c r="A754" s="167">
        <v>176</v>
      </c>
      <c r="B754" s="168" t="s">
        <v>851</v>
      </c>
      <c r="C754" s="184" t="s">
        <v>852</v>
      </c>
      <c r="D754" s="169" t="s">
        <v>227</v>
      </c>
      <c r="E754" s="170">
        <v>24</v>
      </c>
      <c r="F754" s="171"/>
      <c r="G754" s="172">
        <f>ROUND(E754*F754,2)</f>
        <v>0</v>
      </c>
      <c r="H754" s="171"/>
      <c r="I754" s="172">
        <f>ROUND(E754*H754,2)</f>
        <v>0</v>
      </c>
      <c r="J754" s="171"/>
      <c r="K754" s="172">
        <f>ROUND(E754*J754,2)</f>
        <v>0</v>
      </c>
      <c r="L754" s="172">
        <v>21</v>
      </c>
      <c r="M754" s="172">
        <f>G754*(1+L754/100)</f>
        <v>0</v>
      </c>
      <c r="N754" s="172">
        <v>0</v>
      </c>
      <c r="O754" s="172">
        <f>ROUND(E754*N754,2)</f>
        <v>0</v>
      </c>
      <c r="P754" s="172">
        <v>0</v>
      </c>
      <c r="Q754" s="172">
        <f>ROUND(E754*P754,2)</f>
        <v>0</v>
      </c>
      <c r="R754" s="172"/>
      <c r="S754" s="172" t="s">
        <v>184</v>
      </c>
      <c r="T754" s="173" t="s">
        <v>178</v>
      </c>
      <c r="U754" s="158">
        <v>0</v>
      </c>
      <c r="V754" s="158">
        <f>ROUND(E754*U754,2)</f>
        <v>0</v>
      </c>
      <c r="W754" s="15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 t="s">
        <v>185</v>
      </c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</row>
    <row r="755" spans="1:60" outlineLevel="1" x14ac:dyDescent="0.2">
      <c r="A755" s="155"/>
      <c r="B755" s="156"/>
      <c r="C755" s="190" t="s">
        <v>1107</v>
      </c>
      <c r="D755" s="188"/>
      <c r="E755" s="189">
        <v>24</v>
      </c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 t="s">
        <v>200</v>
      </c>
      <c r="AH755" s="148">
        <v>0</v>
      </c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</row>
    <row r="756" spans="1:60" outlineLevel="1" x14ac:dyDescent="0.2">
      <c r="A756" s="167">
        <v>177</v>
      </c>
      <c r="B756" s="168" t="s">
        <v>854</v>
      </c>
      <c r="C756" s="184" t="s">
        <v>855</v>
      </c>
      <c r="D756" s="169" t="s">
        <v>256</v>
      </c>
      <c r="E756" s="170">
        <v>415.8</v>
      </c>
      <c r="F756" s="171"/>
      <c r="G756" s="172">
        <f>ROUND(E756*F756,2)</f>
        <v>0</v>
      </c>
      <c r="H756" s="171"/>
      <c r="I756" s="172">
        <f>ROUND(E756*H756,2)</f>
        <v>0</v>
      </c>
      <c r="J756" s="171"/>
      <c r="K756" s="172">
        <f>ROUND(E756*J756,2)</f>
        <v>0</v>
      </c>
      <c r="L756" s="172">
        <v>21</v>
      </c>
      <c r="M756" s="172">
        <f>G756*(1+L756/100)</f>
        <v>0</v>
      </c>
      <c r="N756" s="172">
        <v>0</v>
      </c>
      <c r="O756" s="172">
        <f>ROUND(E756*N756,2)</f>
        <v>0</v>
      </c>
      <c r="P756" s="172">
        <v>0</v>
      </c>
      <c r="Q756" s="172">
        <f>ROUND(E756*P756,2)</f>
        <v>0</v>
      </c>
      <c r="R756" s="172"/>
      <c r="S756" s="172" t="s">
        <v>184</v>
      </c>
      <c r="T756" s="173" t="s">
        <v>178</v>
      </c>
      <c r="U756" s="158">
        <v>0</v>
      </c>
      <c r="V756" s="158">
        <f>ROUND(E756*U756,2)</f>
        <v>0</v>
      </c>
      <c r="W756" s="15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 t="s">
        <v>185</v>
      </c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</row>
    <row r="757" spans="1:60" outlineLevel="1" x14ac:dyDescent="0.2">
      <c r="A757" s="155"/>
      <c r="B757" s="156"/>
      <c r="C757" s="190" t="s">
        <v>2375</v>
      </c>
      <c r="D757" s="188"/>
      <c r="E757" s="189">
        <v>415.8</v>
      </c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 t="s">
        <v>200</v>
      </c>
      <c r="AH757" s="148">
        <v>0</v>
      </c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</row>
    <row r="758" spans="1:60" outlineLevel="1" x14ac:dyDescent="0.2">
      <c r="A758" s="167">
        <v>178</v>
      </c>
      <c r="B758" s="168" t="s">
        <v>856</v>
      </c>
      <c r="C758" s="184" t="s">
        <v>857</v>
      </c>
      <c r="D758" s="169" t="s">
        <v>256</v>
      </c>
      <c r="E758" s="170">
        <v>415.8</v>
      </c>
      <c r="F758" s="171"/>
      <c r="G758" s="172">
        <f>ROUND(E758*F758,2)</f>
        <v>0</v>
      </c>
      <c r="H758" s="171"/>
      <c r="I758" s="172">
        <f>ROUND(E758*H758,2)</f>
        <v>0</v>
      </c>
      <c r="J758" s="171"/>
      <c r="K758" s="172">
        <f>ROUND(E758*J758,2)</f>
        <v>0</v>
      </c>
      <c r="L758" s="172">
        <v>21</v>
      </c>
      <c r="M758" s="172">
        <f>G758*(1+L758/100)</f>
        <v>0</v>
      </c>
      <c r="N758" s="172">
        <v>0</v>
      </c>
      <c r="O758" s="172">
        <f>ROUND(E758*N758,2)</f>
        <v>0</v>
      </c>
      <c r="P758" s="172">
        <v>0</v>
      </c>
      <c r="Q758" s="172">
        <f>ROUND(E758*P758,2)</f>
        <v>0</v>
      </c>
      <c r="R758" s="172"/>
      <c r="S758" s="172" t="s">
        <v>184</v>
      </c>
      <c r="T758" s="173" t="s">
        <v>178</v>
      </c>
      <c r="U758" s="158">
        <v>0</v>
      </c>
      <c r="V758" s="158">
        <f>ROUND(E758*U758,2)</f>
        <v>0</v>
      </c>
      <c r="W758" s="15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 t="s">
        <v>185</v>
      </c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</row>
    <row r="759" spans="1:60" outlineLevel="1" x14ac:dyDescent="0.2">
      <c r="A759" s="155"/>
      <c r="B759" s="156"/>
      <c r="C759" s="190" t="s">
        <v>2375</v>
      </c>
      <c r="D759" s="188"/>
      <c r="E759" s="189">
        <v>415.8</v>
      </c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 t="s">
        <v>200</v>
      </c>
      <c r="AH759" s="148">
        <v>0</v>
      </c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</row>
    <row r="760" spans="1:60" outlineLevel="1" x14ac:dyDescent="0.2">
      <c r="A760" s="167">
        <v>179</v>
      </c>
      <c r="B760" s="168" t="s">
        <v>1118</v>
      </c>
      <c r="C760" s="184" t="s">
        <v>2380</v>
      </c>
      <c r="D760" s="169" t="s">
        <v>256</v>
      </c>
      <c r="E760" s="170">
        <v>111.6</v>
      </c>
      <c r="F760" s="171"/>
      <c r="G760" s="172">
        <f>ROUND(E760*F760,2)</f>
        <v>0</v>
      </c>
      <c r="H760" s="171"/>
      <c r="I760" s="172">
        <f>ROUND(E760*H760,2)</f>
        <v>0</v>
      </c>
      <c r="J760" s="171"/>
      <c r="K760" s="172">
        <f>ROUND(E760*J760,2)</f>
        <v>0</v>
      </c>
      <c r="L760" s="172">
        <v>21</v>
      </c>
      <c r="M760" s="172">
        <f>G760*(1+L760/100)</f>
        <v>0</v>
      </c>
      <c r="N760" s="172">
        <v>0</v>
      </c>
      <c r="O760" s="172">
        <f>ROUND(E760*N760,2)</f>
        <v>0</v>
      </c>
      <c r="P760" s="172">
        <v>0</v>
      </c>
      <c r="Q760" s="172">
        <f>ROUND(E760*P760,2)</f>
        <v>0</v>
      </c>
      <c r="R760" s="172"/>
      <c r="S760" s="172" t="s">
        <v>184</v>
      </c>
      <c r="T760" s="173" t="s">
        <v>178</v>
      </c>
      <c r="U760" s="158">
        <v>0</v>
      </c>
      <c r="V760" s="158">
        <f>ROUND(E760*U760,2)</f>
        <v>0</v>
      </c>
      <c r="W760" s="15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 t="s">
        <v>611</v>
      </c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</row>
    <row r="761" spans="1:60" outlineLevel="1" x14ac:dyDescent="0.2">
      <c r="A761" s="155"/>
      <c r="B761" s="156"/>
      <c r="C761" s="190" t="s">
        <v>1109</v>
      </c>
      <c r="D761" s="188"/>
      <c r="E761" s="189">
        <v>111.6</v>
      </c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 t="s">
        <v>200</v>
      </c>
      <c r="AH761" s="148">
        <v>0</v>
      </c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</row>
    <row r="762" spans="1:60" outlineLevel="1" x14ac:dyDescent="0.2">
      <c r="A762" s="167">
        <v>180</v>
      </c>
      <c r="B762" s="168" t="s">
        <v>1120</v>
      </c>
      <c r="C762" s="184" t="s">
        <v>1119</v>
      </c>
      <c r="D762" s="169" t="s">
        <v>256</v>
      </c>
      <c r="E762" s="170">
        <v>6</v>
      </c>
      <c r="F762" s="171"/>
      <c r="G762" s="172">
        <f>ROUND(E762*F762,2)</f>
        <v>0</v>
      </c>
      <c r="H762" s="171"/>
      <c r="I762" s="172">
        <f>ROUND(E762*H762,2)</f>
        <v>0</v>
      </c>
      <c r="J762" s="171"/>
      <c r="K762" s="172">
        <f>ROUND(E762*J762,2)</f>
        <v>0</v>
      </c>
      <c r="L762" s="172">
        <v>21</v>
      </c>
      <c r="M762" s="172">
        <f>G762*(1+L762/100)</f>
        <v>0</v>
      </c>
      <c r="N762" s="172">
        <v>0</v>
      </c>
      <c r="O762" s="172">
        <f>ROUND(E762*N762,2)</f>
        <v>0</v>
      </c>
      <c r="P762" s="172">
        <v>0</v>
      </c>
      <c r="Q762" s="172">
        <f>ROUND(E762*P762,2)</f>
        <v>0</v>
      </c>
      <c r="R762" s="172"/>
      <c r="S762" s="172" t="s">
        <v>184</v>
      </c>
      <c r="T762" s="173" t="s">
        <v>178</v>
      </c>
      <c r="U762" s="158">
        <v>0</v>
      </c>
      <c r="V762" s="158">
        <f>ROUND(E762*U762,2)</f>
        <v>0</v>
      </c>
      <c r="W762" s="15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 t="s">
        <v>611</v>
      </c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</row>
    <row r="763" spans="1:60" outlineLevel="1" x14ac:dyDescent="0.2">
      <c r="A763" s="155"/>
      <c r="B763" s="156"/>
      <c r="C763" s="190" t="s">
        <v>1110</v>
      </c>
      <c r="D763" s="188"/>
      <c r="E763" s="189">
        <v>6</v>
      </c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 t="s">
        <v>200</v>
      </c>
      <c r="AH763" s="148">
        <v>0</v>
      </c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</row>
    <row r="764" spans="1:60" outlineLevel="1" x14ac:dyDescent="0.2">
      <c r="A764" s="167">
        <v>181</v>
      </c>
      <c r="B764" s="168" t="s">
        <v>860</v>
      </c>
      <c r="C764" s="184" t="s">
        <v>861</v>
      </c>
      <c r="D764" s="169" t="s">
        <v>256</v>
      </c>
      <c r="E764" s="170">
        <v>31.5</v>
      </c>
      <c r="F764" s="171"/>
      <c r="G764" s="172">
        <f>ROUND(E764*F764,2)</f>
        <v>0</v>
      </c>
      <c r="H764" s="171"/>
      <c r="I764" s="172">
        <f>ROUND(E764*H764,2)</f>
        <v>0</v>
      </c>
      <c r="J764" s="171"/>
      <c r="K764" s="172">
        <f>ROUND(E764*J764,2)</f>
        <v>0</v>
      </c>
      <c r="L764" s="172">
        <v>21</v>
      </c>
      <c r="M764" s="172">
        <f>G764*(1+L764/100)</f>
        <v>0</v>
      </c>
      <c r="N764" s="172">
        <v>0</v>
      </c>
      <c r="O764" s="172">
        <f>ROUND(E764*N764,2)</f>
        <v>0</v>
      </c>
      <c r="P764" s="172">
        <v>0</v>
      </c>
      <c r="Q764" s="172">
        <f>ROUND(E764*P764,2)</f>
        <v>0</v>
      </c>
      <c r="R764" s="172"/>
      <c r="S764" s="172" t="s">
        <v>184</v>
      </c>
      <c r="T764" s="173" t="s">
        <v>178</v>
      </c>
      <c r="U764" s="158">
        <v>0</v>
      </c>
      <c r="V764" s="158">
        <f>ROUND(E764*U764,2)</f>
        <v>0</v>
      </c>
      <c r="W764" s="15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 t="s">
        <v>611</v>
      </c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</row>
    <row r="765" spans="1:60" outlineLevel="1" x14ac:dyDescent="0.2">
      <c r="A765" s="155"/>
      <c r="B765" s="156"/>
      <c r="C765" s="190" t="s">
        <v>862</v>
      </c>
      <c r="D765" s="188"/>
      <c r="E765" s="189">
        <v>31.5</v>
      </c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 t="s">
        <v>200</v>
      </c>
      <c r="AH765" s="148">
        <v>0</v>
      </c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</row>
    <row r="766" spans="1:60" outlineLevel="1" x14ac:dyDescent="0.2">
      <c r="A766" s="167">
        <v>182</v>
      </c>
      <c r="B766" s="168" t="s">
        <v>2381</v>
      </c>
      <c r="C766" s="184" t="s">
        <v>1119</v>
      </c>
      <c r="D766" s="169" t="s">
        <v>256</v>
      </c>
      <c r="E766" s="170">
        <v>16.8</v>
      </c>
      <c r="F766" s="171"/>
      <c r="G766" s="172">
        <f>ROUND(E766*F766,2)</f>
        <v>0</v>
      </c>
      <c r="H766" s="171"/>
      <c r="I766" s="172">
        <f>ROUND(E766*H766,2)</f>
        <v>0</v>
      </c>
      <c r="J766" s="171"/>
      <c r="K766" s="172">
        <f>ROUND(E766*J766,2)</f>
        <v>0</v>
      </c>
      <c r="L766" s="172">
        <v>21</v>
      </c>
      <c r="M766" s="172">
        <f>G766*(1+L766/100)</f>
        <v>0</v>
      </c>
      <c r="N766" s="172">
        <v>0</v>
      </c>
      <c r="O766" s="172">
        <f>ROUND(E766*N766,2)</f>
        <v>0</v>
      </c>
      <c r="P766" s="172">
        <v>0</v>
      </c>
      <c r="Q766" s="172">
        <f>ROUND(E766*P766,2)</f>
        <v>0</v>
      </c>
      <c r="R766" s="172"/>
      <c r="S766" s="172" t="s">
        <v>184</v>
      </c>
      <c r="T766" s="173" t="s">
        <v>178</v>
      </c>
      <c r="U766" s="158">
        <v>0</v>
      </c>
      <c r="V766" s="158">
        <f>ROUND(E766*U766,2)</f>
        <v>0</v>
      </c>
      <c r="W766" s="15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 t="s">
        <v>611</v>
      </c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</row>
    <row r="767" spans="1:60" outlineLevel="1" x14ac:dyDescent="0.2">
      <c r="A767" s="155"/>
      <c r="B767" s="156"/>
      <c r="C767" s="190" t="s">
        <v>1556</v>
      </c>
      <c r="D767" s="188"/>
      <c r="E767" s="189">
        <v>16.8</v>
      </c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 t="s">
        <v>200</v>
      </c>
      <c r="AH767" s="148">
        <v>0</v>
      </c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</row>
    <row r="768" spans="1:60" outlineLevel="1" x14ac:dyDescent="0.2">
      <c r="A768" s="167">
        <v>183</v>
      </c>
      <c r="B768" s="168" t="s">
        <v>2382</v>
      </c>
      <c r="C768" s="184" t="s">
        <v>2383</v>
      </c>
      <c r="D768" s="169" t="s">
        <v>256</v>
      </c>
      <c r="E768" s="170">
        <v>4.3</v>
      </c>
      <c r="F768" s="171"/>
      <c r="G768" s="172">
        <f>ROUND(E768*F768,2)</f>
        <v>0</v>
      </c>
      <c r="H768" s="171"/>
      <c r="I768" s="172">
        <f>ROUND(E768*H768,2)</f>
        <v>0</v>
      </c>
      <c r="J768" s="171"/>
      <c r="K768" s="172">
        <f>ROUND(E768*J768,2)</f>
        <v>0</v>
      </c>
      <c r="L768" s="172">
        <v>21</v>
      </c>
      <c r="M768" s="172">
        <f>G768*(1+L768/100)</f>
        <v>0</v>
      </c>
      <c r="N768" s="172">
        <v>0</v>
      </c>
      <c r="O768" s="172">
        <f>ROUND(E768*N768,2)</f>
        <v>0</v>
      </c>
      <c r="P768" s="172">
        <v>0</v>
      </c>
      <c r="Q768" s="172">
        <f>ROUND(E768*P768,2)</f>
        <v>0</v>
      </c>
      <c r="R768" s="172"/>
      <c r="S768" s="172" t="s">
        <v>184</v>
      </c>
      <c r="T768" s="173" t="s">
        <v>178</v>
      </c>
      <c r="U768" s="158">
        <v>0</v>
      </c>
      <c r="V768" s="158">
        <f>ROUND(E768*U768,2)</f>
        <v>0</v>
      </c>
      <c r="W768" s="15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 t="s">
        <v>611</v>
      </c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</row>
    <row r="769" spans="1:60" outlineLevel="1" x14ac:dyDescent="0.2">
      <c r="A769" s="155"/>
      <c r="B769" s="156"/>
      <c r="C769" s="190" t="s">
        <v>2384</v>
      </c>
      <c r="D769" s="188"/>
      <c r="E769" s="189">
        <v>4.3</v>
      </c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 t="s">
        <v>200</v>
      </c>
      <c r="AH769" s="148">
        <v>0</v>
      </c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</row>
    <row r="770" spans="1:60" outlineLevel="1" x14ac:dyDescent="0.2">
      <c r="A770" s="167">
        <v>184</v>
      </c>
      <c r="B770" s="168" t="s">
        <v>2385</v>
      </c>
      <c r="C770" s="184" t="s">
        <v>866</v>
      </c>
      <c r="D770" s="169" t="s">
        <v>256</v>
      </c>
      <c r="E770" s="170">
        <v>16.8</v>
      </c>
      <c r="F770" s="171"/>
      <c r="G770" s="172">
        <f>ROUND(E770*F770,2)</f>
        <v>0</v>
      </c>
      <c r="H770" s="171"/>
      <c r="I770" s="172">
        <f>ROUND(E770*H770,2)</f>
        <v>0</v>
      </c>
      <c r="J770" s="171"/>
      <c r="K770" s="172">
        <f>ROUND(E770*J770,2)</f>
        <v>0</v>
      </c>
      <c r="L770" s="172">
        <v>21</v>
      </c>
      <c r="M770" s="172">
        <f>G770*(1+L770/100)</f>
        <v>0</v>
      </c>
      <c r="N770" s="172">
        <v>0</v>
      </c>
      <c r="O770" s="172">
        <f>ROUND(E770*N770,2)</f>
        <v>0</v>
      </c>
      <c r="P770" s="172">
        <v>0</v>
      </c>
      <c r="Q770" s="172">
        <f>ROUND(E770*P770,2)</f>
        <v>0</v>
      </c>
      <c r="R770" s="172"/>
      <c r="S770" s="172" t="s">
        <v>184</v>
      </c>
      <c r="T770" s="173" t="s">
        <v>178</v>
      </c>
      <c r="U770" s="158">
        <v>0</v>
      </c>
      <c r="V770" s="158">
        <f>ROUND(E770*U770,2)</f>
        <v>0</v>
      </c>
      <c r="W770" s="15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 t="s">
        <v>611</v>
      </c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</row>
    <row r="771" spans="1:60" outlineLevel="1" x14ac:dyDescent="0.2">
      <c r="A771" s="155"/>
      <c r="B771" s="156"/>
      <c r="C771" s="190" t="s">
        <v>2378</v>
      </c>
      <c r="D771" s="188"/>
      <c r="E771" s="189">
        <v>16.8</v>
      </c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 t="s">
        <v>200</v>
      </c>
      <c r="AH771" s="148">
        <v>0</v>
      </c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</row>
    <row r="772" spans="1:60" outlineLevel="1" x14ac:dyDescent="0.2">
      <c r="A772" s="155">
        <v>185</v>
      </c>
      <c r="B772" s="156" t="s">
        <v>869</v>
      </c>
      <c r="C772" s="203" t="s">
        <v>870</v>
      </c>
      <c r="D772" s="157" t="s">
        <v>0</v>
      </c>
      <c r="E772" s="198"/>
      <c r="F772" s="159"/>
      <c r="G772" s="158">
        <f>ROUND(E772*F772,2)</f>
        <v>0</v>
      </c>
      <c r="H772" s="159"/>
      <c r="I772" s="158">
        <f>ROUND(E772*H772,2)</f>
        <v>0</v>
      </c>
      <c r="J772" s="159"/>
      <c r="K772" s="158">
        <f>ROUND(E772*J772,2)</f>
        <v>0</v>
      </c>
      <c r="L772" s="158">
        <v>21</v>
      </c>
      <c r="M772" s="158">
        <f>G772*(1+L772/100)</f>
        <v>0</v>
      </c>
      <c r="N772" s="158">
        <v>0</v>
      </c>
      <c r="O772" s="158">
        <f>ROUND(E772*N772,2)</f>
        <v>0</v>
      </c>
      <c r="P772" s="158">
        <v>0</v>
      </c>
      <c r="Q772" s="158">
        <f>ROUND(E772*P772,2)</f>
        <v>0</v>
      </c>
      <c r="R772" s="158"/>
      <c r="S772" s="158" t="s">
        <v>177</v>
      </c>
      <c r="T772" s="158" t="s">
        <v>178</v>
      </c>
      <c r="U772" s="158">
        <v>0</v>
      </c>
      <c r="V772" s="158">
        <f>ROUND(E772*U772,2)</f>
        <v>0</v>
      </c>
      <c r="W772" s="15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 t="s">
        <v>702</v>
      </c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</row>
    <row r="773" spans="1:60" x14ac:dyDescent="0.2">
      <c r="A773" s="161" t="s">
        <v>172</v>
      </c>
      <c r="B773" s="162" t="s">
        <v>122</v>
      </c>
      <c r="C773" s="182" t="s">
        <v>123</v>
      </c>
      <c r="D773" s="163"/>
      <c r="E773" s="164"/>
      <c r="F773" s="165"/>
      <c r="G773" s="165">
        <f>SUMIF(AG774:AG809,"&lt;&gt;NOR",G774:G809)</f>
        <v>0</v>
      </c>
      <c r="H773" s="165"/>
      <c r="I773" s="165">
        <f>SUM(I774:I809)</f>
        <v>0</v>
      </c>
      <c r="J773" s="165"/>
      <c r="K773" s="165">
        <f>SUM(K774:K809)</f>
        <v>0</v>
      </c>
      <c r="L773" s="165"/>
      <c r="M773" s="165">
        <f>SUM(M774:M809)</f>
        <v>0</v>
      </c>
      <c r="N773" s="165"/>
      <c r="O773" s="165">
        <f>SUM(O774:O809)</f>
        <v>0</v>
      </c>
      <c r="P773" s="165"/>
      <c r="Q773" s="165">
        <f>SUM(Q774:Q809)</f>
        <v>0</v>
      </c>
      <c r="R773" s="165"/>
      <c r="S773" s="165"/>
      <c r="T773" s="166"/>
      <c r="U773" s="160"/>
      <c r="V773" s="160">
        <f>SUM(V774:V809)</f>
        <v>846.31</v>
      </c>
      <c r="W773" s="160"/>
      <c r="AG773" t="s">
        <v>173</v>
      </c>
    </row>
    <row r="774" spans="1:60" ht="22.5" outlineLevel="1" x14ac:dyDescent="0.2">
      <c r="A774" s="167">
        <v>186</v>
      </c>
      <c r="B774" s="168" t="s">
        <v>871</v>
      </c>
      <c r="C774" s="184" t="s">
        <v>872</v>
      </c>
      <c r="D774" s="169" t="s">
        <v>636</v>
      </c>
      <c r="E774" s="170">
        <v>2939.58</v>
      </c>
      <c r="F774" s="171"/>
      <c r="G774" s="172">
        <f>ROUND(E774*F774,2)</f>
        <v>0</v>
      </c>
      <c r="H774" s="171"/>
      <c r="I774" s="172">
        <f>ROUND(E774*H774,2)</f>
        <v>0</v>
      </c>
      <c r="J774" s="171"/>
      <c r="K774" s="172">
        <f>ROUND(E774*J774,2)</f>
        <v>0</v>
      </c>
      <c r="L774" s="172">
        <v>21</v>
      </c>
      <c r="M774" s="172">
        <f>G774*(1+L774/100)</f>
        <v>0</v>
      </c>
      <c r="N774" s="172">
        <v>0</v>
      </c>
      <c r="O774" s="172">
        <f>ROUND(E774*N774,2)</f>
        <v>0</v>
      </c>
      <c r="P774" s="172">
        <v>0</v>
      </c>
      <c r="Q774" s="172">
        <f>ROUND(E774*P774,2)</f>
        <v>0</v>
      </c>
      <c r="R774" s="172"/>
      <c r="S774" s="172" t="s">
        <v>177</v>
      </c>
      <c r="T774" s="173" t="s">
        <v>178</v>
      </c>
      <c r="U774" s="158">
        <v>9.7000000000000003E-2</v>
      </c>
      <c r="V774" s="158">
        <f>ROUND(E774*U774,2)</f>
        <v>285.14</v>
      </c>
      <c r="W774" s="15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 t="s">
        <v>611</v>
      </c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</row>
    <row r="775" spans="1:60" outlineLevel="1" x14ac:dyDescent="0.2">
      <c r="A775" s="155"/>
      <c r="B775" s="156"/>
      <c r="C775" s="190" t="s">
        <v>873</v>
      </c>
      <c r="D775" s="188"/>
      <c r="E775" s="189">
        <v>141.18</v>
      </c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 t="s">
        <v>200</v>
      </c>
      <c r="AH775" s="148">
        <v>0</v>
      </c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</row>
    <row r="776" spans="1:60" outlineLevel="1" x14ac:dyDescent="0.2">
      <c r="A776" s="155"/>
      <c r="B776" s="156"/>
      <c r="C776" s="190" t="s">
        <v>874</v>
      </c>
      <c r="D776" s="188"/>
      <c r="E776" s="189">
        <v>39.44</v>
      </c>
      <c r="F776" s="158"/>
      <c r="G776" s="158"/>
      <c r="H776" s="158"/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  <c r="W776" s="15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 t="s">
        <v>200</v>
      </c>
      <c r="AH776" s="148">
        <v>0</v>
      </c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</row>
    <row r="777" spans="1:60" outlineLevel="1" x14ac:dyDescent="0.2">
      <c r="A777" s="155"/>
      <c r="B777" s="156"/>
      <c r="C777" s="190" t="s">
        <v>1128</v>
      </c>
      <c r="D777" s="188"/>
      <c r="E777" s="189">
        <v>1661.4</v>
      </c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 t="s">
        <v>200</v>
      </c>
      <c r="AH777" s="148">
        <v>0</v>
      </c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</row>
    <row r="778" spans="1:60" outlineLevel="1" x14ac:dyDescent="0.2">
      <c r="A778" s="155"/>
      <c r="B778" s="156"/>
      <c r="C778" s="190" t="s">
        <v>1129</v>
      </c>
      <c r="D778" s="188"/>
      <c r="E778" s="189">
        <v>771.12</v>
      </c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 t="s">
        <v>200</v>
      </c>
      <c r="AH778" s="148">
        <v>0</v>
      </c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</row>
    <row r="779" spans="1:60" outlineLevel="1" x14ac:dyDescent="0.2">
      <c r="A779" s="155"/>
      <c r="B779" s="156"/>
      <c r="C779" s="190" t="s">
        <v>2386</v>
      </c>
      <c r="D779" s="188"/>
      <c r="E779" s="189">
        <v>182.62</v>
      </c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 t="s">
        <v>200</v>
      </c>
      <c r="AH779" s="148">
        <v>0</v>
      </c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</row>
    <row r="780" spans="1:60" outlineLevel="1" x14ac:dyDescent="0.2">
      <c r="A780" s="155"/>
      <c r="B780" s="156"/>
      <c r="C780" s="190" t="s">
        <v>1131</v>
      </c>
      <c r="D780" s="188"/>
      <c r="E780" s="189">
        <v>143.82</v>
      </c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 t="s">
        <v>200</v>
      </c>
      <c r="AH780" s="148">
        <v>0</v>
      </c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</row>
    <row r="781" spans="1:60" ht="22.5" outlineLevel="1" x14ac:dyDescent="0.2">
      <c r="A781" s="167">
        <v>187</v>
      </c>
      <c r="B781" s="168" t="s">
        <v>881</v>
      </c>
      <c r="C781" s="184" t="s">
        <v>882</v>
      </c>
      <c r="D781" s="169" t="s">
        <v>636</v>
      </c>
      <c r="E781" s="170">
        <v>13686.96</v>
      </c>
      <c r="F781" s="171"/>
      <c r="G781" s="172">
        <f>ROUND(E781*F781,2)</f>
        <v>0</v>
      </c>
      <c r="H781" s="171"/>
      <c r="I781" s="172">
        <f>ROUND(E781*H781,2)</f>
        <v>0</v>
      </c>
      <c r="J781" s="171"/>
      <c r="K781" s="172">
        <f>ROUND(E781*J781,2)</f>
        <v>0</v>
      </c>
      <c r="L781" s="172">
        <v>21</v>
      </c>
      <c r="M781" s="172">
        <f>G781*(1+L781/100)</f>
        <v>0</v>
      </c>
      <c r="N781" s="172">
        <v>0</v>
      </c>
      <c r="O781" s="172">
        <f>ROUND(E781*N781,2)</f>
        <v>0</v>
      </c>
      <c r="P781" s="172">
        <v>0</v>
      </c>
      <c r="Q781" s="172">
        <f>ROUND(E781*P781,2)</f>
        <v>0</v>
      </c>
      <c r="R781" s="172"/>
      <c r="S781" s="172" t="s">
        <v>177</v>
      </c>
      <c r="T781" s="173" t="s">
        <v>178</v>
      </c>
      <c r="U781" s="158">
        <v>4.1000000000000002E-2</v>
      </c>
      <c r="V781" s="158">
        <f>ROUND(E781*U781,2)</f>
        <v>561.16999999999996</v>
      </c>
      <c r="W781" s="15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 t="s">
        <v>611</v>
      </c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</row>
    <row r="782" spans="1:60" outlineLevel="1" x14ac:dyDescent="0.2">
      <c r="A782" s="155"/>
      <c r="B782" s="156"/>
      <c r="C782" s="190" t="s">
        <v>1134</v>
      </c>
      <c r="D782" s="188"/>
      <c r="E782" s="189">
        <v>1561.12</v>
      </c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 t="s">
        <v>200</v>
      </c>
      <c r="AH782" s="148">
        <v>0</v>
      </c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</row>
    <row r="783" spans="1:60" outlineLevel="1" x14ac:dyDescent="0.2">
      <c r="A783" s="155"/>
      <c r="B783" s="156"/>
      <c r="C783" s="190" t="s">
        <v>1135</v>
      </c>
      <c r="D783" s="188"/>
      <c r="E783" s="189">
        <v>11343.84</v>
      </c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 t="s">
        <v>200</v>
      </c>
      <c r="AH783" s="148">
        <v>0</v>
      </c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</row>
    <row r="784" spans="1:60" outlineLevel="1" x14ac:dyDescent="0.2">
      <c r="A784" s="155"/>
      <c r="B784" s="156"/>
      <c r="C784" s="190" t="s">
        <v>1565</v>
      </c>
      <c r="D784" s="188"/>
      <c r="E784" s="189">
        <v>782</v>
      </c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 t="s">
        <v>200</v>
      </c>
      <c r="AH784" s="148">
        <v>0</v>
      </c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</row>
    <row r="785" spans="1:60" ht="22.5" outlineLevel="1" x14ac:dyDescent="0.2">
      <c r="A785" s="167">
        <v>188</v>
      </c>
      <c r="B785" s="168" t="s">
        <v>887</v>
      </c>
      <c r="C785" s="184" t="s">
        <v>888</v>
      </c>
      <c r="D785" s="169" t="s">
        <v>195</v>
      </c>
      <c r="E785" s="170">
        <v>48</v>
      </c>
      <c r="F785" s="171"/>
      <c r="G785" s="172">
        <f>ROUND(E785*F785,2)</f>
        <v>0</v>
      </c>
      <c r="H785" s="171"/>
      <c r="I785" s="172">
        <f>ROUND(E785*H785,2)</f>
        <v>0</v>
      </c>
      <c r="J785" s="171"/>
      <c r="K785" s="172">
        <f>ROUND(E785*J785,2)</f>
        <v>0</v>
      </c>
      <c r="L785" s="172">
        <v>21</v>
      </c>
      <c r="M785" s="172">
        <f>G785*(1+L785/100)</f>
        <v>0</v>
      </c>
      <c r="N785" s="172">
        <v>0</v>
      </c>
      <c r="O785" s="172">
        <f>ROUND(E785*N785,2)</f>
        <v>0</v>
      </c>
      <c r="P785" s="172">
        <v>0</v>
      </c>
      <c r="Q785" s="172">
        <f>ROUND(E785*P785,2)</f>
        <v>0</v>
      </c>
      <c r="R785" s="172"/>
      <c r="S785" s="172" t="s">
        <v>184</v>
      </c>
      <c r="T785" s="173" t="s">
        <v>178</v>
      </c>
      <c r="U785" s="158">
        <v>0</v>
      </c>
      <c r="V785" s="158">
        <f>ROUND(E785*U785,2)</f>
        <v>0</v>
      </c>
      <c r="W785" s="15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 t="s">
        <v>611</v>
      </c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</row>
    <row r="786" spans="1:60" ht="22.5" outlineLevel="1" x14ac:dyDescent="0.2">
      <c r="A786" s="155"/>
      <c r="B786" s="156"/>
      <c r="C786" s="190" t="s">
        <v>889</v>
      </c>
      <c r="D786" s="188"/>
      <c r="E786" s="189">
        <v>48</v>
      </c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 t="s">
        <v>200</v>
      </c>
      <c r="AH786" s="148">
        <v>0</v>
      </c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</row>
    <row r="787" spans="1:60" outlineLevel="1" x14ac:dyDescent="0.2">
      <c r="A787" s="167">
        <v>189</v>
      </c>
      <c r="B787" s="168" t="s">
        <v>890</v>
      </c>
      <c r="C787" s="184" t="s">
        <v>891</v>
      </c>
      <c r="D787" s="169" t="s">
        <v>636</v>
      </c>
      <c r="E787" s="170">
        <v>1561.12</v>
      </c>
      <c r="F787" s="171"/>
      <c r="G787" s="172">
        <f>ROUND(E787*F787,2)</f>
        <v>0</v>
      </c>
      <c r="H787" s="171"/>
      <c r="I787" s="172">
        <f>ROUND(E787*H787,2)</f>
        <v>0</v>
      </c>
      <c r="J787" s="171"/>
      <c r="K787" s="172">
        <f>ROUND(E787*J787,2)</f>
        <v>0</v>
      </c>
      <c r="L787" s="172">
        <v>21</v>
      </c>
      <c r="M787" s="172">
        <f>G787*(1+L787/100)</f>
        <v>0</v>
      </c>
      <c r="N787" s="172">
        <v>0</v>
      </c>
      <c r="O787" s="172">
        <f>ROUND(E787*N787,2)</f>
        <v>0</v>
      </c>
      <c r="P787" s="172">
        <v>0</v>
      </c>
      <c r="Q787" s="172">
        <f>ROUND(E787*P787,2)</f>
        <v>0</v>
      </c>
      <c r="R787" s="172"/>
      <c r="S787" s="172" t="s">
        <v>184</v>
      </c>
      <c r="T787" s="173" t="s">
        <v>178</v>
      </c>
      <c r="U787" s="158">
        <v>0</v>
      </c>
      <c r="V787" s="158">
        <f>ROUND(E787*U787,2)</f>
        <v>0</v>
      </c>
      <c r="W787" s="15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 t="s">
        <v>611</v>
      </c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</row>
    <row r="788" spans="1:60" outlineLevel="1" x14ac:dyDescent="0.2">
      <c r="A788" s="155"/>
      <c r="B788" s="156"/>
      <c r="C788" s="190" t="s">
        <v>1134</v>
      </c>
      <c r="D788" s="188"/>
      <c r="E788" s="189">
        <v>1561.12</v>
      </c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 t="s">
        <v>200</v>
      </c>
      <c r="AH788" s="148">
        <v>0</v>
      </c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</row>
    <row r="789" spans="1:60" outlineLevel="1" x14ac:dyDescent="0.2">
      <c r="A789" s="167">
        <v>190</v>
      </c>
      <c r="B789" s="168" t="s">
        <v>893</v>
      </c>
      <c r="C789" s="184" t="s">
        <v>891</v>
      </c>
      <c r="D789" s="169" t="s">
        <v>636</v>
      </c>
      <c r="E789" s="170">
        <v>141.18</v>
      </c>
      <c r="F789" s="171"/>
      <c r="G789" s="172">
        <f>ROUND(E789*F789,2)</f>
        <v>0</v>
      </c>
      <c r="H789" s="171"/>
      <c r="I789" s="172">
        <f>ROUND(E789*H789,2)</f>
        <v>0</v>
      </c>
      <c r="J789" s="171"/>
      <c r="K789" s="172">
        <f>ROUND(E789*J789,2)</f>
        <v>0</v>
      </c>
      <c r="L789" s="172">
        <v>21</v>
      </c>
      <c r="M789" s="172">
        <f>G789*(1+L789/100)</f>
        <v>0</v>
      </c>
      <c r="N789" s="172">
        <v>0</v>
      </c>
      <c r="O789" s="172">
        <f>ROUND(E789*N789,2)</f>
        <v>0</v>
      </c>
      <c r="P789" s="172">
        <v>0</v>
      </c>
      <c r="Q789" s="172">
        <f>ROUND(E789*P789,2)</f>
        <v>0</v>
      </c>
      <c r="R789" s="172"/>
      <c r="S789" s="172" t="s">
        <v>184</v>
      </c>
      <c r="T789" s="173" t="s">
        <v>178</v>
      </c>
      <c r="U789" s="158">
        <v>0</v>
      </c>
      <c r="V789" s="158">
        <f>ROUND(E789*U789,2)</f>
        <v>0</v>
      </c>
      <c r="W789" s="15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 t="s">
        <v>611</v>
      </c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</row>
    <row r="790" spans="1:60" outlineLevel="1" x14ac:dyDescent="0.2">
      <c r="A790" s="155"/>
      <c r="B790" s="156"/>
      <c r="C790" s="190" t="s">
        <v>873</v>
      </c>
      <c r="D790" s="188"/>
      <c r="E790" s="189">
        <v>141.18</v>
      </c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 t="s">
        <v>200</v>
      </c>
      <c r="AH790" s="148">
        <v>0</v>
      </c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</row>
    <row r="791" spans="1:60" outlineLevel="1" x14ac:dyDescent="0.2">
      <c r="A791" s="167">
        <v>191</v>
      </c>
      <c r="B791" s="168" t="s">
        <v>894</v>
      </c>
      <c r="C791" s="184" t="s">
        <v>895</v>
      </c>
      <c r="D791" s="169" t="s">
        <v>636</v>
      </c>
      <c r="E791" s="170">
        <v>39.44</v>
      </c>
      <c r="F791" s="171"/>
      <c r="G791" s="172">
        <f>ROUND(E791*F791,2)</f>
        <v>0</v>
      </c>
      <c r="H791" s="171"/>
      <c r="I791" s="172">
        <f>ROUND(E791*H791,2)</f>
        <v>0</v>
      </c>
      <c r="J791" s="171"/>
      <c r="K791" s="172">
        <f>ROUND(E791*J791,2)</f>
        <v>0</v>
      </c>
      <c r="L791" s="172">
        <v>21</v>
      </c>
      <c r="M791" s="172">
        <f>G791*(1+L791/100)</f>
        <v>0</v>
      </c>
      <c r="N791" s="172">
        <v>0</v>
      </c>
      <c r="O791" s="172">
        <f>ROUND(E791*N791,2)</f>
        <v>0</v>
      </c>
      <c r="P791" s="172">
        <v>0</v>
      </c>
      <c r="Q791" s="172">
        <f>ROUND(E791*P791,2)</f>
        <v>0</v>
      </c>
      <c r="R791" s="172"/>
      <c r="S791" s="172" t="s">
        <v>184</v>
      </c>
      <c r="T791" s="173" t="s">
        <v>178</v>
      </c>
      <c r="U791" s="158">
        <v>0</v>
      </c>
      <c r="V791" s="158">
        <f>ROUND(E791*U791,2)</f>
        <v>0</v>
      </c>
      <c r="W791" s="15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 t="s">
        <v>611</v>
      </c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</row>
    <row r="792" spans="1:60" outlineLevel="1" x14ac:dyDescent="0.2">
      <c r="A792" s="155"/>
      <c r="B792" s="156"/>
      <c r="C792" s="190" t="s">
        <v>874</v>
      </c>
      <c r="D792" s="188"/>
      <c r="E792" s="189">
        <v>39.44</v>
      </c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 t="s">
        <v>200</v>
      </c>
      <c r="AH792" s="148">
        <v>0</v>
      </c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</row>
    <row r="793" spans="1:60" outlineLevel="1" x14ac:dyDescent="0.2">
      <c r="A793" s="167">
        <v>192</v>
      </c>
      <c r="B793" s="168" t="s">
        <v>896</v>
      </c>
      <c r="C793" s="184" t="s">
        <v>891</v>
      </c>
      <c r="D793" s="169" t="s">
        <v>636</v>
      </c>
      <c r="E793" s="170">
        <v>11343.84</v>
      </c>
      <c r="F793" s="171"/>
      <c r="G793" s="172">
        <f>ROUND(E793*F793,2)</f>
        <v>0</v>
      </c>
      <c r="H793" s="171"/>
      <c r="I793" s="172">
        <f>ROUND(E793*H793,2)</f>
        <v>0</v>
      </c>
      <c r="J793" s="171"/>
      <c r="K793" s="172">
        <f>ROUND(E793*J793,2)</f>
        <v>0</v>
      </c>
      <c r="L793" s="172">
        <v>21</v>
      </c>
      <c r="M793" s="172">
        <f>G793*(1+L793/100)</f>
        <v>0</v>
      </c>
      <c r="N793" s="172">
        <v>0</v>
      </c>
      <c r="O793" s="172">
        <f>ROUND(E793*N793,2)</f>
        <v>0</v>
      </c>
      <c r="P793" s="172">
        <v>0</v>
      </c>
      <c r="Q793" s="172">
        <f>ROUND(E793*P793,2)</f>
        <v>0</v>
      </c>
      <c r="R793" s="172"/>
      <c r="S793" s="172" t="s">
        <v>184</v>
      </c>
      <c r="T793" s="173" t="s">
        <v>178</v>
      </c>
      <c r="U793" s="158">
        <v>0</v>
      </c>
      <c r="V793" s="158">
        <f>ROUND(E793*U793,2)</f>
        <v>0</v>
      </c>
      <c r="W793" s="15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 t="s">
        <v>611</v>
      </c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</row>
    <row r="794" spans="1:60" outlineLevel="1" x14ac:dyDescent="0.2">
      <c r="A794" s="155"/>
      <c r="B794" s="156"/>
      <c r="C794" s="190" t="s">
        <v>1135</v>
      </c>
      <c r="D794" s="188"/>
      <c r="E794" s="189">
        <v>11343.84</v>
      </c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 t="s">
        <v>200</v>
      </c>
      <c r="AH794" s="148">
        <v>0</v>
      </c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</row>
    <row r="795" spans="1:60" outlineLevel="1" x14ac:dyDescent="0.2">
      <c r="A795" s="167">
        <v>193</v>
      </c>
      <c r="B795" s="168" t="s">
        <v>898</v>
      </c>
      <c r="C795" s="184" t="s">
        <v>895</v>
      </c>
      <c r="D795" s="169" t="s">
        <v>636</v>
      </c>
      <c r="E795" s="170">
        <v>1661.4</v>
      </c>
      <c r="F795" s="171"/>
      <c r="G795" s="172">
        <f>ROUND(E795*F795,2)</f>
        <v>0</v>
      </c>
      <c r="H795" s="171"/>
      <c r="I795" s="172">
        <f>ROUND(E795*H795,2)</f>
        <v>0</v>
      </c>
      <c r="J795" s="171"/>
      <c r="K795" s="172">
        <f>ROUND(E795*J795,2)</f>
        <v>0</v>
      </c>
      <c r="L795" s="172">
        <v>21</v>
      </c>
      <c r="M795" s="172">
        <f>G795*(1+L795/100)</f>
        <v>0</v>
      </c>
      <c r="N795" s="172">
        <v>0</v>
      </c>
      <c r="O795" s="172">
        <f>ROUND(E795*N795,2)</f>
        <v>0</v>
      </c>
      <c r="P795" s="172">
        <v>0</v>
      </c>
      <c r="Q795" s="172">
        <f>ROUND(E795*P795,2)</f>
        <v>0</v>
      </c>
      <c r="R795" s="172"/>
      <c r="S795" s="172" t="s">
        <v>184</v>
      </c>
      <c r="T795" s="173" t="s">
        <v>178</v>
      </c>
      <c r="U795" s="158">
        <v>0</v>
      </c>
      <c r="V795" s="158">
        <f>ROUND(E795*U795,2)</f>
        <v>0</v>
      </c>
      <c r="W795" s="15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 t="s">
        <v>611</v>
      </c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</row>
    <row r="796" spans="1:60" outlineLevel="1" x14ac:dyDescent="0.2">
      <c r="A796" s="155"/>
      <c r="B796" s="156"/>
      <c r="C796" s="190" t="s">
        <v>1128</v>
      </c>
      <c r="D796" s="188"/>
      <c r="E796" s="189">
        <v>1661.4</v>
      </c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 t="s">
        <v>200</v>
      </c>
      <c r="AH796" s="148">
        <v>0</v>
      </c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</row>
    <row r="797" spans="1:60" outlineLevel="1" x14ac:dyDescent="0.2">
      <c r="A797" s="167">
        <v>194</v>
      </c>
      <c r="B797" s="168" t="s">
        <v>1137</v>
      </c>
      <c r="C797" s="184" t="s">
        <v>891</v>
      </c>
      <c r="D797" s="169" t="s">
        <v>636</v>
      </c>
      <c r="E797" s="170">
        <v>771.12</v>
      </c>
      <c r="F797" s="171"/>
      <c r="G797" s="172">
        <f>ROUND(E797*F797,2)</f>
        <v>0</v>
      </c>
      <c r="H797" s="171"/>
      <c r="I797" s="172">
        <f>ROUND(E797*H797,2)</f>
        <v>0</v>
      </c>
      <c r="J797" s="171"/>
      <c r="K797" s="172">
        <f>ROUND(E797*J797,2)</f>
        <v>0</v>
      </c>
      <c r="L797" s="172">
        <v>21</v>
      </c>
      <c r="M797" s="172">
        <f>G797*(1+L797/100)</f>
        <v>0</v>
      </c>
      <c r="N797" s="172">
        <v>0</v>
      </c>
      <c r="O797" s="172">
        <f>ROUND(E797*N797,2)</f>
        <v>0</v>
      </c>
      <c r="P797" s="172">
        <v>0</v>
      </c>
      <c r="Q797" s="172">
        <f>ROUND(E797*P797,2)</f>
        <v>0</v>
      </c>
      <c r="R797" s="172"/>
      <c r="S797" s="172" t="s">
        <v>184</v>
      </c>
      <c r="T797" s="173" t="s">
        <v>178</v>
      </c>
      <c r="U797" s="158">
        <v>0</v>
      </c>
      <c r="V797" s="158">
        <f>ROUND(E797*U797,2)</f>
        <v>0</v>
      </c>
      <c r="W797" s="15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 t="s">
        <v>611</v>
      </c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</row>
    <row r="798" spans="1:60" outlineLevel="1" x14ac:dyDescent="0.2">
      <c r="A798" s="155"/>
      <c r="B798" s="156"/>
      <c r="C798" s="190" t="s">
        <v>1129</v>
      </c>
      <c r="D798" s="188"/>
      <c r="E798" s="189">
        <v>771.12</v>
      </c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 t="s">
        <v>200</v>
      </c>
      <c r="AH798" s="148">
        <v>0</v>
      </c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</row>
    <row r="799" spans="1:60" outlineLevel="1" x14ac:dyDescent="0.2">
      <c r="A799" s="167">
        <v>195</v>
      </c>
      <c r="B799" s="168" t="s">
        <v>907</v>
      </c>
      <c r="C799" s="184" t="s">
        <v>908</v>
      </c>
      <c r="D799" s="169" t="s">
        <v>636</v>
      </c>
      <c r="E799" s="170">
        <v>182.62</v>
      </c>
      <c r="F799" s="171"/>
      <c r="G799" s="172">
        <f>ROUND(E799*F799,2)</f>
        <v>0</v>
      </c>
      <c r="H799" s="171"/>
      <c r="I799" s="172">
        <f>ROUND(E799*H799,2)</f>
        <v>0</v>
      </c>
      <c r="J799" s="171"/>
      <c r="K799" s="172">
        <f>ROUND(E799*J799,2)</f>
        <v>0</v>
      </c>
      <c r="L799" s="172">
        <v>21</v>
      </c>
      <c r="M799" s="172">
        <f>G799*(1+L799/100)</f>
        <v>0</v>
      </c>
      <c r="N799" s="172">
        <v>0</v>
      </c>
      <c r="O799" s="172">
        <f>ROUND(E799*N799,2)</f>
        <v>0</v>
      </c>
      <c r="P799" s="172">
        <v>0</v>
      </c>
      <c r="Q799" s="172">
        <f>ROUND(E799*P799,2)</f>
        <v>0</v>
      </c>
      <c r="R799" s="172"/>
      <c r="S799" s="172" t="s">
        <v>184</v>
      </c>
      <c r="T799" s="173" t="s">
        <v>178</v>
      </c>
      <c r="U799" s="158">
        <v>0</v>
      </c>
      <c r="V799" s="158">
        <f>ROUND(E799*U799,2)</f>
        <v>0</v>
      </c>
      <c r="W799" s="15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 t="s">
        <v>611</v>
      </c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</row>
    <row r="800" spans="1:60" outlineLevel="1" x14ac:dyDescent="0.2">
      <c r="A800" s="155"/>
      <c r="B800" s="156"/>
      <c r="C800" s="190" t="s">
        <v>2386</v>
      </c>
      <c r="D800" s="188"/>
      <c r="E800" s="189">
        <v>182.62</v>
      </c>
      <c r="F800" s="158"/>
      <c r="G800" s="158"/>
      <c r="H800" s="158"/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 t="s">
        <v>200</v>
      </c>
      <c r="AH800" s="148">
        <v>0</v>
      </c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</row>
    <row r="801" spans="1:60" outlineLevel="1" x14ac:dyDescent="0.2">
      <c r="A801" s="167">
        <v>196</v>
      </c>
      <c r="B801" s="168" t="s">
        <v>910</v>
      </c>
      <c r="C801" s="184" t="s">
        <v>891</v>
      </c>
      <c r="D801" s="169" t="s">
        <v>636</v>
      </c>
      <c r="E801" s="170">
        <v>143.82</v>
      </c>
      <c r="F801" s="171"/>
      <c r="G801" s="172">
        <f>ROUND(E801*F801,2)</f>
        <v>0</v>
      </c>
      <c r="H801" s="171"/>
      <c r="I801" s="172">
        <f>ROUND(E801*H801,2)</f>
        <v>0</v>
      </c>
      <c r="J801" s="171"/>
      <c r="K801" s="172">
        <f>ROUND(E801*J801,2)</f>
        <v>0</v>
      </c>
      <c r="L801" s="172">
        <v>21</v>
      </c>
      <c r="M801" s="172">
        <f>G801*(1+L801/100)</f>
        <v>0</v>
      </c>
      <c r="N801" s="172">
        <v>0</v>
      </c>
      <c r="O801" s="172">
        <f>ROUND(E801*N801,2)</f>
        <v>0</v>
      </c>
      <c r="P801" s="172">
        <v>0</v>
      </c>
      <c r="Q801" s="172">
        <f>ROUND(E801*P801,2)</f>
        <v>0</v>
      </c>
      <c r="R801" s="172"/>
      <c r="S801" s="172" t="s">
        <v>184</v>
      </c>
      <c r="T801" s="173" t="s">
        <v>178</v>
      </c>
      <c r="U801" s="158">
        <v>0</v>
      </c>
      <c r="V801" s="158">
        <f>ROUND(E801*U801,2)</f>
        <v>0</v>
      </c>
      <c r="W801" s="15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 t="s">
        <v>611</v>
      </c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</row>
    <row r="802" spans="1:60" outlineLevel="1" x14ac:dyDescent="0.2">
      <c r="A802" s="155"/>
      <c r="B802" s="156"/>
      <c r="C802" s="190" t="s">
        <v>1131</v>
      </c>
      <c r="D802" s="188"/>
      <c r="E802" s="189">
        <v>143.82</v>
      </c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 t="s">
        <v>200</v>
      </c>
      <c r="AH802" s="148">
        <v>0</v>
      </c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</row>
    <row r="803" spans="1:60" outlineLevel="1" x14ac:dyDescent="0.2">
      <c r="A803" s="167">
        <v>197</v>
      </c>
      <c r="B803" s="168" t="s">
        <v>911</v>
      </c>
      <c r="C803" s="184" t="s">
        <v>891</v>
      </c>
      <c r="D803" s="169" t="s">
        <v>636</v>
      </c>
      <c r="E803" s="170">
        <v>782</v>
      </c>
      <c r="F803" s="171"/>
      <c r="G803" s="172">
        <f>ROUND(E803*F803,2)</f>
        <v>0</v>
      </c>
      <c r="H803" s="171"/>
      <c r="I803" s="172">
        <f>ROUND(E803*H803,2)</f>
        <v>0</v>
      </c>
      <c r="J803" s="171"/>
      <c r="K803" s="172">
        <f>ROUND(E803*J803,2)</f>
        <v>0</v>
      </c>
      <c r="L803" s="172">
        <v>21</v>
      </c>
      <c r="M803" s="172">
        <f>G803*(1+L803/100)</f>
        <v>0</v>
      </c>
      <c r="N803" s="172">
        <v>0</v>
      </c>
      <c r="O803" s="172">
        <f>ROUND(E803*N803,2)</f>
        <v>0</v>
      </c>
      <c r="P803" s="172">
        <v>0</v>
      </c>
      <c r="Q803" s="172">
        <f>ROUND(E803*P803,2)</f>
        <v>0</v>
      </c>
      <c r="R803" s="172"/>
      <c r="S803" s="172" t="s">
        <v>184</v>
      </c>
      <c r="T803" s="173" t="s">
        <v>178</v>
      </c>
      <c r="U803" s="158">
        <v>0</v>
      </c>
      <c r="V803" s="158">
        <f>ROUND(E803*U803,2)</f>
        <v>0</v>
      </c>
      <c r="W803" s="15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 t="s">
        <v>611</v>
      </c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</row>
    <row r="804" spans="1:60" outlineLevel="1" x14ac:dyDescent="0.2">
      <c r="A804" s="155"/>
      <c r="B804" s="156"/>
      <c r="C804" s="190" t="s">
        <v>1565</v>
      </c>
      <c r="D804" s="188"/>
      <c r="E804" s="189">
        <v>782</v>
      </c>
      <c r="F804" s="158"/>
      <c r="G804" s="158"/>
      <c r="H804" s="158"/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  <c r="W804" s="15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 t="s">
        <v>200</v>
      </c>
      <c r="AH804" s="148">
        <v>0</v>
      </c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</row>
    <row r="805" spans="1:60" outlineLevel="1" x14ac:dyDescent="0.2">
      <c r="A805" s="167">
        <v>198</v>
      </c>
      <c r="B805" s="168" t="s">
        <v>913</v>
      </c>
      <c r="C805" s="184" t="s">
        <v>914</v>
      </c>
      <c r="D805" s="169" t="s">
        <v>256</v>
      </c>
      <c r="E805" s="170">
        <v>162.69999999999999</v>
      </c>
      <c r="F805" s="171"/>
      <c r="G805" s="172">
        <f>ROUND(E805*F805,2)</f>
        <v>0</v>
      </c>
      <c r="H805" s="171"/>
      <c r="I805" s="172">
        <f>ROUND(E805*H805,2)</f>
        <v>0</v>
      </c>
      <c r="J805" s="171"/>
      <c r="K805" s="172">
        <f>ROUND(E805*J805,2)</f>
        <v>0</v>
      </c>
      <c r="L805" s="172">
        <v>21</v>
      </c>
      <c r="M805" s="172">
        <f>G805*(1+L805/100)</f>
        <v>0</v>
      </c>
      <c r="N805" s="172">
        <v>0</v>
      </c>
      <c r="O805" s="172">
        <f>ROUND(E805*N805,2)</f>
        <v>0</v>
      </c>
      <c r="P805" s="172">
        <v>0</v>
      </c>
      <c r="Q805" s="172">
        <f>ROUND(E805*P805,2)</f>
        <v>0</v>
      </c>
      <c r="R805" s="172"/>
      <c r="S805" s="172" t="s">
        <v>184</v>
      </c>
      <c r="T805" s="173" t="s">
        <v>178</v>
      </c>
      <c r="U805" s="158">
        <v>0</v>
      </c>
      <c r="V805" s="158">
        <f>ROUND(E805*U805,2)</f>
        <v>0</v>
      </c>
      <c r="W805" s="15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 t="s">
        <v>611</v>
      </c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</row>
    <row r="806" spans="1:60" outlineLevel="1" x14ac:dyDescent="0.2">
      <c r="A806" s="155"/>
      <c r="B806" s="156"/>
      <c r="C806" s="190" t="s">
        <v>2387</v>
      </c>
      <c r="D806" s="188"/>
      <c r="E806" s="189">
        <v>162.69999999999999</v>
      </c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 t="s">
        <v>200</v>
      </c>
      <c r="AH806" s="148">
        <v>0</v>
      </c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</row>
    <row r="807" spans="1:60" outlineLevel="1" x14ac:dyDescent="0.2">
      <c r="A807" s="167">
        <v>199</v>
      </c>
      <c r="B807" s="168" t="s">
        <v>916</v>
      </c>
      <c r="C807" s="184" t="s">
        <v>917</v>
      </c>
      <c r="D807" s="169" t="s">
        <v>256</v>
      </c>
      <c r="E807" s="170">
        <v>10.8</v>
      </c>
      <c r="F807" s="171"/>
      <c r="G807" s="172">
        <f>ROUND(E807*F807,2)</f>
        <v>0</v>
      </c>
      <c r="H807" s="171"/>
      <c r="I807" s="172">
        <f>ROUND(E807*H807,2)</f>
        <v>0</v>
      </c>
      <c r="J807" s="171"/>
      <c r="K807" s="172">
        <f>ROUND(E807*J807,2)</f>
        <v>0</v>
      </c>
      <c r="L807" s="172">
        <v>21</v>
      </c>
      <c r="M807" s="172">
        <f>G807*(1+L807/100)</f>
        <v>0</v>
      </c>
      <c r="N807" s="172">
        <v>0</v>
      </c>
      <c r="O807" s="172">
        <f>ROUND(E807*N807,2)</f>
        <v>0</v>
      </c>
      <c r="P807" s="172">
        <v>0</v>
      </c>
      <c r="Q807" s="172">
        <f>ROUND(E807*P807,2)</f>
        <v>0</v>
      </c>
      <c r="R807" s="172"/>
      <c r="S807" s="172" t="s">
        <v>184</v>
      </c>
      <c r="T807" s="173" t="s">
        <v>178</v>
      </c>
      <c r="U807" s="158">
        <v>0</v>
      </c>
      <c r="V807" s="158">
        <f>ROUND(E807*U807,2)</f>
        <v>0</v>
      </c>
      <c r="W807" s="15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 t="s">
        <v>611</v>
      </c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</row>
    <row r="808" spans="1:60" outlineLevel="1" x14ac:dyDescent="0.2">
      <c r="A808" s="155"/>
      <c r="B808" s="156"/>
      <c r="C808" s="190" t="s">
        <v>2388</v>
      </c>
      <c r="D808" s="188"/>
      <c r="E808" s="189">
        <v>10.8</v>
      </c>
      <c r="F808" s="158"/>
      <c r="G808" s="158"/>
      <c r="H808" s="158"/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  <c r="W808" s="15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 t="s">
        <v>200</v>
      </c>
      <c r="AH808" s="148">
        <v>0</v>
      </c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</row>
    <row r="809" spans="1:60" outlineLevel="1" x14ac:dyDescent="0.2">
      <c r="A809" s="155">
        <v>200</v>
      </c>
      <c r="B809" s="156" t="s">
        <v>919</v>
      </c>
      <c r="C809" s="203" t="s">
        <v>920</v>
      </c>
      <c r="D809" s="157" t="s">
        <v>0</v>
      </c>
      <c r="E809" s="198"/>
      <c r="F809" s="159"/>
      <c r="G809" s="158">
        <f>ROUND(E809*F809,2)</f>
        <v>0</v>
      </c>
      <c r="H809" s="159"/>
      <c r="I809" s="158">
        <f>ROUND(E809*H809,2)</f>
        <v>0</v>
      </c>
      <c r="J809" s="159"/>
      <c r="K809" s="158">
        <f>ROUND(E809*J809,2)</f>
        <v>0</v>
      </c>
      <c r="L809" s="158">
        <v>21</v>
      </c>
      <c r="M809" s="158">
        <f>G809*(1+L809/100)</f>
        <v>0</v>
      </c>
      <c r="N809" s="158">
        <v>0</v>
      </c>
      <c r="O809" s="158">
        <f>ROUND(E809*N809,2)</f>
        <v>0</v>
      </c>
      <c r="P809" s="158">
        <v>0</v>
      </c>
      <c r="Q809" s="158">
        <f>ROUND(E809*P809,2)</f>
        <v>0</v>
      </c>
      <c r="R809" s="158"/>
      <c r="S809" s="158" t="s">
        <v>177</v>
      </c>
      <c r="T809" s="158" t="s">
        <v>178</v>
      </c>
      <c r="U809" s="158">
        <v>0</v>
      </c>
      <c r="V809" s="158">
        <f>ROUND(E809*U809,2)</f>
        <v>0</v>
      </c>
      <c r="W809" s="15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 t="s">
        <v>702</v>
      </c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</row>
    <row r="810" spans="1:60" x14ac:dyDescent="0.2">
      <c r="A810" s="161" t="s">
        <v>172</v>
      </c>
      <c r="B810" s="162" t="s">
        <v>126</v>
      </c>
      <c r="C810" s="182" t="s">
        <v>127</v>
      </c>
      <c r="D810" s="163"/>
      <c r="E810" s="164"/>
      <c r="F810" s="165"/>
      <c r="G810" s="165">
        <f>SUMIF(AG811:AG814,"&lt;&gt;NOR",G811:G814)</f>
        <v>0</v>
      </c>
      <c r="H810" s="165"/>
      <c r="I810" s="165">
        <f>SUM(I811:I814)</f>
        <v>0</v>
      </c>
      <c r="J810" s="165"/>
      <c r="K810" s="165">
        <f>SUM(K811:K814)</f>
        <v>0</v>
      </c>
      <c r="L810" s="165"/>
      <c r="M810" s="165">
        <f>SUM(M811:M814)</f>
        <v>0</v>
      </c>
      <c r="N810" s="165"/>
      <c r="O810" s="165">
        <f>SUM(O811:O814)</f>
        <v>0</v>
      </c>
      <c r="P810" s="165"/>
      <c r="Q810" s="165">
        <f>SUM(Q811:Q814)</f>
        <v>0</v>
      </c>
      <c r="R810" s="165"/>
      <c r="S810" s="165"/>
      <c r="T810" s="166"/>
      <c r="U810" s="160"/>
      <c r="V810" s="160">
        <f>SUM(V811:V814)</f>
        <v>862.29</v>
      </c>
      <c r="W810" s="160"/>
      <c r="AG810" t="s">
        <v>173</v>
      </c>
    </row>
    <row r="811" spans="1:60" ht="33.75" outlineLevel="1" x14ac:dyDescent="0.2">
      <c r="A811" s="167">
        <v>201</v>
      </c>
      <c r="B811" s="168" t="s">
        <v>921</v>
      </c>
      <c r="C811" s="184" t="s">
        <v>922</v>
      </c>
      <c r="D811" s="169" t="s">
        <v>195</v>
      </c>
      <c r="E811" s="170">
        <v>365.66</v>
      </c>
      <c r="F811" s="171"/>
      <c r="G811" s="172">
        <f>ROUND(E811*F811,2)</f>
        <v>0</v>
      </c>
      <c r="H811" s="171"/>
      <c r="I811" s="172">
        <f>ROUND(E811*H811,2)</f>
        <v>0</v>
      </c>
      <c r="J811" s="171"/>
      <c r="K811" s="172">
        <f>ROUND(E811*J811,2)</f>
        <v>0</v>
      </c>
      <c r="L811" s="172">
        <v>21</v>
      </c>
      <c r="M811" s="172">
        <f>G811*(1+L811/100)</f>
        <v>0</v>
      </c>
      <c r="N811" s="172">
        <v>0</v>
      </c>
      <c r="O811" s="172">
        <f>ROUND(E811*N811,2)</f>
        <v>0</v>
      </c>
      <c r="P811" s="172">
        <v>0</v>
      </c>
      <c r="Q811" s="172">
        <f>ROUND(E811*P811,2)</f>
        <v>0</v>
      </c>
      <c r="R811" s="172"/>
      <c r="S811" s="172" t="s">
        <v>729</v>
      </c>
      <c r="T811" s="173" t="s">
        <v>178</v>
      </c>
      <c r="U811" s="158">
        <v>2.3581799999999999</v>
      </c>
      <c r="V811" s="158">
        <f>ROUND(E811*U811,2)</f>
        <v>862.29</v>
      </c>
      <c r="W811" s="15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 t="s">
        <v>923</v>
      </c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</row>
    <row r="812" spans="1:60" outlineLevel="1" x14ac:dyDescent="0.2">
      <c r="A812" s="155"/>
      <c r="B812" s="156"/>
      <c r="C812" s="190" t="s">
        <v>2326</v>
      </c>
      <c r="D812" s="188"/>
      <c r="E812" s="189">
        <v>157.1</v>
      </c>
      <c r="F812" s="158"/>
      <c r="G812" s="158"/>
      <c r="H812" s="158"/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  <c r="W812" s="15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 t="s">
        <v>200</v>
      </c>
      <c r="AH812" s="148">
        <v>0</v>
      </c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</row>
    <row r="813" spans="1:60" outlineLevel="1" x14ac:dyDescent="0.2">
      <c r="A813" s="155"/>
      <c r="B813" s="156"/>
      <c r="C813" s="190" t="s">
        <v>1047</v>
      </c>
      <c r="D813" s="188"/>
      <c r="E813" s="189"/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 t="s">
        <v>200</v>
      </c>
      <c r="AH813" s="148">
        <v>0</v>
      </c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</row>
    <row r="814" spans="1:60" outlineLevel="1" x14ac:dyDescent="0.2">
      <c r="A814" s="155"/>
      <c r="B814" s="156"/>
      <c r="C814" s="190" t="s">
        <v>1074</v>
      </c>
      <c r="D814" s="188"/>
      <c r="E814" s="189">
        <v>208.56</v>
      </c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 t="s">
        <v>200</v>
      </c>
      <c r="AH814" s="148">
        <v>0</v>
      </c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</row>
    <row r="815" spans="1:60" x14ac:dyDescent="0.2">
      <c r="A815" s="161" t="s">
        <v>172</v>
      </c>
      <c r="B815" s="162" t="s">
        <v>132</v>
      </c>
      <c r="C815" s="182" t="s">
        <v>133</v>
      </c>
      <c r="D815" s="163"/>
      <c r="E815" s="164"/>
      <c r="F815" s="165"/>
      <c r="G815" s="165">
        <f>SUMIF(AG816:AG826,"&lt;&gt;NOR",G816:G826)</f>
        <v>0</v>
      </c>
      <c r="H815" s="165"/>
      <c r="I815" s="165">
        <f>SUM(I816:I826)</f>
        <v>0</v>
      </c>
      <c r="J815" s="165"/>
      <c r="K815" s="165">
        <f>SUM(K816:K826)</f>
        <v>0</v>
      </c>
      <c r="L815" s="165"/>
      <c r="M815" s="165">
        <f>SUM(M816:M826)</f>
        <v>0</v>
      </c>
      <c r="N815" s="165"/>
      <c r="O815" s="165">
        <f>SUM(O816:O826)</f>
        <v>0</v>
      </c>
      <c r="P815" s="165"/>
      <c r="Q815" s="165">
        <f>SUM(Q816:Q826)</f>
        <v>0</v>
      </c>
      <c r="R815" s="165"/>
      <c r="S815" s="165"/>
      <c r="T815" s="166"/>
      <c r="U815" s="160"/>
      <c r="V815" s="160">
        <f>SUM(V816:V826)</f>
        <v>249.27</v>
      </c>
      <c r="W815" s="160"/>
      <c r="AG815" t="s">
        <v>173</v>
      </c>
    </row>
    <row r="816" spans="1:60" ht="22.5" outlineLevel="1" x14ac:dyDescent="0.2">
      <c r="A816" s="167">
        <v>202</v>
      </c>
      <c r="B816" s="168" t="s">
        <v>924</v>
      </c>
      <c r="C816" s="184" t="s">
        <v>925</v>
      </c>
      <c r="D816" s="169" t="s">
        <v>195</v>
      </c>
      <c r="E816" s="170">
        <v>868.51952000000006</v>
      </c>
      <c r="F816" s="171"/>
      <c r="G816" s="172">
        <f>ROUND(E816*F816,2)</f>
        <v>0</v>
      </c>
      <c r="H816" s="171"/>
      <c r="I816" s="172">
        <f>ROUND(E816*H816,2)</f>
        <v>0</v>
      </c>
      <c r="J816" s="171"/>
      <c r="K816" s="172">
        <f>ROUND(E816*J816,2)</f>
        <v>0</v>
      </c>
      <c r="L816" s="172">
        <v>21</v>
      </c>
      <c r="M816" s="172">
        <f>G816*(1+L816/100)</f>
        <v>0</v>
      </c>
      <c r="N816" s="172">
        <v>0</v>
      </c>
      <c r="O816" s="172">
        <f>ROUND(E816*N816,2)</f>
        <v>0</v>
      </c>
      <c r="P816" s="172">
        <v>0</v>
      </c>
      <c r="Q816" s="172">
        <f>ROUND(E816*P816,2)</f>
        <v>0</v>
      </c>
      <c r="R816" s="172"/>
      <c r="S816" s="172" t="s">
        <v>177</v>
      </c>
      <c r="T816" s="173" t="s">
        <v>178</v>
      </c>
      <c r="U816" s="158">
        <v>0.28699999999999998</v>
      </c>
      <c r="V816" s="158">
        <f>ROUND(E816*U816,2)</f>
        <v>249.27</v>
      </c>
      <c r="W816" s="15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 t="s">
        <v>611</v>
      </c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</row>
    <row r="817" spans="1:60" outlineLevel="1" x14ac:dyDescent="0.2">
      <c r="A817" s="155"/>
      <c r="B817" s="156"/>
      <c r="C817" s="190" t="s">
        <v>926</v>
      </c>
      <c r="D817" s="188"/>
      <c r="E817" s="189"/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 t="s">
        <v>200</v>
      </c>
      <c r="AH817" s="148">
        <v>0</v>
      </c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</row>
    <row r="818" spans="1:60" outlineLevel="1" x14ac:dyDescent="0.2">
      <c r="A818" s="155"/>
      <c r="B818" s="156"/>
      <c r="C818" s="190" t="s">
        <v>927</v>
      </c>
      <c r="D818" s="188"/>
      <c r="E818" s="189">
        <v>134.4</v>
      </c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 t="s">
        <v>200</v>
      </c>
      <c r="AH818" s="148">
        <v>0</v>
      </c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</row>
    <row r="819" spans="1:60" outlineLevel="1" x14ac:dyDescent="0.2">
      <c r="A819" s="155"/>
      <c r="B819" s="156"/>
      <c r="C819" s="190" t="s">
        <v>928</v>
      </c>
      <c r="D819" s="188"/>
      <c r="E819" s="189">
        <v>3.59</v>
      </c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 t="s">
        <v>200</v>
      </c>
      <c r="AH819" s="148">
        <v>0</v>
      </c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</row>
    <row r="820" spans="1:60" outlineLevel="1" x14ac:dyDescent="0.2">
      <c r="A820" s="155"/>
      <c r="B820" s="156"/>
      <c r="C820" s="190" t="s">
        <v>929</v>
      </c>
      <c r="D820" s="188"/>
      <c r="E820" s="189">
        <v>1.03</v>
      </c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 t="s">
        <v>200</v>
      </c>
      <c r="AH820" s="148">
        <v>0</v>
      </c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</row>
    <row r="821" spans="1:60" outlineLevel="1" x14ac:dyDescent="0.2">
      <c r="A821" s="155"/>
      <c r="B821" s="156"/>
      <c r="C821" s="190" t="s">
        <v>1142</v>
      </c>
      <c r="D821" s="188"/>
      <c r="E821" s="189">
        <v>528.77</v>
      </c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 t="s">
        <v>200</v>
      </c>
      <c r="AH821" s="148">
        <v>0</v>
      </c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</row>
    <row r="822" spans="1:60" outlineLevel="1" x14ac:dyDescent="0.2">
      <c r="A822" s="155"/>
      <c r="B822" s="156"/>
      <c r="C822" s="190" t="s">
        <v>1143</v>
      </c>
      <c r="D822" s="188"/>
      <c r="E822" s="189">
        <v>43.55</v>
      </c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 t="s">
        <v>200</v>
      </c>
      <c r="AH822" s="148">
        <v>0</v>
      </c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</row>
    <row r="823" spans="1:60" outlineLevel="1" x14ac:dyDescent="0.2">
      <c r="A823" s="155"/>
      <c r="B823" s="156"/>
      <c r="C823" s="190" t="s">
        <v>2389</v>
      </c>
      <c r="D823" s="188"/>
      <c r="E823" s="189">
        <v>74.05</v>
      </c>
      <c r="F823" s="158"/>
      <c r="G823" s="158"/>
      <c r="H823" s="158"/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  <c r="W823" s="15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 t="s">
        <v>200</v>
      </c>
      <c r="AH823" s="148">
        <v>0</v>
      </c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</row>
    <row r="824" spans="1:60" outlineLevel="1" x14ac:dyDescent="0.2">
      <c r="A824" s="155"/>
      <c r="B824" s="156"/>
      <c r="C824" s="190" t="s">
        <v>2390</v>
      </c>
      <c r="D824" s="188"/>
      <c r="E824" s="189">
        <v>9.57</v>
      </c>
      <c r="F824" s="158"/>
      <c r="G824" s="158"/>
      <c r="H824" s="158"/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  <c r="W824" s="15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 t="s">
        <v>200</v>
      </c>
      <c r="AH824" s="148">
        <v>0</v>
      </c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</row>
    <row r="825" spans="1:60" outlineLevel="1" x14ac:dyDescent="0.2">
      <c r="A825" s="155"/>
      <c r="B825" s="156"/>
      <c r="C825" s="190" t="s">
        <v>1146</v>
      </c>
      <c r="D825" s="188"/>
      <c r="E825" s="189">
        <v>15.26</v>
      </c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 t="s">
        <v>200</v>
      </c>
      <c r="AH825" s="148">
        <v>0</v>
      </c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</row>
    <row r="826" spans="1:60" outlineLevel="1" x14ac:dyDescent="0.2">
      <c r="A826" s="155"/>
      <c r="B826" s="156"/>
      <c r="C826" s="190" t="s">
        <v>1570</v>
      </c>
      <c r="D826" s="188"/>
      <c r="E826" s="189">
        <v>58.3</v>
      </c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 t="s">
        <v>200</v>
      </c>
      <c r="AH826" s="148">
        <v>0</v>
      </c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</row>
    <row r="827" spans="1:60" x14ac:dyDescent="0.2">
      <c r="A827" s="161" t="s">
        <v>172</v>
      </c>
      <c r="B827" s="162" t="s">
        <v>134</v>
      </c>
      <c r="C827" s="182" t="s">
        <v>135</v>
      </c>
      <c r="D827" s="163"/>
      <c r="E827" s="164"/>
      <c r="F827" s="165"/>
      <c r="G827" s="165">
        <f>SUMIF(AG828:AG831,"&lt;&gt;NOR",G828:G831)</f>
        <v>0</v>
      </c>
      <c r="H827" s="165"/>
      <c r="I827" s="165">
        <f>SUM(I828:I831)</f>
        <v>0</v>
      </c>
      <c r="J827" s="165"/>
      <c r="K827" s="165">
        <f>SUM(K828:K831)</f>
        <v>0</v>
      </c>
      <c r="L827" s="165"/>
      <c r="M827" s="165">
        <f>SUM(M828:M831)</f>
        <v>0</v>
      </c>
      <c r="N827" s="165"/>
      <c r="O827" s="165">
        <f>SUM(O828:O831)</f>
        <v>0</v>
      </c>
      <c r="P827" s="165"/>
      <c r="Q827" s="165">
        <f>SUM(Q828:Q831)</f>
        <v>0</v>
      </c>
      <c r="R827" s="165"/>
      <c r="S827" s="165"/>
      <c r="T827" s="166"/>
      <c r="U827" s="160"/>
      <c r="V827" s="160">
        <f>SUM(V828:V831)</f>
        <v>0.91999999999999993</v>
      </c>
      <c r="W827" s="160"/>
      <c r="AG827" t="s">
        <v>173</v>
      </c>
    </row>
    <row r="828" spans="1:60" ht="22.5" outlineLevel="1" x14ac:dyDescent="0.2">
      <c r="A828" s="167">
        <v>203</v>
      </c>
      <c r="B828" s="168" t="s">
        <v>938</v>
      </c>
      <c r="C828" s="184" t="s">
        <v>939</v>
      </c>
      <c r="D828" s="169" t="s">
        <v>195</v>
      </c>
      <c r="E828" s="170">
        <v>6.48</v>
      </c>
      <c r="F828" s="171"/>
      <c r="G828" s="172">
        <f>ROUND(E828*F828,2)</f>
        <v>0</v>
      </c>
      <c r="H828" s="171"/>
      <c r="I828" s="172">
        <f>ROUND(E828*H828,2)</f>
        <v>0</v>
      </c>
      <c r="J828" s="171"/>
      <c r="K828" s="172">
        <f>ROUND(E828*J828,2)</f>
        <v>0</v>
      </c>
      <c r="L828" s="172">
        <v>21</v>
      </c>
      <c r="M828" s="172">
        <f>G828*(1+L828/100)</f>
        <v>0</v>
      </c>
      <c r="N828" s="172">
        <v>0</v>
      </c>
      <c r="O828" s="172">
        <f>ROUND(E828*N828,2)</f>
        <v>0</v>
      </c>
      <c r="P828" s="172">
        <v>0</v>
      </c>
      <c r="Q828" s="172">
        <f>ROUND(E828*P828,2)</f>
        <v>0</v>
      </c>
      <c r="R828" s="172"/>
      <c r="S828" s="172" t="s">
        <v>177</v>
      </c>
      <c r="T828" s="173" t="s">
        <v>178</v>
      </c>
      <c r="U828" s="158">
        <v>3.2480000000000002E-2</v>
      </c>
      <c r="V828" s="158">
        <f>ROUND(E828*U828,2)</f>
        <v>0.21</v>
      </c>
      <c r="W828" s="15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 t="s">
        <v>611</v>
      </c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</row>
    <row r="829" spans="1:60" outlineLevel="1" x14ac:dyDescent="0.2">
      <c r="A829" s="155"/>
      <c r="B829" s="156"/>
      <c r="C829" s="190" t="s">
        <v>2294</v>
      </c>
      <c r="D829" s="188"/>
      <c r="E829" s="189">
        <v>6.48</v>
      </c>
      <c r="F829" s="158"/>
      <c r="G829" s="158"/>
      <c r="H829" s="158"/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  <c r="U829" s="158"/>
      <c r="V829" s="158"/>
      <c r="W829" s="15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 t="s">
        <v>200</v>
      </c>
      <c r="AH829" s="148">
        <v>0</v>
      </c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</row>
    <row r="830" spans="1:60" ht="22.5" outlineLevel="1" x14ac:dyDescent="0.2">
      <c r="A830" s="167">
        <v>204</v>
      </c>
      <c r="B830" s="168" t="s">
        <v>940</v>
      </c>
      <c r="C830" s="184" t="s">
        <v>941</v>
      </c>
      <c r="D830" s="169" t="s">
        <v>195</v>
      </c>
      <c r="E830" s="170">
        <v>6.48</v>
      </c>
      <c r="F830" s="171"/>
      <c r="G830" s="172">
        <f>ROUND(E830*F830,2)</f>
        <v>0</v>
      </c>
      <c r="H830" s="171"/>
      <c r="I830" s="172">
        <f>ROUND(E830*H830,2)</f>
        <v>0</v>
      </c>
      <c r="J830" s="171"/>
      <c r="K830" s="172">
        <f>ROUND(E830*J830,2)</f>
        <v>0</v>
      </c>
      <c r="L830" s="172">
        <v>21</v>
      </c>
      <c r="M830" s="172">
        <f>G830*(1+L830/100)</f>
        <v>0</v>
      </c>
      <c r="N830" s="172">
        <v>0</v>
      </c>
      <c r="O830" s="172">
        <f>ROUND(E830*N830,2)</f>
        <v>0</v>
      </c>
      <c r="P830" s="172">
        <v>0</v>
      </c>
      <c r="Q830" s="172">
        <f>ROUND(E830*P830,2)</f>
        <v>0</v>
      </c>
      <c r="R830" s="172"/>
      <c r="S830" s="172" t="s">
        <v>177</v>
      </c>
      <c r="T830" s="173" t="s">
        <v>178</v>
      </c>
      <c r="U830" s="158">
        <v>0.10902000000000001</v>
      </c>
      <c r="V830" s="158">
        <f>ROUND(E830*U830,2)</f>
        <v>0.71</v>
      </c>
      <c r="W830" s="15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 t="s">
        <v>611</v>
      </c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</row>
    <row r="831" spans="1:60" outlineLevel="1" x14ac:dyDescent="0.2">
      <c r="A831" s="155"/>
      <c r="B831" s="156"/>
      <c r="C831" s="190" t="s">
        <v>2294</v>
      </c>
      <c r="D831" s="188"/>
      <c r="E831" s="189">
        <v>6.48</v>
      </c>
      <c r="F831" s="158"/>
      <c r="G831" s="158"/>
      <c r="H831" s="158"/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  <c r="U831" s="158"/>
      <c r="V831" s="158"/>
      <c r="W831" s="15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 t="s">
        <v>200</v>
      </c>
      <c r="AH831" s="148">
        <v>0</v>
      </c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</row>
    <row r="832" spans="1:60" x14ac:dyDescent="0.2">
      <c r="A832" s="161" t="s">
        <v>172</v>
      </c>
      <c r="B832" s="162" t="s">
        <v>138</v>
      </c>
      <c r="C832" s="182" t="s">
        <v>139</v>
      </c>
      <c r="D832" s="163"/>
      <c r="E832" s="164"/>
      <c r="F832" s="165"/>
      <c r="G832" s="165">
        <f>SUMIF(AG833:AG836,"&lt;&gt;NOR",G833:G836)</f>
        <v>0</v>
      </c>
      <c r="H832" s="165"/>
      <c r="I832" s="165">
        <f>SUM(I833:I836)</f>
        <v>0</v>
      </c>
      <c r="J832" s="165"/>
      <c r="K832" s="165">
        <f>SUM(K833:K836)</f>
        <v>0</v>
      </c>
      <c r="L832" s="165"/>
      <c r="M832" s="165">
        <f>SUM(M833:M836)</f>
        <v>0</v>
      </c>
      <c r="N832" s="165"/>
      <c r="O832" s="165">
        <f>SUM(O833:O836)</f>
        <v>0</v>
      </c>
      <c r="P832" s="165"/>
      <c r="Q832" s="165">
        <f>SUM(Q833:Q836)</f>
        <v>0</v>
      </c>
      <c r="R832" s="165"/>
      <c r="S832" s="165"/>
      <c r="T832" s="166"/>
      <c r="U832" s="160"/>
      <c r="V832" s="160">
        <f>SUM(V833:V836)</f>
        <v>0</v>
      </c>
      <c r="W832" s="160"/>
      <c r="AG832" t="s">
        <v>173</v>
      </c>
    </row>
    <row r="833" spans="1:60" ht="22.5" outlineLevel="1" x14ac:dyDescent="0.2">
      <c r="A833" s="167">
        <v>205</v>
      </c>
      <c r="B833" s="168" t="s">
        <v>942</v>
      </c>
      <c r="C833" s="184" t="s">
        <v>943</v>
      </c>
      <c r="D833" s="169" t="s">
        <v>195</v>
      </c>
      <c r="E833" s="170">
        <v>31.96</v>
      </c>
      <c r="F833" s="171"/>
      <c r="G833" s="172">
        <f>ROUND(E833*F833,2)</f>
        <v>0</v>
      </c>
      <c r="H833" s="171"/>
      <c r="I833" s="172">
        <f>ROUND(E833*H833,2)</f>
        <v>0</v>
      </c>
      <c r="J833" s="171"/>
      <c r="K833" s="172">
        <f>ROUND(E833*J833,2)</f>
        <v>0</v>
      </c>
      <c r="L833" s="172">
        <v>21</v>
      </c>
      <c r="M833" s="172">
        <f>G833*(1+L833/100)</f>
        <v>0</v>
      </c>
      <c r="N833" s="172">
        <v>0</v>
      </c>
      <c r="O833" s="172">
        <f>ROUND(E833*N833,2)</f>
        <v>0</v>
      </c>
      <c r="P833" s="172">
        <v>0</v>
      </c>
      <c r="Q833" s="172">
        <f>ROUND(E833*P833,2)</f>
        <v>0</v>
      </c>
      <c r="R833" s="172"/>
      <c r="S833" s="172" t="s">
        <v>184</v>
      </c>
      <c r="T833" s="173" t="s">
        <v>178</v>
      </c>
      <c r="U833" s="158">
        <v>0</v>
      </c>
      <c r="V833" s="158">
        <f>ROUND(E833*U833,2)</f>
        <v>0</v>
      </c>
      <c r="W833" s="15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 t="s">
        <v>611</v>
      </c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</row>
    <row r="834" spans="1:60" outlineLevel="1" x14ac:dyDescent="0.2">
      <c r="A834" s="155"/>
      <c r="B834" s="156"/>
      <c r="C834" s="190" t="s">
        <v>944</v>
      </c>
      <c r="D834" s="188"/>
      <c r="E834" s="189">
        <v>31.96</v>
      </c>
      <c r="F834" s="158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 t="s">
        <v>200</v>
      </c>
      <c r="AH834" s="148">
        <v>0</v>
      </c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</row>
    <row r="835" spans="1:60" ht="22.5" outlineLevel="1" x14ac:dyDescent="0.2">
      <c r="A835" s="167">
        <v>206</v>
      </c>
      <c r="B835" s="168" t="s">
        <v>945</v>
      </c>
      <c r="C835" s="184" t="s">
        <v>946</v>
      </c>
      <c r="D835" s="169" t="s">
        <v>195</v>
      </c>
      <c r="E835" s="170">
        <v>285.69600000000003</v>
      </c>
      <c r="F835" s="171"/>
      <c r="G835" s="172">
        <f>ROUND(E835*F835,2)</f>
        <v>0</v>
      </c>
      <c r="H835" s="171"/>
      <c r="I835" s="172">
        <f>ROUND(E835*H835,2)</f>
        <v>0</v>
      </c>
      <c r="J835" s="171"/>
      <c r="K835" s="172">
        <f>ROUND(E835*J835,2)</f>
        <v>0</v>
      </c>
      <c r="L835" s="172">
        <v>21</v>
      </c>
      <c r="M835" s="172">
        <f>G835*(1+L835/100)</f>
        <v>0</v>
      </c>
      <c r="N835" s="172">
        <v>0</v>
      </c>
      <c r="O835" s="172">
        <f>ROUND(E835*N835,2)</f>
        <v>0</v>
      </c>
      <c r="P835" s="172">
        <v>0</v>
      </c>
      <c r="Q835" s="172">
        <f>ROUND(E835*P835,2)</f>
        <v>0</v>
      </c>
      <c r="R835" s="172"/>
      <c r="S835" s="172" t="s">
        <v>184</v>
      </c>
      <c r="T835" s="173" t="s">
        <v>178</v>
      </c>
      <c r="U835" s="158">
        <v>0</v>
      </c>
      <c r="V835" s="158">
        <f>ROUND(E835*U835,2)</f>
        <v>0</v>
      </c>
      <c r="W835" s="15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 t="s">
        <v>611</v>
      </c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</row>
    <row r="836" spans="1:60" outlineLevel="1" x14ac:dyDescent="0.2">
      <c r="A836" s="155"/>
      <c r="B836" s="156"/>
      <c r="C836" s="190" t="s">
        <v>2391</v>
      </c>
      <c r="D836" s="188"/>
      <c r="E836" s="189">
        <v>285.7</v>
      </c>
      <c r="F836" s="158"/>
      <c r="G836" s="158"/>
      <c r="H836" s="158"/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  <c r="U836" s="158"/>
      <c r="V836" s="158"/>
      <c r="W836" s="15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 t="s">
        <v>200</v>
      </c>
      <c r="AH836" s="148">
        <v>0</v>
      </c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</row>
    <row r="837" spans="1:60" x14ac:dyDescent="0.2">
      <c r="A837" s="161" t="s">
        <v>172</v>
      </c>
      <c r="B837" s="162" t="s">
        <v>142</v>
      </c>
      <c r="C837" s="182" t="s">
        <v>143</v>
      </c>
      <c r="D837" s="163"/>
      <c r="E837" s="164"/>
      <c r="F837" s="165"/>
      <c r="G837" s="165">
        <f>SUMIF(AG838:AG862,"&lt;&gt;NOR",G838:G862)</f>
        <v>0</v>
      </c>
      <c r="H837" s="165"/>
      <c r="I837" s="165">
        <f>SUM(I838:I862)</f>
        <v>0</v>
      </c>
      <c r="J837" s="165"/>
      <c r="K837" s="165">
        <f>SUM(K838:K862)</f>
        <v>0</v>
      </c>
      <c r="L837" s="165"/>
      <c r="M837" s="165">
        <f>SUM(M838:M862)</f>
        <v>0</v>
      </c>
      <c r="N837" s="165"/>
      <c r="O837" s="165">
        <f>SUM(O838:O862)</f>
        <v>0</v>
      </c>
      <c r="P837" s="165"/>
      <c r="Q837" s="165">
        <f>SUM(Q838:Q862)</f>
        <v>0</v>
      </c>
      <c r="R837" s="165"/>
      <c r="S837" s="165"/>
      <c r="T837" s="166"/>
      <c r="U837" s="160"/>
      <c r="V837" s="160">
        <f>SUM(V838:V862)</f>
        <v>4708.68</v>
      </c>
      <c r="W837" s="160"/>
      <c r="AG837" t="s">
        <v>173</v>
      </c>
    </row>
    <row r="838" spans="1:60" outlineLevel="1" x14ac:dyDescent="0.2">
      <c r="A838" s="167">
        <v>207</v>
      </c>
      <c r="B838" s="168" t="s">
        <v>948</v>
      </c>
      <c r="C838" s="184" t="s">
        <v>949</v>
      </c>
      <c r="D838" s="169" t="s">
        <v>234</v>
      </c>
      <c r="E838" s="170">
        <v>125.8125</v>
      </c>
      <c r="F838" s="171"/>
      <c r="G838" s="172">
        <f>ROUND(E838*F838,2)</f>
        <v>0</v>
      </c>
      <c r="H838" s="171"/>
      <c r="I838" s="172">
        <f>ROUND(E838*H838,2)</f>
        <v>0</v>
      </c>
      <c r="J838" s="171"/>
      <c r="K838" s="172">
        <f>ROUND(E838*J838,2)</f>
        <v>0</v>
      </c>
      <c r="L838" s="172">
        <v>21</v>
      </c>
      <c r="M838" s="172">
        <f>G838*(1+L838/100)</f>
        <v>0</v>
      </c>
      <c r="N838" s="172">
        <v>0</v>
      </c>
      <c r="O838" s="172">
        <f>ROUND(E838*N838,2)</f>
        <v>0</v>
      </c>
      <c r="P838" s="172">
        <v>0</v>
      </c>
      <c r="Q838" s="172">
        <f>ROUND(E838*P838,2)</f>
        <v>0</v>
      </c>
      <c r="R838" s="172"/>
      <c r="S838" s="172" t="s">
        <v>177</v>
      </c>
      <c r="T838" s="173" t="s">
        <v>178</v>
      </c>
      <c r="U838" s="158">
        <v>0</v>
      </c>
      <c r="V838" s="158">
        <f>ROUND(E838*U838,2)</f>
        <v>0</v>
      </c>
      <c r="W838" s="15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 t="s">
        <v>188</v>
      </c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</row>
    <row r="839" spans="1:60" outlineLevel="1" x14ac:dyDescent="0.2">
      <c r="A839" s="155"/>
      <c r="B839" s="156"/>
      <c r="C839" s="199" t="s">
        <v>283</v>
      </c>
      <c r="D839" s="191"/>
      <c r="E839" s="192"/>
      <c r="F839" s="158"/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  <c r="U839" s="158"/>
      <c r="V839" s="158"/>
      <c r="W839" s="15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 t="s">
        <v>200</v>
      </c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</row>
    <row r="840" spans="1:60" outlineLevel="1" x14ac:dyDescent="0.2">
      <c r="A840" s="155"/>
      <c r="B840" s="156"/>
      <c r="C840" s="200" t="s">
        <v>1151</v>
      </c>
      <c r="D840" s="191"/>
      <c r="E840" s="192"/>
      <c r="F840" s="158"/>
      <c r="G840" s="158"/>
      <c r="H840" s="158"/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  <c r="U840" s="158"/>
      <c r="V840" s="158"/>
      <c r="W840" s="15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 t="s">
        <v>200</v>
      </c>
      <c r="AH840" s="148">
        <v>2</v>
      </c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</row>
    <row r="841" spans="1:60" outlineLevel="1" x14ac:dyDescent="0.2">
      <c r="A841" s="155"/>
      <c r="B841" s="156"/>
      <c r="C841" s="200" t="s">
        <v>2392</v>
      </c>
      <c r="D841" s="191"/>
      <c r="E841" s="192">
        <v>4.13</v>
      </c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 t="s">
        <v>200</v>
      </c>
      <c r="AH841" s="148">
        <v>2</v>
      </c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</row>
    <row r="842" spans="1:60" outlineLevel="1" x14ac:dyDescent="0.2">
      <c r="A842" s="155"/>
      <c r="B842" s="156"/>
      <c r="C842" s="200" t="s">
        <v>1153</v>
      </c>
      <c r="D842" s="191"/>
      <c r="E842" s="192">
        <v>39.6</v>
      </c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 t="s">
        <v>200</v>
      </c>
      <c r="AH842" s="148">
        <v>2</v>
      </c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</row>
    <row r="843" spans="1:60" ht="22.5" outlineLevel="1" x14ac:dyDescent="0.2">
      <c r="A843" s="155"/>
      <c r="B843" s="156"/>
      <c r="C843" s="200" t="s">
        <v>1154</v>
      </c>
      <c r="D843" s="191"/>
      <c r="E843" s="192">
        <v>6.6</v>
      </c>
      <c r="F843" s="158"/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  <c r="U843" s="158"/>
      <c r="V843" s="158"/>
      <c r="W843" s="15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 t="s">
        <v>200</v>
      </c>
      <c r="AH843" s="148">
        <v>2</v>
      </c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</row>
    <row r="844" spans="1:60" outlineLevel="1" x14ac:dyDescent="0.2">
      <c r="A844" s="155"/>
      <c r="B844" s="156"/>
      <c r="C844" s="201" t="s">
        <v>295</v>
      </c>
      <c r="D844" s="193"/>
      <c r="E844" s="194">
        <v>50.33</v>
      </c>
      <c r="F844" s="158"/>
      <c r="G844" s="158"/>
      <c r="H844" s="158"/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  <c r="U844" s="158"/>
      <c r="V844" s="158"/>
      <c r="W844" s="15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 t="s">
        <v>200</v>
      </c>
      <c r="AH844" s="148">
        <v>3</v>
      </c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</row>
    <row r="845" spans="1:60" outlineLevel="1" x14ac:dyDescent="0.2">
      <c r="A845" s="155"/>
      <c r="B845" s="156"/>
      <c r="C845" s="199" t="s">
        <v>296</v>
      </c>
      <c r="D845" s="191"/>
      <c r="E845" s="192"/>
      <c r="F845" s="158"/>
      <c r="G845" s="158"/>
      <c r="H845" s="158"/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  <c r="U845" s="158"/>
      <c r="V845" s="158"/>
      <c r="W845" s="15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 t="s">
        <v>200</v>
      </c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</row>
    <row r="846" spans="1:60" outlineLevel="1" x14ac:dyDescent="0.2">
      <c r="A846" s="155"/>
      <c r="B846" s="156"/>
      <c r="C846" s="190" t="s">
        <v>2393</v>
      </c>
      <c r="D846" s="188"/>
      <c r="E846" s="189">
        <v>125.81</v>
      </c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 t="s">
        <v>200</v>
      </c>
      <c r="AH846" s="148">
        <v>0</v>
      </c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</row>
    <row r="847" spans="1:60" outlineLevel="1" x14ac:dyDescent="0.2">
      <c r="A847" s="167">
        <v>208</v>
      </c>
      <c r="B847" s="168" t="s">
        <v>951</v>
      </c>
      <c r="C847" s="184" t="s">
        <v>952</v>
      </c>
      <c r="D847" s="169" t="s">
        <v>234</v>
      </c>
      <c r="E847" s="170">
        <v>125.8125</v>
      </c>
      <c r="F847" s="171"/>
      <c r="G847" s="172">
        <f>ROUND(E847*F847,2)</f>
        <v>0</v>
      </c>
      <c r="H847" s="171"/>
      <c r="I847" s="172">
        <f>ROUND(E847*H847,2)</f>
        <v>0</v>
      </c>
      <c r="J847" s="171"/>
      <c r="K847" s="172">
        <f>ROUND(E847*J847,2)</f>
        <v>0</v>
      </c>
      <c r="L847" s="172">
        <v>21</v>
      </c>
      <c r="M847" s="172">
        <f>G847*(1+L847/100)</f>
        <v>0</v>
      </c>
      <c r="N847" s="172">
        <v>0</v>
      </c>
      <c r="O847" s="172">
        <f>ROUND(E847*N847,2)</f>
        <v>0</v>
      </c>
      <c r="P847" s="172">
        <v>0</v>
      </c>
      <c r="Q847" s="172">
        <f>ROUND(E847*P847,2)</f>
        <v>0</v>
      </c>
      <c r="R847" s="172"/>
      <c r="S847" s="172" t="s">
        <v>177</v>
      </c>
      <c r="T847" s="173" t="s">
        <v>178</v>
      </c>
      <c r="U847" s="158">
        <v>0</v>
      </c>
      <c r="V847" s="158">
        <f>ROUND(E847*U847,2)</f>
        <v>0</v>
      </c>
      <c r="W847" s="15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 t="s">
        <v>188</v>
      </c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</row>
    <row r="848" spans="1:60" outlineLevel="1" x14ac:dyDescent="0.2">
      <c r="A848" s="155"/>
      <c r="B848" s="156"/>
      <c r="C848" s="199" t="s">
        <v>283</v>
      </c>
      <c r="D848" s="191"/>
      <c r="E848" s="192"/>
      <c r="F848" s="158"/>
      <c r="G848" s="158"/>
      <c r="H848" s="158"/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  <c r="U848" s="158"/>
      <c r="V848" s="158"/>
      <c r="W848" s="15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 t="s">
        <v>200</v>
      </c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</row>
    <row r="849" spans="1:60" outlineLevel="1" x14ac:dyDescent="0.2">
      <c r="A849" s="155"/>
      <c r="B849" s="156"/>
      <c r="C849" s="200" t="s">
        <v>1151</v>
      </c>
      <c r="D849" s="191"/>
      <c r="E849" s="192"/>
      <c r="F849" s="158"/>
      <c r="G849" s="158"/>
      <c r="H849" s="158"/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  <c r="U849" s="158"/>
      <c r="V849" s="158"/>
      <c r="W849" s="15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 t="s">
        <v>200</v>
      </c>
      <c r="AH849" s="148">
        <v>2</v>
      </c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</row>
    <row r="850" spans="1:60" outlineLevel="1" x14ac:dyDescent="0.2">
      <c r="A850" s="155"/>
      <c r="B850" s="156"/>
      <c r="C850" s="200" t="s">
        <v>2392</v>
      </c>
      <c r="D850" s="191"/>
      <c r="E850" s="192">
        <v>4.13</v>
      </c>
      <c r="F850" s="158"/>
      <c r="G850" s="158"/>
      <c r="H850" s="158"/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  <c r="U850" s="158"/>
      <c r="V850" s="158"/>
      <c r="W850" s="15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 t="s">
        <v>200</v>
      </c>
      <c r="AH850" s="148">
        <v>2</v>
      </c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</row>
    <row r="851" spans="1:60" outlineLevel="1" x14ac:dyDescent="0.2">
      <c r="A851" s="155"/>
      <c r="B851" s="156"/>
      <c r="C851" s="200" t="s">
        <v>1153</v>
      </c>
      <c r="D851" s="191"/>
      <c r="E851" s="192">
        <v>39.6</v>
      </c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 t="s">
        <v>200</v>
      </c>
      <c r="AH851" s="148">
        <v>2</v>
      </c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</row>
    <row r="852" spans="1:60" ht="22.5" outlineLevel="1" x14ac:dyDescent="0.2">
      <c r="A852" s="155"/>
      <c r="B852" s="156"/>
      <c r="C852" s="200" t="s">
        <v>1154</v>
      </c>
      <c r="D852" s="191"/>
      <c r="E852" s="192">
        <v>6.6</v>
      </c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 t="s">
        <v>200</v>
      </c>
      <c r="AH852" s="148">
        <v>2</v>
      </c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</row>
    <row r="853" spans="1:60" outlineLevel="1" x14ac:dyDescent="0.2">
      <c r="A853" s="155"/>
      <c r="B853" s="156"/>
      <c r="C853" s="201" t="s">
        <v>295</v>
      </c>
      <c r="D853" s="193"/>
      <c r="E853" s="194">
        <v>50.33</v>
      </c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 t="s">
        <v>200</v>
      </c>
      <c r="AH853" s="148">
        <v>3</v>
      </c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</row>
    <row r="854" spans="1:60" outlineLevel="1" x14ac:dyDescent="0.2">
      <c r="A854" s="155"/>
      <c r="B854" s="156"/>
      <c r="C854" s="199" t="s">
        <v>296</v>
      </c>
      <c r="D854" s="191"/>
      <c r="E854" s="192"/>
      <c r="F854" s="158"/>
      <c r="G854" s="158"/>
      <c r="H854" s="158"/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  <c r="U854" s="158"/>
      <c r="V854" s="158"/>
      <c r="W854" s="15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 t="s">
        <v>200</v>
      </c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</row>
    <row r="855" spans="1:60" outlineLevel="1" x14ac:dyDescent="0.2">
      <c r="A855" s="155"/>
      <c r="B855" s="156"/>
      <c r="C855" s="190" t="s">
        <v>2393</v>
      </c>
      <c r="D855" s="188"/>
      <c r="E855" s="189">
        <v>125.81</v>
      </c>
      <c r="F855" s="158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 t="s">
        <v>200</v>
      </c>
      <c r="AH855" s="148">
        <v>0</v>
      </c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</row>
    <row r="856" spans="1:60" ht="22.5" outlineLevel="1" x14ac:dyDescent="0.2">
      <c r="A856" s="174">
        <v>209</v>
      </c>
      <c r="B856" s="175" t="s">
        <v>953</v>
      </c>
      <c r="C856" s="183" t="s">
        <v>954</v>
      </c>
      <c r="D856" s="176" t="s">
        <v>234</v>
      </c>
      <c r="E856" s="177">
        <v>642.12019999999995</v>
      </c>
      <c r="F856" s="178"/>
      <c r="G856" s="179">
        <f t="shared" ref="G856:G862" si="0">ROUND(E856*F856,2)</f>
        <v>0</v>
      </c>
      <c r="H856" s="178"/>
      <c r="I856" s="179">
        <f t="shared" ref="I856:I862" si="1">ROUND(E856*H856,2)</f>
        <v>0</v>
      </c>
      <c r="J856" s="178"/>
      <c r="K856" s="179">
        <f t="shared" ref="K856:K862" si="2">ROUND(E856*J856,2)</f>
        <v>0</v>
      </c>
      <c r="L856" s="179">
        <v>21</v>
      </c>
      <c r="M856" s="179">
        <f t="shared" ref="M856:M862" si="3">G856*(1+L856/100)</f>
        <v>0</v>
      </c>
      <c r="N856" s="179">
        <v>0</v>
      </c>
      <c r="O856" s="179">
        <f t="shared" ref="O856:O862" si="4">ROUND(E856*N856,2)</f>
        <v>0</v>
      </c>
      <c r="P856" s="179">
        <v>0</v>
      </c>
      <c r="Q856" s="179">
        <f t="shared" ref="Q856:Q862" si="5">ROUND(E856*P856,2)</f>
        <v>0</v>
      </c>
      <c r="R856" s="179"/>
      <c r="S856" s="179" t="s">
        <v>177</v>
      </c>
      <c r="T856" s="180" t="s">
        <v>178</v>
      </c>
      <c r="U856" s="158">
        <v>0.93300000000000005</v>
      </c>
      <c r="V856" s="158">
        <f t="shared" ref="V856:V862" si="6">ROUND(E856*U856,2)</f>
        <v>599.1</v>
      </c>
      <c r="W856" s="15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 t="s">
        <v>188</v>
      </c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</row>
    <row r="857" spans="1:60" ht="22.5" outlineLevel="1" x14ac:dyDescent="0.2">
      <c r="A857" s="174">
        <v>210</v>
      </c>
      <c r="B857" s="175" t="s">
        <v>955</v>
      </c>
      <c r="C857" s="183" t="s">
        <v>956</v>
      </c>
      <c r="D857" s="176" t="s">
        <v>234</v>
      </c>
      <c r="E857" s="177">
        <v>3852.7212199999999</v>
      </c>
      <c r="F857" s="178"/>
      <c r="G857" s="179">
        <f t="shared" si="0"/>
        <v>0</v>
      </c>
      <c r="H857" s="178"/>
      <c r="I857" s="179">
        <f t="shared" si="1"/>
        <v>0</v>
      </c>
      <c r="J857" s="178"/>
      <c r="K857" s="179">
        <f t="shared" si="2"/>
        <v>0</v>
      </c>
      <c r="L857" s="179">
        <v>21</v>
      </c>
      <c r="M857" s="179">
        <f t="shared" si="3"/>
        <v>0</v>
      </c>
      <c r="N857" s="179">
        <v>0</v>
      </c>
      <c r="O857" s="179">
        <f t="shared" si="4"/>
        <v>0</v>
      </c>
      <c r="P857" s="179">
        <v>0</v>
      </c>
      <c r="Q857" s="179">
        <f t="shared" si="5"/>
        <v>0</v>
      </c>
      <c r="R857" s="179"/>
      <c r="S857" s="179" t="s">
        <v>177</v>
      </c>
      <c r="T857" s="180" t="s">
        <v>178</v>
      </c>
      <c r="U857" s="158">
        <v>0.65300000000000002</v>
      </c>
      <c r="V857" s="158">
        <f t="shared" si="6"/>
        <v>2515.83</v>
      </c>
      <c r="W857" s="15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 t="s">
        <v>188</v>
      </c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</row>
    <row r="858" spans="1:60" outlineLevel="1" x14ac:dyDescent="0.2">
      <c r="A858" s="174">
        <v>211</v>
      </c>
      <c r="B858" s="175" t="s">
        <v>957</v>
      </c>
      <c r="C858" s="183" t="s">
        <v>958</v>
      </c>
      <c r="D858" s="176" t="s">
        <v>234</v>
      </c>
      <c r="E858" s="177">
        <v>642.12019999999995</v>
      </c>
      <c r="F858" s="178"/>
      <c r="G858" s="179">
        <f t="shared" si="0"/>
        <v>0</v>
      </c>
      <c r="H858" s="178"/>
      <c r="I858" s="179">
        <f t="shared" si="1"/>
        <v>0</v>
      </c>
      <c r="J858" s="178"/>
      <c r="K858" s="179">
        <f t="shared" si="2"/>
        <v>0</v>
      </c>
      <c r="L858" s="179">
        <v>21</v>
      </c>
      <c r="M858" s="179">
        <f t="shared" si="3"/>
        <v>0</v>
      </c>
      <c r="N858" s="179">
        <v>0</v>
      </c>
      <c r="O858" s="179">
        <f t="shared" si="4"/>
        <v>0</v>
      </c>
      <c r="P858" s="179">
        <v>0</v>
      </c>
      <c r="Q858" s="179">
        <f t="shared" si="5"/>
        <v>0</v>
      </c>
      <c r="R858" s="179"/>
      <c r="S858" s="179" t="s">
        <v>177</v>
      </c>
      <c r="T858" s="180" t="s">
        <v>178</v>
      </c>
      <c r="U858" s="158">
        <v>0.49</v>
      </c>
      <c r="V858" s="158">
        <f t="shared" si="6"/>
        <v>314.64</v>
      </c>
      <c r="W858" s="15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 t="s">
        <v>188</v>
      </c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</row>
    <row r="859" spans="1:60" ht="22.5" outlineLevel="1" x14ac:dyDescent="0.2">
      <c r="A859" s="174">
        <v>212</v>
      </c>
      <c r="B859" s="175" t="s">
        <v>959</v>
      </c>
      <c r="C859" s="183" t="s">
        <v>960</v>
      </c>
      <c r="D859" s="176" t="s">
        <v>234</v>
      </c>
      <c r="E859" s="177">
        <v>12200.28385</v>
      </c>
      <c r="F859" s="178"/>
      <c r="G859" s="179">
        <f t="shared" si="0"/>
        <v>0</v>
      </c>
      <c r="H859" s="178"/>
      <c r="I859" s="179">
        <f t="shared" si="1"/>
        <v>0</v>
      </c>
      <c r="J859" s="178"/>
      <c r="K859" s="179">
        <f t="shared" si="2"/>
        <v>0</v>
      </c>
      <c r="L859" s="179">
        <v>21</v>
      </c>
      <c r="M859" s="179">
        <f t="shared" si="3"/>
        <v>0</v>
      </c>
      <c r="N859" s="179">
        <v>0</v>
      </c>
      <c r="O859" s="179">
        <f t="shared" si="4"/>
        <v>0</v>
      </c>
      <c r="P859" s="179">
        <v>0</v>
      </c>
      <c r="Q859" s="179">
        <f t="shared" si="5"/>
        <v>0</v>
      </c>
      <c r="R859" s="179"/>
      <c r="S859" s="179" t="s">
        <v>177</v>
      </c>
      <c r="T859" s="180" t="s">
        <v>178</v>
      </c>
      <c r="U859" s="158">
        <v>0</v>
      </c>
      <c r="V859" s="158">
        <f t="shared" si="6"/>
        <v>0</v>
      </c>
      <c r="W859" s="15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 t="s">
        <v>188</v>
      </c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</row>
    <row r="860" spans="1:60" ht="22.5" outlineLevel="1" x14ac:dyDescent="0.2">
      <c r="A860" s="174">
        <v>213</v>
      </c>
      <c r="B860" s="175" t="s">
        <v>961</v>
      </c>
      <c r="C860" s="183" t="s">
        <v>962</v>
      </c>
      <c r="D860" s="176" t="s">
        <v>234</v>
      </c>
      <c r="E860" s="177">
        <v>642.12019999999995</v>
      </c>
      <c r="F860" s="178"/>
      <c r="G860" s="179">
        <f t="shared" si="0"/>
        <v>0</v>
      </c>
      <c r="H860" s="178"/>
      <c r="I860" s="179">
        <f t="shared" si="1"/>
        <v>0</v>
      </c>
      <c r="J860" s="178"/>
      <c r="K860" s="179">
        <f t="shared" si="2"/>
        <v>0</v>
      </c>
      <c r="L860" s="179">
        <v>21</v>
      </c>
      <c r="M860" s="179">
        <f t="shared" si="3"/>
        <v>0</v>
      </c>
      <c r="N860" s="179">
        <v>0</v>
      </c>
      <c r="O860" s="179">
        <f t="shared" si="4"/>
        <v>0</v>
      </c>
      <c r="P860" s="179">
        <v>0</v>
      </c>
      <c r="Q860" s="179">
        <f t="shared" si="5"/>
        <v>0</v>
      </c>
      <c r="R860" s="179"/>
      <c r="S860" s="179" t="s">
        <v>177</v>
      </c>
      <c r="T860" s="180" t="s">
        <v>178</v>
      </c>
      <c r="U860" s="158">
        <v>0.94199999999999995</v>
      </c>
      <c r="V860" s="158">
        <f t="shared" si="6"/>
        <v>604.88</v>
      </c>
      <c r="W860" s="15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 t="s">
        <v>188</v>
      </c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</row>
    <row r="861" spans="1:60" ht="22.5" outlineLevel="1" x14ac:dyDescent="0.2">
      <c r="A861" s="174">
        <v>214</v>
      </c>
      <c r="B861" s="175" t="s">
        <v>963</v>
      </c>
      <c r="C861" s="183" t="s">
        <v>964</v>
      </c>
      <c r="D861" s="176" t="s">
        <v>234</v>
      </c>
      <c r="E861" s="177">
        <v>6421.2020300000004</v>
      </c>
      <c r="F861" s="178"/>
      <c r="G861" s="179">
        <f t="shared" si="0"/>
        <v>0</v>
      </c>
      <c r="H861" s="178"/>
      <c r="I861" s="179">
        <f t="shared" si="1"/>
        <v>0</v>
      </c>
      <c r="J861" s="178"/>
      <c r="K861" s="179">
        <f t="shared" si="2"/>
        <v>0</v>
      </c>
      <c r="L861" s="179">
        <v>21</v>
      </c>
      <c r="M861" s="179">
        <f t="shared" si="3"/>
        <v>0</v>
      </c>
      <c r="N861" s="179">
        <v>0</v>
      </c>
      <c r="O861" s="179">
        <f t="shared" si="4"/>
        <v>0</v>
      </c>
      <c r="P861" s="179">
        <v>0</v>
      </c>
      <c r="Q861" s="179">
        <f t="shared" si="5"/>
        <v>0</v>
      </c>
      <c r="R861" s="179"/>
      <c r="S861" s="179" t="s">
        <v>177</v>
      </c>
      <c r="T861" s="180" t="s">
        <v>178</v>
      </c>
      <c r="U861" s="158">
        <v>0.105</v>
      </c>
      <c r="V861" s="158">
        <f t="shared" si="6"/>
        <v>674.23</v>
      </c>
      <c r="W861" s="15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 t="s">
        <v>188</v>
      </c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</row>
    <row r="862" spans="1:60" outlineLevel="1" x14ac:dyDescent="0.2">
      <c r="A862" s="167">
        <v>215</v>
      </c>
      <c r="B862" s="168" t="s">
        <v>239</v>
      </c>
      <c r="C862" s="184" t="s">
        <v>240</v>
      </c>
      <c r="D862" s="169" t="s">
        <v>234</v>
      </c>
      <c r="E862" s="170">
        <v>642.12019999999995</v>
      </c>
      <c r="F862" s="171"/>
      <c r="G862" s="172">
        <f t="shared" si="0"/>
        <v>0</v>
      </c>
      <c r="H862" s="171"/>
      <c r="I862" s="172">
        <f t="shared" si="1"/>
        <v>0</v>
      </c>
      <c r="J862" s="171"/>
      <c r="K862" s="172">
        <f t="shared" si="2"/>
        <v>0</v>
      </c>
      <c r="L862" s="172">
        <v>21</v>
      </c>
      <c r="M862" s="172">
        <f t="shared" si="3"/>
        <v>0</v>
      </c>
      <c r="N862" s="172">
        <v>0</v>
      </c>
      <c r="O862" s="172">
        <f t="shared" si="4"/>
        <v>0</v>
      </c>
      <c r="P862" s="172">
        <v>0</v>
      </c>
      <c r="Q862" s="172">
        <f t="shared" si="5"/>
        <v>0</v>
      </c>
      <c r="R862" s="172"/>
      <c r="S862" s="172" t="s">
        <v>177</v>
      </c>
      <c r="T862" s="173" t="s">
        <v>178</v>
      </c>
      <c r="U862" s="158">
        <v>0</v>
      </c>
      <c r="V862" s="158">
        <f t="shared" si="6"/>
        <v>0</v>
      </c>
      <c r="W862" s="15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 t="s">
        <v>188</v>
      </c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</row>
    <row r="863" spans="1:60" x14ac:dyDescent="0.2">
      <c r="A863" s="5"/>
      <c r="B863" s="6"/>
      <c r="C863" s="185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AE863">
        <v>15</v>
      </c>
      <c r="AF863">
        <v>21</v>
      </c>
    </row>
    <row r="864" spans="1:60" x14ac:dyDescent="0.2">
      <c r="A864" s="151"/>
      <c r="B864" s="152" t="s">
        <v>26</v>
      </c>
      <c r="C864" s="186"/>
      <c r="D864" s="153"/>
      <c r="E864" s="154"/>
      <c r="F864" s="154"/>
      <c r="G864" s="181">
        <f>G8+G78+G116+G134+G148+G180+G215+G283+G294+G299+G363+G387+G425+G442+G453+G455+G537+G621+G646+G654+G688+G692+G698+G773+G810+G815+G827+G832+G837</f>
        <v>0</v>
      </c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AE864">
        <f>SUMIF(L7:L862,AE863,G7:G862)</f>
        <v>0</v>
      </c>
      <c r="AF864">
        <f>SUMIF(L7:L862,AF863,G7:G862)</f>
        <v>0</v>
      </c>
      <c r="AG864" t="s">
        <v>189</v>
      </c>
    </row>
    <row r="865" spans="1:33" x14ac:dyDescent="0.2">
      <c r="A865" s="5"/>
      <c r="B865" s="6"/>
      <c r="C865" s="185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33" x14ac:dyDescent="0.2">
      <c r="A866" s="5"/>
      <c r="B866" s="6"/>
      <c r="C866" s="185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33" x14ac:dyDescent="0.2">
      <c r="A867" s="274" t="s">
        <v>190</v>
      </c>
      <c r="B867" s="274"/>
      <c r="C867" s="275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33" x14ac:dyDescent="0.2">
      <c r="A868" s="255"/>
      <c r="B868" s="256"/>
      <c r="C868" s="257"/>
      <c r="D868" s="256"/>
      <c r="E868" s="256"/>
      <c r="F868" s="256"/>
      <c r="G868" s="25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AG868" t="s">
        <v>191</v>
      </c>
    </row>
    <row r="869" spans="1:33" x14ac:dyDescent="0.2">
      <c r="A869" s="259"/>
      <c r="B869" s="260"/>
      <c r="C869" s="261"/>
      <c r="D869" s="260"/>
      <c r="E869" s="260"/>
      <c r="F869" s="260"/>
      <c r="G869" s="262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33" x14ac:dyDescent="0.2">
      <c r="A870" s="259"/>
      <c r="B870" s="260"/>
      <c r="C870" s="261"/>
      <c r="D870" s="260"/>
      <c r="E870" s="260"/>
      <c r="F870" s="260"/>
      <c r="G870" s="262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33" x14ac:dyDescent="0.2">
      <c r="A871" s="259"/>
      <c r="B871" s="260"/>
      <c r="C871" s="261"/>
      <c r="D871" s="260"/>
      <c r="E871" s="260"/>
      <c r="F871" s="260"/>
      <c r="G871" s="262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33" x14ac:dyDescent="0.2">
      <c r="A872" s="263"/>
      <c r="B872" s="264"/>
      <c r="C872" s="265"/>
      <c r="D872" s="264"/>
      <c r="E872" s="264"/>
      <c r="F872" s="264"/>
      <c r="G872" s="266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33" x14ac:dyDescent="0.2">
      <c r="A873" s="5"/>
      <c r="B873" s="6"/>
      <c r="C873" s="185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33" x14ac:dyDescent="0.2">
      <c r="C874" s="187"/>
      <c r="D874" s="139"/>
      <c r="AG874" t="s">
        <v>192</v>
      </c>
    </row>
    <row r="875" spans="1:33" x14ac:dyDescent="0.2">
      <c r="D875" s="139"/>
    </row>
    <row r="876" spans="1:33" x14ac:dyDescent="0.2">
      <c r="D876" s="139"/>
    </row>
    <row r="877" spans="1:33" x14ac:dyDescent="0.2">
      <c r="D877" s="139"/>
    </row>
    <row r="878" spans="1:33" x14ac:dyDescent="0.2">
      <c r="D878" s="139"/>
    </row>
    <row r="879" spans="1:33" x14ac:dyDescent="0.2">
      <c r="D879" s="139"/>
    </row>
    <row r="880" spans="1:33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BADIbPkwZfAoi6rh7wy4n/XCljIZ7CYsmRqwrB6/Tp2xeoC61nFUTxhR+A+PH8rfKfo2wYOTJIUdc6XfYe4f0Q==" saltValue="2DxnmoShNsWkC1O8YQpwxQ==" spinCount="100000" sheet="1"/>
  <mergeCells count="7">
    <mergeCell ref="A868:G872"/>
    <mergeCell ref="C365:G365"/>
    <mergeCell ref="A1:G1"/>
    <mergeCell ref="C2:G2"/>
    <mergeCell ref="C3:G3"/>
    <mergeCell ref="C4:G4"/>
    <mergeCell ref="A867:C86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tabSelected="1" workbookViewId="0">
      <pane ySplit="7" topLeftCell="A693" activePane="bottomLeft" state="frozen"/>
      <selection pane="bottomLeft" activeCell="AQ696" sqref="AQ696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44</v>
      </c>
      <c r="C3" s="268" t="s">
        <v>61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44</v>
      </c>
      <c r="C4" s="271" t="s">
        <v>63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SUMIF(AG9:AG69,"&lt;&gt;NOR",G9:G69)</f>
        <v>0</v>
      </c>
      <c r="H8" s="165"/>
      <c r="I8" s="165">
        <f>SUM(I9:I69)</f>
        <v>0</v>
      </c>
      <c r="J8" s="165"/>
      <c r="K8" s="165">
        <f>SUM(K9:K69)</f>
        <v>0</v>
      </c>
      <c r="L8" s="165"/>
      <c r="M8" s="165">
        <f>SUM(M9:M69)</f>
        <v>0</v>
      </c>
      <c r="N8" s="165"/>
      <c r="O8" s="165">
        <f>SUM(O9:O69)</f>
        <v>0</v>
      </c>
      <c r="P8" s="165"/>
      <c r="Q8" s="165">
        <f>SUM(Q9:Q69)</f>
        <v>55.25</v>
      </c>
      <c r="R8" s="165"/>
      <c r="S8" s="165"/>
      <c r="T8" s="166"/>
      <c r="U8" s="160"/>
      <c r="V8" s="160">
        <f>SUM(V9:V69)</f>
        <v>0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242</v>
      </c>
      <c r="C9" s="184" t="s">
        <v>243</v>
      </c>
      <c r="D9" s="169" t="s">
        <v>195</v>
      </c>
      <c r="E9" s="170">
        <v>54.16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0.66</v>
      </c>
      <c r="Q9" s="172">
        <f>ROUND(E9*P9,2)</f>
        <v>35.75</v>
      </c>
      <c r="R9" s="172"/>
      <c r="S9" s="172" t="s">
        <v>177</v>
      </c>
      <c r="T9" s="173" t="s">
        <v>178</v>
      </c>
      <c r="U9" s="158">
        <v>0</v>
      </c>
      <c r="V9" s="158">
        <f>ROUND(E9*U9,2)</f>
        <v>0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2394</v>
      </c>
      <c r="D10" s="188"/>
      <c r="E10" s="189">
        <v>2.8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55"/>
      <c r="B11" s="156"/>
      <c r="C11" s="190" t="s">
        <v>2395</v>
      </c>
      <c r="D11" s="188"/>
      <c r="E11" s="189">
        <v>20.96</v>
      </c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200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2396</v>
      </c>
      <c r="D12" s="188"/>
      <c r="E12" s="189">
        <v>14.72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55"/>
      <c r="B13" s="156"/>
      <c r="C13" s="190" t="s">
        <v>2397</v>
      </c>
      <c r="D13" s="188"/>
      <c r="E13" s="189">
        <v>15.68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ht="22.5" outlineLevel="1" x14ac:dyDescent="0.2">
      <c r="A14" s="167">
        <v>2</v>
      </c>
      <c r="B14" s="168" t="s">
        <v>252</v>
      </c>
      <c r="C14" s="184" t="s">
        <v>253</v>
      </c>
      <c r="D14" s="169" t="s">
        <v>195</v>
      </c>
      <c r="E14" s="170">
        <v>54.16</v>
      </c>
      <c r="F14" s="171"/>
      <c r="G14" s="172">
        <f>ROUND(E14*F14,2)</f>
        <v>0</v>
      </c>
      <c r="H14" s="171"/>
      <c r="I14" s="172">
        <f>ROUND(E14*H14,2)</f>
        <v>0</v>
      </c>
      <c r="J14" s="171"/>
      <c r="K14" s="172">
        <f>ROUND(E14*J14,2)</f>
        <v>0</v>
      </c>
      <c r="L14" s="172">
        <v>21</v>
      </c>
      <c r="M14" s="172">
        <f>G14*(1+L14/100)</f>
        <v>0</v>
      </c>
      <c r="N14" s="172">
        <v>0</v>
      </c>
      <c r="O14" s="172">
        <f>ROUND(E14*N14,2)</f>
        <v>0</v>
      </c>
      <c r="P14" s="172">
        <v>0.36</v>
      </c>
      <c r="Q14" s="172">
        <f>ROUND(E14*P14,2)</f>
        <v>19.5</v>
      </c>
      <c r="R14" s="172"/>
      <c r="S14" s="172" t="s">
        <v>177</v>
      </c>
      <c r="T14" s="173" t="s">
        <v>178</v>
      </c>
      <c r="U14" s="158">
        <v>0</v>
      </c>
      <c r="V14" s="158">
        <f>ROUND(E14*U14,2)</f>
        <v>0</v>
      </c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196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55"/>
      <c r="B15" s="156"/>
      <c r="C15" s="190" t="s">
        <v>2394</v>
      </c>
      <c r="D15" s="188"/>
      <c r="E15" s="189">
        <v>2.8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200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55"/>
      <c r="B16" s="156"/>
      <c r="C16" s="190" t="s">
        <v>2395</v>
      </c>
      <c r="D16" s="188"/>
      <c r="E16" s="189">
        <v>20.96</v>
      </c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200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2396</v>
      </c>
      <c r="D17" s="188"/>
      <c r="E17" s="189">
        <v>14.72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55"/>
      <c r="B18" s="156"/>
      <c r="C18" s="190" t="s">
        <v>2397</v>
      </c>
      <c r="D18" s="188"/>
      <c r="E18" s="189">
        <v>15.68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200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67">
        <v>3</v>
      </c>
      <c r="B19" s="168" t="s">
        <v>206</v>
      </c>
      <c r="C19" s="184" t="s">
        <v>207</v>
      </c>
      <c r="D19" s="169" t="s">
        <v>208</v>
      </c>
      <c r="E19" s="170">
        <v>5.6330400000000003</v>
      </c>
      <c r="F19" s="171"/>
      <c r="G19" s="172">
        <f>ROUND(E19*F19,2)</f>
        <v>0</v>
      </c>
      <c r="H19" s="171"/>
      <c r="I19" s="172">
        <f>ROUND(E19*H19,2)</f>
        <v>0</v>
      </c>
      <c r="J19" s="171"/>
      <c r="K19" s="172">
        <f>ROUND(E19*J19,2)</f>
        <v>0</v>
      </c>
      <c r="L19" s="172">
        <v>21</v>
      </c>
      <c r="M19" s="172">
        <f>G19*(1+L19/100)</f>
        <v>0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2"/>
      <c r="S19" s="172" t="s">
        <v>177</v>
      </c>
      <c r="T19" s="173" t="s">
        <v>178</v>
      </c>
      <c r="U19" s="158">
        <v>0</v>
      </c>
      <c r="V19" s="158">
        <f>ROUND(E19*U19,2)</f>
        <v>0</v>
      </c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196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258</v>
      </c>
      <c r="D20" s="188"/>
      <c r="E20" s="189">
        <v>0.83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55"/>
      <c r="B21" s="156"/>
      <c r="C21" s="190" t="s">
        <v>259</v>
      </c>
      <c r="D21" s="188"/>
      <c r="E21" s="189">
        <v>1.96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55"/>
      <c r="B22" s="156"/>
      <c r="C22" s="190" t="s">
        <v>260</v>
      </c>
      <c r="D22" s="188"/>
      <c r="E22" s="189">
        <v>1.96</v>
      </c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200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261</v>
      </c>
      <c r="D23" s="188"/>
      <c r="E23" s="189">
        <v>0.88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67">
        <v>4</v>
      </c>
      <c r="B24" s="168" t="s">
        <v>262</v>
      </c>
      <c r="C24" s="184" t="s">
        <v>263</v>
      </c>
      <c r="D24" s="169" t="s">
        <v>208</v>
      </c>
      <c r="E24" s="170">
        <v>78.335999999999999</v>
      </c>
      <c r="F24" s="171"/>
      <c r="G24" s="172">
        <f>ROUND(E24*F24,2)</f>
        <v>0</v>
      </c>
      <c r="H24" s="171"/>
      <c r="I24" s="172">
        <f>ROUND(E24*H24,2)</f>
        <v>0</v>
      </c>
      <c r="J24" s="171"/>
      <c r="K24" s="172">
        <f>ROUND(E24*J24,2)</f>
        <v>0</v>
      </c>
      <c r="L24" s="172">
        <v>21</v>
      </c>
      <c r="M24" s="172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2"/>
      <c r="S24" s="172" t="s">
        <v>177</v>
      </c>
      <c r="T24" s="173" t="s">
        <v>178</v>
      </c>
      <c r="U24" s="158">
        <v>0</v>
      </c>
      <c r="V24" s="158">
        <f>ROUND(E24*U24,2)</f>
        <v>0</v>
      </c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196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264</v>
      </c>
      <c r="D25" s="188"/>
      <c r="E25" s="189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55"/>
      <c r="B26" s="156"/>
      <c r="C26" s="190" t="s">
        <v>2398</v>
      </c>
      <c r="D26" s="188"/>
      <c r="E26" s="189">
        <v>10.85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200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55"/>
      <c r="B27" s="156"/>
      <c r="C27" s="190" t="s">
        <v>2399</v>
      </c>
      <c r="D27" s="188"/>
      <c r="E27" s="189">
        <v>25.15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200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55"/>
      <c r="B28" s="156"/>
      <c r="C28" s="190" t="s">
        <v>2400</v>
      </c>
      <c r="D28" s="188"/>
      <c r="E28" s="189">
        <v>25.06</v>
      </c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200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2401</v>
      </c>
      <c r="D29" s="188"/>
      <c r="E29" s="189">
        <v>17.28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ht="22.5" outlineLevel="1" x14ac:dyDescent="0.2">
      <c r="A30" s="167">
        <v>5</v>
      </c>
      <c r="B30" s="168" t="s">
        <v>210</v>
      </c>
      <c r="C30" s="184" t="s">
        <v>211</v>
      </c>
      <c r="D30" s="169" t="s">
        <v>208</v>
      </c>
      <c r="E30" s="170">
        <v>5.6330400000000003</v>
      </c>
      <c r="F30" s="171"/>
      <c r="G30" s="172">
        <f>ROUND(E30*F30,2)</f>
        <v>0</v>
      </c>
      <c r="H30" s="171"/>
      <c r="I30" s="172">
        <f>ROUND(E30*H30,2)</f>
        <v>0</v>
      </c>
      <c r="J30" s="171"/>
      <c r="K30" s="172">
        <f>ROUND(E30*J30,2)</f>
        <v>0</v>
      </c>
      <c r="L30" s="172">
        <v>21</v>
      </c>
      <c r="M30" s="172">
        <f>G30*(1+L30/100)</f>
        <v>0</v>
      </c>
      <c r="N30" s="172">
        <v>0</v>
      </c>
      <c r="O30" s="172">
        <f>ROUND(E30*N30,2)</f>
        <v>0</v>
      </c>
      <c r="P30" s="172">
        <v>0</v>
      </c>
      <c r="Q30" s="172">
        <f>ROUND(E30*P30,2)</f>
        <v>0</v>
      </c>
      <c r="R30" s="172"/>
      <c r="S30" s="172" t="s">
        <v>177</v>
      </c>
      <c r="T30" s="173" t="s">
        <v>178</v>
      </c>
      <c r="U30" s="158">
        <v>0</v>
      </c>
      <c r="V30" s="158">
        <f>ROUND(E30*U30,2)</f>
        <v>0</v>
      </c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196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55"/>
      <c r="B31" s="156"/>
      <c r="C31" s="190" t="s">
        <v>258</v>
      </c>
      <c r="D31" s="188"/>
      <c r="E31" s="189">
        <v>0.83</v>
      </c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200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0" t="s">
        <v>259</v>
      </c>
      <c r="D32" s="188"/>
      <c r="E32" s="189">
        <v>1.96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55"/>
      <c r="B33" s="156"/>
      <c r="C33" s="190" t="s">
        <v>260</v>
      </c>
      <c r="D33" s="188"/>
      <c r="E33" s="189">
        <v>1.96</v>
      </c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200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55"/>
      <c r="B34" s="156"/>
      <c r="C34" s="190" t="s">
        <v>261</v>
      </c>
      <c r="D34" s="188"/>
      <c r="E34" s="189">
        <v>0.88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ht="22.5" outlineLevel="1" x14ac:dyDescent="0.2">
      <c r="A35" s="167">
        <v>6</v>
      </c>
      <c r="B35" s="168" t="s">
        <v>269</v>
      </c>
      <c r="C35" s="184" t="s">
        <v>270</v>
      </c>
      <c r="D35" s="169" t="s">
        <v>208</v>
      </c>
      <c r="E35" s="170">
        <v>35.9</v>
      </c>
      <c r="F35" s="171"/>
      <c r="G35" s="172">
        <f>ROUND(E35*F35,2)</f>
        <v>0</v>
      </c>
      <c r="H35" s="171"/>
      <c r="I35" s="172">
        <f>ROUND(E35*H35,2)</f>
        <v>0</v>
      </c>
      <c r="J35" s="171"/>
      <c r="K35" s="172">
        <f>ROUND(E35*J35,2)</f>
        <v>0</v>
      </c>
      <c r="L35" s="172">
        <v>21</v>
      </c>
      <c r="M35" s="172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2"/>
      <c r="S35" s="172" t="s">
        <v>177</v>
      </c>
      <c r="T35" s="173" t="s">
        <v>178</v>
      </c>
      <c r="U35" s="158">
        <v>0</v>
      </c>
      <c r="V35" s="158">
        <f>ROUND(E35*U35,2)</f>
        <v>0</v>
      </c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196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199" t="s">
        <v>283</v>
      </c>
      <c r="D36" s="191"/>
      <c r="E36" s="192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55"/>
      <c r="B37" s="156"/>
      <c r="C37" s="200" t="s">
        <v>2402</v>
      </c>
      <c r="D37" s="191"/>
      <c r="E37" s="192">
        <v>26.11</v>
      </c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200</v>
      </c>
      <c r="AH37" s="148">
        <v>2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200" t="s">
        <v>2403</v>
      </c>
      <c r="D38" s="191"/>
      <c r="E38" s="192">
        <v>9.7899999999999991</v>
      </c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>
        <v>2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55"/>
      <c r="B39" s="156"/>
      <c r="C39" s="201" t="s">
        <v>295</v>
      </c>
      <c r="D39" s="193"/>
      <c r="E39" s="194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200</v>
      </c>
      <c r="AH39" s="148">
        <v>3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55"/>
      <c r="B40" s="156"/>
      <c r="C40" s="199" t="s">
        <v>296</v>
      </c>
      <c r="D40" s="191"/>
      <c r="E40" s="192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190" t="s">
        <v>2404</v>
      </c>
      <c r="D41" s="188"/>
      <c r="E41" s="189">
        <v>35.9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ht="33.75" outlineLevel="1" x14ac:dyDescent="0.2">
      <c r="A42" s="167">
        <v>7</v>
      </c>
      <c r="B42" s="168" t="s">
        <v>281</v>
      </c>
      <c r="C42" s="184" t="s">
        <v>282</v>
      </c>
      <c r="D42" s="169" t="s">
        <v>208</v>
      </c>
      <c r="E42" s="170">
        <v>359</v>
      </c>
      <c r="F42" s="171"/>
      <c r="G42" s="172">
        <f>ROUND(E42*F42,2)</f>
        <v>0</v>
      </c>
      <c r="H42" s="171"/>
      <c r="I42" s="172">
        <f>ROUND(E42*H42,2)</f>
        <v>0</v>
      </c>
      <c r="J42" s="171"/>
      <c r="K42" s="172">
        <f>ROUND(E42*J42,2)</f>
        <v>0</v>
      </c>
      <c r="L42" s="172">
        <v>21</v>
      </c>
      <c r="M42" s="172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2"/>
      <c r="S42" s="172" t="s">
        <v>177</v>
      </c>
      <c r="T42" s="173" t="s">
        <v>178</v>
      </c>
      <c r="U42" s="158">
        <v>0</v>
      </c>
      <c r="V42" s="158">
        <f>ROUND(E42*U42,2)</f>
        <v>0</v>
      </c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196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0" t="s">
        <v>2405</v>
      </c>
      <c r="D43" s="188"/>
      <c r="E43" s="189">
        <v>359</v>
      </c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ht="22.5" outlineLevel="1" x14ac:dyDescent="0.2">
      <c r="A44" s="167">
        <v>8</v>
      </c>
      <c r="B44" s="168" t="s">
        <v>213</v>
      </c>
      <c r="C44" s="184" t="s">
        <v>214</v>
      </c>
      <c r="D44" s="169" t="s">
        <v>208</v>
      </c>
      <c r="E44" s="170">
        <v>5.6330400000000003</v>
      </c>
      <c r="F44" s="171"/>
      <c r="G44" s="172">
        <f>ROUND(E44*F44,2)</f>
        <v>0</v>
      </c>
      <c r="H44" s="171"/>
      <c r="I44" s="172">
        <f>ROUND(E44*H44,2)</f>
        <v>0</v>
      </c>
      <c r="J44" s="171"/>
      <c r="K44" s="172">
        <f>ROUND(E44*J44,2)</f>
        <v>0</v>
      </c>
      <c r="L44" s="172">
        <v>21</v>
      </c>
      <c r="M44" s="172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2"/>
      <c r="S44" s="172" t="s">
        <v>177</v>
      </c>
      <c r="T44" s="173" t="s">
        <v>178</v>
      </c>
      <c r="U44" s="158">
        <v>0</v>
      </c>
      <c r="V44" s="158">
        <f>ROUND(E44*U44,2)</f>
        <v>0</v>
      </c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196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55"/>
      <c r="B45" s="156"/>
      <c r="C45" s="190" t="s">
        <v>258</v>
      </c>
      <c r="D45" s="188"/>
      <c r="E45" s="189">
        <v>0.83</v>
      </c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200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55"/>
      <c r="B46" s="156"/>
      <c r="C46" s="190" t="s">
        <v>259</v>
      </c>
      <c r="D46" s="188"/>
      <c r="E46" s="189">
        <v>1.96</v>
      </c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200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55"/>
      <c r="B47" s="156"/>
      <c r="C47" s="190" t="s">
        <v>260</v>
      </c>
      <c r="D47" s="188"/>
      <c r="E47" s="189">
        <v>1.96</v>
      </c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200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190" t="s">
        <v>261</v>
      </c>
      <c r="D48" s="188"/>
      <c r="E48" s="189">
        <v>0.88</v>
      </c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ht="22.5" outlineLevel="1" x14ac:dyDescent="0.2">
      <c r="A49" s="167">
        <v>9</v>
      </c>
      <c r="B49" s="168" t="s">
        <v>298</v>
      </c>
      <c r="C49" s="184" t="s">
        <v>299</v>
      </c>
      <c r="D49" s="169" t="s">
        <v>208</v>
      </c>
      <c r="E49" s="170">
        <v>35.9</v>
      </c>
      <c r="F49" s="171"/>
      <c r="G49" s="172">
        <f>ROUND(E49*F49,2)</f>
        <v>0</v>
      </c>
      <c r="H49" s="171"/>
      <c r="I49" s="172">
        <f>ROUND(E49*H49,2)</f>
        <v>0</v>
      </c>
      <c r="J49" s="171"/>
      <c r="K49" s="172">
        <f>ROUND(E49*J49,2)</f>
        <v>0</v>
      </c>
      <c r="L49" s="172">
        <v>21</v>
      </c>
      <c r="M49" s="172">
        <f>G49*(1+L49/100)</f>
        <v>0</v>
      </c>
      <c r="N49" s="172">
        <v>0</v>
      </c>
      <c r="O49" s="172">
        <f>ROUND(E49*N49,2)</f>
        <v>0</v>
      </c>
      <c r="P49" s="172">
        <v>0</v>
      </c>
      <c r="Q49" s="172">
        <f>ROUND(E49*P49,2)</f>
        <v>0</v>
      </c>
      <c r="R49" s="172"/>
      <c r="S49" s="172" t="s">
        <v>177</v>
      </c>
      <c r="T49" s="173" t="s">
        <v>178</v>
      </c>
      <c r="U49" s="158">
        <v>0</v>
      </c>
      <c r="V49" s="158">
        <f>ROUND(E49*U49,2)</f>
        <v>0</v>
      </c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196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190" t="s">
        <v>2404</v>
      </c>
      <c r="D50" s="188"/>
      <c r="E50" s="189">
        <v>35.9</v>
      </c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>
        <v>0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ht="33.75" outlineLevel="1" x14ac:dyDescent="0.2">
      <c r="A51" s="167">
        <v>10</v>
      </c>
      <c r="B51" s="168" t="s">
        <v>301</v>
      </c>
      <c r="C51" s="184" t="s">
        <v>302</v>
      </c>
      <c r="D51" s="169" t="s">
        <v>208</v>
      </c>
      <c r="E51" s="170">
        <v>42.436</v>
      </c>
      <c r="F51" s="171"/>
      <c r="G51" s="172">
        <f>ROUND(E51*F51,2)</f>
        <v>0</v>
      </c>
      <c r="H51" s="171"/>
      <c r="I51" s="172">
        <f>ROUND(E51*H51,2)</f>
        <v>0</v>
      </c>
      <c r="J51" s="171"/>
      <c r="K51" s="172">
        <f>ROUND(E51*J51,2)</f>
        <v>0</v>
      </c>
      <c r="L51" s="172">
        <v>21</v>
      </c>
      <c r="M51" s="172">
        <f>G51*(1+L51/100)</f>
        <v>0</v>
      </c>
      <c r="N51" s="172">
        <v>0</v>
      </c>
      <c r="O51" s="172">
        <f>ROUND(E51*N51,2)</f>
        <v>0</v>
      </c>
      <c r="P51" s="172">
        <v>0</v>
      </c>
      <c r="Q51" s="172">
        <f>ROUND(E51*P51,2)</f>
        <v>0</v>
      </c>
      <c r="R51" s="172"/>
      <c r="S51" s="172" t="s">
        <v>177</v>
      </c>
      <c r="T51" s="173" t="s">
        <v>178</v>
      </c>
      <c r="U51" s="158">
        <v>0</v>
      </c>
      <c r="V51" s="158">
        <f>ROUND(E51*U51,2)</f>
        <v>0</v>
      </c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196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190" t="s">
        <v>264</v>
      </c>
      <c r="D52" s="188"/>
      <c r="E52" s="189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190" t="s">
        <v>2398</v>
      </c>
      <c r="D53" s="188"/>
      <c r="E53" s="189">
        <v>10.85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55"/>
      <c r="B54" s="156"/>
      <c r="C54" s="190" t="s">
        <v>2399</v>
      </c>
      <c r="D54" s="188"/>
      <c r="E54" s="189">
        <v>25.15</v>
      </c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200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55"/>
      <c r="B55" s="156"/>
      <c r="C55" s="190" t="s">
        <v>2400</v>
      </c>
      <c r="D55" s="188"/>
      <c r="E55" s="189">
        <v>25.06</v>
      </c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200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55"/>
      <c r="B56" s="156"/>
      <c r="C56" s="190" t="s">
        <v>2401</v>
      </c>
      <c r="D56" s="188"/>
      <c r="E56" s="189">
        <v>17.28</v>
      </c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200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55"/>
      <c r="B57" s="156"/>
      <c r="C57" s="190" t="s">
        <v>2406</v>
      </c>
      <c r="D57" s="188"/>
      <c r="E57" s="189">
        <v>-35.9</v>
      </c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200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ht="33.75" outlineLevel="1" x14ac:dyDescent="0.2">
      <c r="A58" s="167">
        <v>11</v>
      </c>
      <c r="B58" s="168" t="s">
        <v>215</v>
      </c>
      <c r="C58" s="184" t="s">
        <v>216</v>
      </c>
      <c r="D58" s="169" t="s">
        <v>195</v>
      </c>
      <c r="E58" s="170">
        <v>56.330399999999997</v>
      </c>
      <c r="F58" s="171"/>
      <c r="G58" s="172">
        <f>ROUND(E58*F58,2)</f>
        <v>0</v>
      </c>
      <c r="H58" s="171"/>
      <c r="I58" s="172">
        <f>ROUND(E58*H58,2)</f>
        <v>0</v>
      </c>
      <c r="J58" s="171"/>
      <c r="K58" s="172">
        <f>ROUND(E58*J58,2)</f>
        <v>0</v>
      </c>
      <c r="L58" s="172">
        <v>21</v>
      </c>
      <c r="M58" s="172">
        <f>G58*(1+L58/100)</f>
        <v>0</v>
      </c>
      <c r="N58" s="172">
        <v>0</v>
      </c>
      <c r="O58" s="172">
        <f>ROUND(E58*N58,2)</f>
        <v>0</v>
      </c>
      <c r="P58" s="172">
        <v>0</v>
      </c>
      <c r="Q58" s="172">
        <f>ROUND(E58*P58,2)</f>
        <v>0</v>
      </c>
      <c r="R58" s="172"/>
      <c r="S58" s="172" t="s">
        <v>177</v>
      </c>
      <c r="T58" s="173" t="s">
        <v>178</v>
      </c>
      <c r="U58" s="158">
        <v>0</v>
      </c>
      <c r="V58" s="158">
        <f>ROUND(E58*U58,2)</f>
        <v>0</v>
      </c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196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55"/>
      <c r="B59" s="156"/>
      <c r="C59" s="190" t="s">
        <v>304</v>
      </c>
      <c r="D59" s="188"/>
      <c r="E59" s="189">
        <v>8.2799999999999994</v>
      </c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200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55"/>
      <c r="B60" s="156"/>
      <c r="C60" s="190" t="s">
        <v>305</v>
      </c>
      <c r="D60" s="188"/>
      <c r="E60" s="189">
        <v>19.64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200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55"/>
      <c r="B61" s="156"/>
      <c r="C61" s="190" t="s">
        <v>306</v>
      </c>
      <c r="D61" s="188"/>
      <c r="E61" s="189">
        <v>19.64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200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55"/>
      <c r="B62" s="156"/>
      <c r="C62" s="190" t="s">
        <v>307</v>
      </c>
      <c r="D62" s="188"/>
      <c r="E62" s="189">
        <v>8.76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200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67">
        <v>12</v>
      </c>
      <c r="B63" s="168" t="s">
        <v>308</v>
      </c>
      <c r="C63" s="184" t="s">
        <v>309</v>
      </c>
      <c r="D63" s="169" t="s">
        <v>208</v>
      </c>
      <c r="E63" s="170">
        <v>35.9</v>
      </c>
      <c r="F63" s="171"/>
      <c r="G63" s="172">
        <f>ROUND(E63*F63,2)</f>
        <v>0</v>
      </c>
      <c r="H63" s="171"/>
      <c r="I63" s="172">
        <f>ROUND(E63*H63,2)</f>
        <v>0</v>
      </c>
      <c r="J63" s="171"/>
      <c r="K63" s="172">
        <f>ROUND(E63*J63,2)</f>
        <v>0</v>
      </c>
      <c r="L63" s="172">
        <v>21</v>
      </c>
      <c r="M63" s="172">
        <f>G63*(1+L63/100)</f>
        <v>0</v>
      </c>
      <c r="N63" s="172">
        <v>0</v>
      </c>
      <c r="O63" s="172">
        <f>ROUND(E63*N63,2)</f>
        <v>0</v>
      </c>
      <c r="P63" s="172">
        <v>0</v>
      </c>
      <c r="Q63" s="172">
        <f>ROUND(E63*P63,2)</f>
        <v>0</v>
      </c>
      <c r="R63" s="172"/>
      <c r="S63" s="172" t="s">
        <v>177</v>
      </c>
      <c r="T63" s="173" t="s">
        <v>178</v>
      </c>
      <c r="U63" s="158">
        <v>0</v>
      </c>
      <c r="V63" s="158">
        <f>ROUND(E63*U63,2)</f>
        <v>0</v>
      </c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196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55"/>
      <c r="B64" s="156"/>
      <c r="C64" s="190" t="s">
        <v>2404</v>
      </c>
      <c r="D64" s="188"/>
      <c r="E64" s="189">
        <v>35.9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200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ht="22.5" outlineLevel="1" x14ac:dyDescent="0.2">
      <c r="A65" s="167">
        <v>13</v>
      </c>
      <c r="B65" s="168" t="s">
        <v>218</v>
      </c>
      <c r="C65" s="184" t="s">
        <v>219</v>
      </c>
      <c r="D65" s="169" t="s">
        <v>195</v>
      </c>
      <c r="E65" s="170">
        <v>56.330399999999997</v>
      </c>
      <c r="F65" s="171"/>
      <c r="G65" s="172">
        <f>ROUND(E65*F65,2)</f>
        <v>0</v>
      </c>
      <c r="H65" s="171"/>
      <c r="I65" s="172">
        <f>ROUND(E65*H65,2)</f>
        <v>0</v>
      </c>
      <c r="J65" s="171"/>
      <c r="K65" s="172">
        <f>ROUND(E65*J65,2)</f>
        <v>0</v>
      </c>
      <c r="L65" s="172">
        <v>21</v>
      </c>
      <c r="M65" s="172">
        <f>G65*(1+L65/100)</f>
        <v>0</v>
      </c>
      <c r="N65" s="172">
        <v>0</v>
      </c>
      <c r="O65" s="172">
        <f>ROUND(E65*N65,2)</f>
        <v>0</v>
      </c>
      <c r="P65" s="172">
        <v>0</v>
      </c>
      <c r="Q65" s="172">
        <f>ROUND(E65*P65,2)</f>
        <v>0</v>
      </c>
      <c r="R65" s="172"/>
      <c r="S65" s="172" t="s">
        <v>177</v>
      </c>
      <c r="T65" s="173" t="s">
        <v>178</v>
      </c>
      <c r="U65" s="158">
        <v>0</v>
      </c>
      <c r="V65" s="158">
        <f>ROUND(E65*U65,2)</f>
        <v>0</v>
      </c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220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55"/>
      <c r="B66" s="156"/>
      <c r="C66" s="190" t="s">
        <v>304</v>
      </c>
      <c r="D66" s="188"/>
      <c r="E66" s="189">
        <v>8.2799999999999994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55"/>
      <c r="B67" s="156"/>
      <c r="C67" s="190" t="s">
        <v>305</v>
      </c>
      <c r="D67" s="188"/>
      <c r="E67" s="189">
        <v>19.64</v>
      </c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200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55"/>
      <c r="B68" s="156"/>
      <c r="C68" s="190" t="s">
        <v>306</v>
      </c>
      <c r="D68" s="188"/>
      <c r="E68" s="189">
        <v>19.64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200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190" t="s">
        <v>307</v>
      </c>
      <c r="D69" s="188"/>
      <c r="E69" s="189">
        <v>8.76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x14ac:dyDescent="0.2">
      <c r="A70" s="161" t="s">
        <v>172</v>
      </c>
      <c r="B70" s="162" t="s">
        <v>71</v>
      </c>
      <c r="C70" s="182" t="s">
        <v>72</v>
      </c>
      <c r="D70" s="163"/>
      <c r="E70" s="164"/>
      <c r="F70" s="165"/>
      <c r="G70" s="165">
        <f>SUMIF(AG71:AG107,"&lt;&gt;NOR",G71:G107)</f>
        <v>0</v>
      </c>
      <c r="H70" s="165"/>
      <c r="I70" s="165">
        <f>SUM(I71:I107)</f>
        <v>0</v>
      </c>
      <c r="J70" s="165"/>
      <c r="K70" s="165">
        <f>SUM(K71:K107)</f>
        <v>0</v>
      </c>
      <c r="L70" s="165"/>
      <c r="M70" s="165">
        <f>SUM(M71:M107)</f>
        <v>0</v>
      </c>
      <c r="N70" s="165"/>
      <c r="O70" s="165">
        <f>SUM(O71:O107)</f>
        <v>88.03</v>
      </c>
      <c r="P70" s="165"/>
      <c r="Q70" s="165">
        <f>SUM(Q71:Q107)</f>
        <v>0</v>
      </c>
      <c r="R70" s="165"/>
      <c r="S70" s="165"/>
      <c r="T70" s="166"/>
      <c r="U70" s="160"/>
      <c r="V70" s="160">
        <f>SUM(V71:V107)</f>
        <v>0</v>
      </c>
      <c r="W70" s="160"/>
      <c r="AG70" t="s">
        <v>173</v>
      </c>
    </row>
    <row r="71" spans="1:60" ht="22.5" outlineLevel="1" x14ac:dyDescent="0.2">
      <c r="A71" s="167">
        <v>14</v>
      </c>
      <c r="B71" s="168" t="s">
        <v>310</v>
      </c>
      <c r="C71" s="184" t="s">
        <v>311</v>
      </c>
      <c r="D71" s="169" t="s">
        <v>208</v>
      </c>
      <c r="E71" s="170">
        <v>26.111999999999998</v>
      </c>
      <c r="F71" s="171"/>
      <c r="G71" s="172">
        <f>ROUND(E71*F71,2)</f>
        <v>0</v>
      </c>
      <c r="H71" s="171"/>
      <c r="I71" s="172">
        <f>ROUND(E71*H71,2)</f>
        <v>0</v>
      </c>
      <c r="J71" s="171"/>
      <c r="K71" s="172">
        <f>ROUND(E71*J71,2)</f>
        <v>0</v>
      </c>
      <c r="L71" s="172">
        <v>21</v>
      </c>
      <c r="M71" s="172">
        <f>G71*(1+L71/100)</f>
        <v>0</v>
      </c>
      <c r="N71" s="172">
        <v>1.63</v>
      </c>
      <c r="O71" s="172">
        <f>ROUND(E71*N71,2)</f>
        <v>42.56</v>
      </c>
      <c r="P71" s="172">
        <v>0</v>
      </c>
      <c r="Q71" s="172">
        <f>ROUND(E71*P71,2)</f>
        <v>0</v>
      </c>
      <c r="R71" s="172"/>
      <c r="S71" s="172" t="s">
        <v>177</v>
      </c>
      <c r="T71" s="173" t="s">
        <v>178</v>
      </c>
      <c r="U71" s="158">
        <v>0</v>
      </c>
      <c r="V71" s="158">
        <f>ROUND(E71*U71,2)</f>
        <v>0</v>
      </c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196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55"/>
      <c r="B72" s="156"/>
      <c r="C72" s="190" t="s">
        <v>264</v>
      </c>
      <c r="D72" s="188"/>
      <c r="E72" s="189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200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55"/>
      <c r="B73" s="156"/>
      <c r="C73" s="190" t="s">
        <v>2407</v>
      </c>
      <c r="D73" s="188"/>
      <c r="E73" s="189">
        <v>3.62</v>
      </c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200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55"/>
      <c r="B74" s="156"/>
      <c r="C74" s="190" t="s">
        <v>2408</v>
      </c>
      <c r="D74" s="188"/>
      <c r="E74" s="189">
        <v>8.3800000000000008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200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55"/>
      <c r="B75" s="156"/>
      <c r="C75" s="190" t="s">
        <v>2409</v>
      </c>
      <c r="D75" s="188"/>
      <c r="E75" s="189">
        <v>8.35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200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55"/>
      <c r="B76" s="156"/>
      <c r="C76" s="190" t="s">
        <v>2410</v>
      </c>
      <c r="D76" s="188"/>
      <c r="E76" s="189">
        <v>5.76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200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1" x14ac:dyDescent="0.2">
      <c r="A77" s="167">
        <v>15</v>
      </c>
      <c r="B77" s="168" t="s">
        <v>312</v>
      </c>
      <c r="C77" s="184" t="s">
        <v>313</v>
      </c>
      <c r="D77" s="169" t="s">
        <v>195</v>
      </c>
      <c r="E77" s="170">
        <v>195.84</v>
      </c>
      <c r="F77" s="171"/>
      <c r="G77" s="172">
        <f>ROUND(E77*F77,2)</f>
        <v>0</v>
      </c>
      <c r="H77" s="171"/>
      <c r="I77" s="172">
        <f>ROUND(E77*H77,2)</f>
        <v>0</v>
      </c>
      <c r="J77" s="171"/>
      <c r="K77" s="172">
        <f>ROUND(E77*J77,2)</f>
        <v>0</v>
      </c>
      <c r="L77" s="172">
        <v>21</v>
      </c>
      <c r="M77" s="172">
        <f>G77*(1+L77/100)</f>
        <v>0</v>
      </c>
      <c r="N77" s="172">
        <v>3.5E-4</v>
      </c>
      <c r="O77" s="172">
        <f>ROUND(E77*N77,2)</f>
        <v>7.0000000000000007E-2</v>
      </c>
      <c r="P77" s="172">
        <v>0</v>
      </c>
      <c r="Q77" s="172">
        <f>ROUND(E77*P77,2)</f>
        <v>0</v>
      </c>
      <c r="R77" s="172"/>
      <c r="S77" s="172" t="s">
        <v>177</v>
      </c>
      <c r="T77" s="173" t="s">
        <v>178</v>
      </c>
      <c r="U77" s="158">
        <v>0</v>
      </c>
      <c r="V77" s="158">
        <f>ROUND(E77*U77,2)</f>
        <v>0</v>
      </c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196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55"/>
      <c r="B78" s="156"/>
      <c r="C78" s="190" t="s">
        <v>2411</v>
      </c>
      <c r="D78" s="188"/>
      <c r="E78" s="189">
        <v>27.12</v>
      </c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200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1" x14ac:dyDescent="0.2">
      <c r="A79" s="155"/>
      <c r="B79" s="156"/>
      <c r="C79" s="190" t="s">
        <v>2412</v>
      </c>
      <c r="D79" s="188"/>
      <c r="E79" s="189">
        <v>62.88</v>
      </c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200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55"/>
      <c r="B80" s="156"/>
      <c r="C80" s="190" t="s">
        <v>2413</v>
      </c>
      <c r="D80" s="188"/>
      <c r="E80" s="189">
        <v>62.64</v>
      </c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200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55"/>
      <c r="B81" s="156"/>
      <c r="C81" s="190" t="s">
        <v>2414</v>
      </c>
      <c r="D81" s="188"/>
      <c r="E81" s="189">
        <v>43.2</v>
      </c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200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67">
        <v>16</v>
      </c>
      <c r="B82" s="168" t="s">
        <v>318</v>
      </c>
      <c r="C82" s="184" t="s">
        <v>319</v>
      </c>
      <c r="D82" s="169" t="s">
        <v>208</v>
      </c>
      <c r="E82" s="170">
        <v>9.7919999999999998</v>
      </c>
      <c r="F82" s="171"/>
      <c r="G82" s="172">
        <f>ROUND(E82*F82,2)</f>
        <v>0</v>
      </c>
      <c r="H82" s="171"/>
      <c r="I82" s="172">
        <f>ROUND(E82*H82,2)</f>
        <v>0</v>
      </c>
      <c r="J82" s="171"/>
      <c r="K82" s="172">
        <f>ROUND(E82*J82,2)</f>
        <v>0</v>
      </c>
      <c r="L82" s="172">
        <v>21</v>
      </c>
      <c r="M82" s="172">
        <f>G82*(1+L82/100)</f>
        <v>0</v>
      </c>
      <c r="N82" s="172">
        <v>2.5249999999999999</v>
      </c>
      <c r="O82" s="172">
        <f>ROUND(E82*N82,2)</f>
        <v>24.72</v>
      </c>
      <c r="P82" s="172">
        <v>0</v>
      </c>
      <c r="Q82" s="172">
        <f>ROUND(E82*P82,2)</f>
        <v>0</v>
      </c>
      <c r="R82" s="172"/>
      <c r="S82" s="172" t="s">
        <v>177</v>
      </c>
      <c r="T82" s="173" t="s">
        <v>178</v>
      </c>
      <c r="U82" s="158">
        <v>0</v>
      </c>
      <c r="V82" s="158">
        <f>ROUND(E82*U82,2)</f>
        <v>0</v>
      </c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196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55"/>
      <c r="B83" s="156"/>
      <c r="C83" s="190" t="s">
        <v>264</v>
      </c>
      <c r="D83" s="188"/>
      <c r="E83" s="189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200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55"/>
      <c r="B84" s="156"/>
      <c r="C84" s="190" t="s">
        <v>2415</v>
      </c>
      <c r="D84" s="188"/>
      <c r="E84" s="189">
        <v>1.36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200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55"/>
      <c r="B85" s="156"/>
      <c r="C85" s="190" t="s">
        <v>2416</v>
      </c>
      <c r="D85" s="188"/>
      <c r="E85" s="189">
        <v>3.14</v>
      </c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200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55"/>
      <c r="B86" s="156"/>
      <c r="C86" s="190" t="s">
        <v>2417</v>
      </c>
      <c r="D86" s="188"/>
      <c r="E86" s="189">
        <v>3.13</v>
      </c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200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2418</v>
      </c>
      <c r="D87" s="188"/>
      <c r="E87" s="189">
        <v>2.16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ht="22.5" outlineLevel="1" x14ac:dyDescent="0.2">
      <c r="A88" s="167">
        <v>17</v>
      </c>
      <c r="B88" s="168" t="s">
        <v>320</v>
      </c>
      <c r="C88" s="184" t="s">
        <v>321</v>
      </c>
      <c r="D88" s="169" t="s">
        <v>256</v>
      </c>
      <c r="E88" s="170">
        <v>81.599999999999994</v>
      </c>
      <c r="F88" s="171"/>
      <c r="G88" s="172">
        <f>ROUND(E88*F88,2)</f>
        <v>0</v>
      </c>
      <c r="H88" s="171"/>
      <c r="I88" s="172">
        <f>ROUND(E88*H88,2)</f>
        <v>0</v>
      </c>
      <c r="J88" s="171"/>
      <c r="K88" s="172">
        <f>ROUND(E88*J88,2)</f>
        <v>0</v>
      </c>
      <c r="L88" s="172">
        <v>21</v>
      </c>
      <c r="M88" s="172">
        <f>G88*(1+L88/100)</f>
        <v>0</v>
      </c>
      <c r="N88" s="172">
        <v>4.8999999999999998E-4</v>
      </c>
      <c r="O88" s="172">
        <f>ROUND(E88*N88,2)</f>
        <v>0.04</v>
      </c>
      <c r="P88" s="172">
        <v>0</v>
      </c>
      <c r="Q88" s="172">
        <f>ROUND(E88*P88,2)</f>
        <v>0</v>
      </c>
      <c r="R88" s="172"/>
      <c r="S88" s="172" t="s">
        <v>177</v>
      </c>
      <c r="T88" s="173" t="s">
        <v>178</v>
      </c>
      <c r="U88" s="158">
        <v>0</v>
      </c>
      <c r="V88" s="158">
        <f>ROUND(E88*U88,2)</f>
        <v>0</v>
      </c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196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1" x14ac:dyDescent="0.2">
      <c r="A89" s="155"/>
      <c r="B89" s="156"/>
      <c r="C89" s="190" t="s">
        <v>264</v>
      </c>
      <c r="D89" s="188"/>
      <c r="E89" s="189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200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2419</v>
      </c>
      <c r="D90" s="188"/>
      <c r="E90" s="189">
        <v>11.3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55"/>
      <c r="B91" s="156"/>
      <c r="C91" s="190" t="s">
        <v>2420</v>
      </c>
      <c r="D91" s="188"/>
      <c r="E91" s="189">
        <v>26.2</v>
      </c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200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1" x14ac:dyDescent="0.2">
      <c r="A92" s="155"/>
      <c r="B92" s="156"/>
      <c r="C92" s="190" t="s">
        <v>2421</v>
      </c>
      <c r="D92" s="188"/>
      <c r="E92" s="189">
        <v>26.1</v>
      </c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200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55"/>
      <c r="B93" s="156"/>
      <c r="C93" s="190" t="s">
        <v>2422</v>
      </c>
      <c r="D93" s="188"/>
      <c r="E93" s="189">
        <v>18</v>
      </c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200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ht="22.5" outlineLevel="1" x14ac:dyDescent="0.2">
      <c r="A94" s="167">
        <v>18</v>
      </c>
      <c r="B94" s="168" t="s">
        <v>326</v>
      </c>
      <c r="C94" s="184" t="s">
        <v>327</v>
      </c>
      <c r="D94" s="169" t="s">
        <v>208</v>
      </c>
      <c r="E94" s="170">
        <v>9.5220000000000002</v>
      </c>
      <c r="F94" s="171"/>
      <c r="G94" s="172">
        <f>ROUND(E94*F94,2)</f>
        <v>0</v>
      </c>
      <c r="H94" s="171"/>
      <c r="I94" s="172">
        <f>ROUND(E94*H94,2)</f>
        <v>0</v>
      </c>
      <c r="J94" s="171"/>
      <c r="K94" s="172">
        <f>ROUND(E94*J94,2)</f>
        <v>0</v>
      </c>
      <c r="L94" s="172">
        <v>21</v>
      </c>
      <c r="M94" s="172">
        <f>G94*(1+L94/100)</f>
        <v>0</v>
      </c>
      <c r="N94" s="172">
        <v>2.16</v>
      </c>
      <c r="O94" s="172">
        <f>ROUND(E94*N94,2)</f>
        <v>20.57</v>
      </c>
      <c r="P94" s="172">
        <v>0</v>
      </c>
      <c r="Q94" s="172">
        <f>ROUND(E94*P94,2)</f>
        <v>0</v>
      </c>
      <c r="R94" s="172"/>
      <c r="S94" s="172" t="s">
        <v>177</v>
      </c>
      <c r="T94" s="173" t="s">
        <v>178</v>
      </c>
      <c r="U94" s="158">
        <v>0</v>
      </c>
      <c r="V94" s="158">
        <f>ROUND(E94*U94,2)</f>
        <v>0</v>
      </c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196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55"/>
      <c r="B95" s="156"/>
      <c r="C95" s="190" t="s">
        <v>2423</v>
      </c>
      <c r="D95" s="188"/>
      <c r="E95" s="189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200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ht="22.5" outlineLevel="1" x14ac:dyDescent="0.2">
      <c r="A96" s="155"/>
      <c r="B96" s="156"/>
      <c r="C96" s="190" t="s">
        <v>2424</v>
      </c>
      <c r="D96" s="188"/>
      <c r="E96" s="189">
        <v>0.33</v>
      </c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200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55"/>
      <c r="B97" s="156"/>
      <c r="C97" s="190" t="s">
        <v>2425</v>
      </c>
      <c r="D97" s="188"/>
      <c r="E97" s="189">
        <v>0.19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200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55"/>
      <c r="B98" s="156"/>
      <c r="C98" s="190" t="s">
        <v>2426</v>
      </c>
      <c r="D98" s="188"/>
      <c r="E98" s="189">
        <v>9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200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ht="33.75" outlineLevel="1" x14ac:dyDescent="0.2">
      <c r="A99" s="167">
        <v>19</v>
      </c>
      <c r="B99" s="168" t="s">
        <v>329</v>
      </c>
      <c r="C99" s="184" t="s">
        <v>330</v>
      </c>
      <c r="D99" s="169" t="s">
        <v>195</v>
      </c>
      <c r="E99" s="170">
        <v>235.00800000000001</v>
      </c>
      <c r="F99" s="171"/>
      <c r="G99" s="172">
        <f>ROUND(E99*F99,2)</f>
        <v>0</v>
      </c>
      <c r="H99" s="171"/>
      <c r="I99" s="172">
        <f>ROUND(E99*H99,2)</f>
        <v>0</v>
      </c>
      <c r="J99" s="171"/>
      <c r="K99" s="172">
        <f>ROUND(E99*J99,2)</f>
        <v>0</v>
      </c>
      <c r="L99" s="172">
        <v>21</v>
      </c>
      <c r="M99" s="172">
        <f>G99*(1+L99/100)</f>
        <v>0</v>
      </c>
      <c r="N99" s="172">
        <v>2.9999999999999997E-4</v>
      </c>
      <c r="O99" s="172">
        <f>ROUND(E99*N99,2)</f>
        <v>7.0000000000000007E-2</v>
      </c>
      <c r="P99" s="172">
        <v>0</v>
      </c>
      <c r="Q99" s="172">
        <f>ROUND(E99*P99,2)</f>
        <v>0</v>
      </c>
      <c r="R99" s="172" t="s">
        <v>228</v>
      </c>
      <c r="S99" s="172" t="s">
        <v>177</v>
      </c>
      <c r="T99" s="173" t="s">
        <v>178</v>
      </c>
      <c r="U99" s="158">
        <v>0</v>
      </c>
      <c r="V99" s="158">
        <f>ROUND(E99*U99,2)</f>
        <v>0</v>
      </c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2427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55"/>
      <c r="B100" s="156"/>
      <c r="C100" s="199" t="s">
        <v>283</v>
      </c>
      <c r="D100" s="191"/>
      <c r="E100" s="192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200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200" t="s">
        <v>2428</v>
      </c>
      <c r="D101" s="191"/>
      <c r="E101" s="192">
        <v>27.12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2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55"/>
      <c r="B102" s="156"/>
      <c r="C102" s="200" t="s">
        <v>2429</v>
      </c>
      <c r="D102" s="191"/>
      <c r="E102" s="192">
        <v>62.88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200</v>
      </c>
      <c r="AH102" s="148">
        <v>2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55"/>
      <c r="B103" s="156"/>
      <c r="C103" s="200" t="s">
        <v>2430</v>
      </c>
      <c r="D103" s="191"/>
      <c r="E103" s="192">
        <v>62.64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200</v>
      </c>
      <c r="AH103" s="148">
        <v>2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55"/>
      <c r="B104" s="156"/>
      <c r="C104" s="200" t="s">
        <v>2431</v>
      </c>
      <c r="D104" s="191"/>
      <c r="E104" s="192">
        <v>43.2</v>
      </c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200</v>
      </c>
      <c r="AH104" s="148">
        <v>2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55"/>
      <c r="B105" s="156"/>
      <c r="C105" s="201" t="s">
        <v>295</v>
      </c>
      <c r="D105" s="193"/>
      <c r="E105" s="194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200</v>
      </c>
      <c r="AH105" s="148">
        <v>3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55"/>
      <c r="B106" s="156"/>
      <c r="C106" s="199" t="s">
        <v>296</v>
      </c>
      <c r="D106" s="191"/>
      <c r="E106" s="192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200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55"/>
      <c r="B107" s="156"/>
      <c r="C107" s="190" t="s">
        <v>2432</v>
      </c>
      <c r="D107" s="188"/>
      <c r="E107" s="189">
        <v>235.01</v>
      </c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200</v>
      </c>
      <c r="AH107" s="148">
        <v>0</v>
      </c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x14ac:dyDescent="0.2">
      <c r="A108" s="161" t="s">
        <v>172</v>
      </c>
      <c r="B108" s="162" t="s">
        <v>75</v>
      </c>
      <c r="C108" s="182" t="s">
        <v>76</v>
      </c>
      <c r="D108" s="163"/>
      <c r="E108" s="164"/>
      <c r="F108" s="165"/>
      <c r="G108" s="165">
        <f>SUMIF(AG109:AG130,"&lt;&gt;NOR",G109:G130)</f>
        <v>0</v>
      </c>
      <c r="H108" s="165"/>
      <c r="I108" s="165">
        <f>SUM(I109:I130)</f>
        <v>0</v>
      </c>
      <c r="J108" s="165"/>
      <c r="K108" s="165">
        <f>SUM(K109:K130)</f>
        <v>0</v>
      </c>
      <c r="L108" s="165"/>
      <c r="M108" s="165">
        <f>SUM(M109:M130)</f>
        <v>0</v>
      </c>
      <c r="N108" s="165"/>
      <c r="O108" s="165">
        <f>SUM(O109:O130)</f>
        <v>3.7399999999999998</v>
      </c>
      <c r="P108" s="165"/>
      <c r="Q108" s="165">
        <f>SUM(Q109:Q130)</f>
        <v>0</v>
      </c>
      <c r="R108" s="165"/>
      <c r="S108" s="165"/>
      <c r="T108" s="166"/>
      <c r="U108" s="160"/>
      <c r="V108" s="160">
        <f>SUM(V109:V130)</f>
        <v>0</v>
      </c>
      <c r="W108" s="160"/>
      <c r="AG108" t="s">
        <v>173</v>
      </c>
    </row>
    <row r="109" spans="1:60" outlineLevel="1" x14ac:dyDescent="0.2">
      <c r="A109" s="167">
        <v>20</v>
      </c>
      <c r="B109" s="168" t="s">
        <v>336</v>
      </c>
      <c r="C109" s="184" t="s">
        <v>337</v>
      </c>
      <c r="D109" s="169" t="s">
        <v>208</v>
      </c>
      <c r="E109" s="170">
        <v>1.62</v>
      </c>
      <c r="F109" s="171"/>
      <c r="G109" s="172">
        <f>ROUND(E109*F109,2)</f>
        <v>0</v>
      </c>
      <c r="H109" s="171"/>
      <c r="I109" s="172">
        <f>ROUND(E109*H109,2)</f>
        <v>0</v>
      </c>
      <c r="J109" s="171"/>
      <c r="K109" s="172">
        <f>ROUND(E109*J109,2)</f>
        <v>0</v>
      </c>
      <c r="L109" s="172">
        <v>21</v>
      </c>
      <c r="M109" s="172">
        <f>G109*(1+L109/100)</f>
        <v>0</v>
      </c>
      <c r="N109" s="172">
        <v>2.1850000000000001</v>
      </c>
      <c r="O109" s="172">
        <f>ROUND(E109*N109,2)</f>
        <v>3.54</v>
      </c>
      <c r="P109" s="172">
        <v>0</v>
      </c>
      <c r="Q109" s="172">
        <f>ROUND(E109*P109,2)</f>
        <v>0</v>
      </c>
      <c r="R109" s="172"/>
      <c r="S109" s="172" t="s">
        <v>177</v>
      </c>
      <c r="T109" s="173" t="s">
        <v>178</v>
      </c>
      <c r="U109" s="158">
        <v>0</v>
      </c>
      <c r="V109" s="158">
        <f>ROUND(E109*U109,2)</f>
        <v>0</v>
      </c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196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55"/>
      <c r="B110" s="156"/>
      <c r="C110" s="190" t="s">
        <v>1468</v>
      </c>
      <c r="D110" s="188"/>
      <c r="E110" s="189">
        <v>1.62</v>
      </c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200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ht="33.75" outlineLevel="1" x14ac:dyDescent="0.2">
      <c r="A111" s="167">
        <v>21</v>
      </c>
      <c r="B111" s="168" t="s">
        <v>340</v>
      </c>
      <c r="C111" s="184" t="s">
        <v>341</v>
      </c>
      <c r="D111" s="169" t="s">
        <v>256</v>
      </c>
      <c r="E111" s="170">
        <v>220</v>
      </c>
      <c r="F111" s="171"/>
      <c r="G111" s="172">
        <f>ROUND(E111*F111,2)</f>
        <v>0</v>
      </c>
      <c r="H111" s="171"/>
      <c r="I111" s="172">
        <f>ROUND(E111*H111,2)</f>
        <v>0</v>
      </c>
      <c r="J111" s="171"/>
      <c r="K111" s="172">
        <f>ROUND(E111*J111,2)</f>
        <v>0</v>
      </c>
      <c r="L111" s="172">
        <v>21</v>
      </c>
      <c r="M111" s="172">
        <f>G111*(1+L111/100)</f>
        <v>0</v>
      </c>
      <c r="N111" s="172">
        <v>6.8000000000000005E-4</v>
      </c>
      <c r="O111" s="172">
        <f>ROUND(E111*N111,2)</f>
        <v>0.15</v>
      </c>
      <c r="P111" s="172">
        <v>0</v>
      </c>
      <c r="Q111" s="172">
        <f>ROUND(E111*P111,2)</f>
        <v>0</v>
      </c>
      <c r="R111" s="172"/>
      <c r="S111" s="172" t="s">
        <v>177</v>
      </c>
      <c r="T111" s="173" t="s">
        <v>178</v>
      </c>
      <c r="U111" s="158">
        <v>0</v>
      </c>
      <c r="V111" s="158">
        <f>ROUND(E111*U111,2)</f>
        <v>0</v>
      </c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196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55"/>
      <c r="B112" s="156"/>
      <c r="C112" s="190" t="s">
        <v>342</v>
      </c>
      <c r="D112" s="188"/>
      <c r="E112" s="189">
        <v>6.4</v>
      </c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200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55"/>
      <c r="B113" s="156"/>
      <c r="C113" s="190" t="s">
        <v>1007</v>
      </c>
      <c r="D113" s="188"/>
      <c r="E113" s="189">
        <v>19.2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200</v>
      </c>
      <c r="AH113" s="148">
        <v>0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55"/>
      <c r="B114" s="156"/>
      <c r="C114" s="190" t="s">
        <v>1008</v>
      </c>
      <c r="D114" s="188"/>
      <c r="E114" s="189">
        <v>100.8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55"/>
      <c r="B115" s="156"/>
      <c r="C115" s="190" t="s">
        <v>1009</v>
      </c>
      <c r="D115" s="188"/>
      <c r="E115" s="189">
        <v>14.4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200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55"/>
      <c r="B116" s="156"/>
      <c r="C116" s="190" t="s">
        <v>2433</v>
      </c>
      <c r="D116" s="188"/>
      <c r="E116" s="189">
        <v>4.8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200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55"/>
      <c r="B117" s="156"/>
      <c r="C117" s="190" t="s">
        <v>1217</v>
      </c>
      <c r="D117" s="188"/>
      <c r="E117" s="189">
        <v>1.2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200</v>
      </c>
      <c r="AH117" s="148">
        <v>0</v>
      </c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55"/>
      <c r="B118" s="156"/>
      <c r="C118" s="190" t="s">
        <v>2434</v>
      </c>
      <c r="D118" s="188"/>
      <c r="E118" s="189">
        <v>40.200000000000003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200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55"/>
      <c r="B119" s="156"/>
      <c r="C119" s="190" t="s">
        <v>2435</v>
      </c>
      <c r="D119" s="188"/>
      <c r="E119" s="189">
        <v>0.6</v>
      </c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200</v>
      </c>
      <c r="AH119" s="148">
        <v>0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55"/>
      <c r="B120" s="156"/>
      <c r="C120" s="190" t="s">
        <v>2436</v>
      </c>
      <c r="D120" s="188"/>
      <c r="E120" s="189">
        <v>32.4</v>
      </c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200</v>
      </c>
      <c r="AH120" s="148">
        <v>0</v>
      </c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ht="33.75" outlineLevel="1" x14ac:dyDescent="0.2">
      <c r="A121" s="167">
        <v>22</v>
      </c>
      <c r="B121" s="168" t="s">
        <v>349</v>
      </c>
      <c r="C121" s="184" t="s">
        <v>350</v>
      </c>
      <c r="D121" s="169" t="s">
        <v>256</v>
      </c>
      <c r="E121" s="170">
        <v>54.6</v>
      </c>
      <c r="F121" s="171"/>
      <c r="G121" s="172">
        <f>ROUND(E121*F121,2)</f>
        <v>0</v>
      </c>
      <c r="H121" s="171"/>
      <c r="I121" s="172">
        <f>ROUND(E121*H121,2)</f>
        <v>0</v>
      </c>
      <c r="J121" s="171"/>
      <c r="K121" s="172">
        <f>ROUND(E121*J121,2)</f>
        <v>0</v>
      </c>
      <c r="L121" s="172">
        <v>21</v>
      </c>
      <c r="M121" s="172">
        <f>G121*(1+L121/100)</f>
        <v>0</v>
      </c>
      <c r="N121" s="172">
        <v>9.7000000000000005E-4</v>
      </c>
      <c r="O121" s="172">
        <f>ROUND(E121*N121,2)</f>
        <v>0.05</v>
      </c>
      <c r="P121" s="172">
        <v>0</v>
      </c>
      <c r="Q121" s="172">
        <f>ROUND(E121*P121,2)</f>
        <v>0</v>
      </c>
      <c r="R121" s="172"/>
      <c r="S121" s="172" t="s">
        <v>177</v>
      </c>
      <c r="T121" s="173" t="s">
        <v>178</v>
      </c>
      <c r="U121" s="158">
        <v>0</v>
      </c>
      <c r="V121" s="158">
        <f>ROUND(E121*U121,2)</f>
        <v>0</v>
      </c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196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/>
      <c r="B122" s="156"/>
      <c r="C122" s="190" t="s">
        <v>351</v>
      </c>
      <c r="D122" s="188"/>
      <c r="E122" s="189">
        <v>7.2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200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55"/>
      <c r="B123" s="156"/>
      <c r="C123" s="190" t="s">
        <v>352</v>
      </c>
      <c r="D123" s="188"/>
      <c r="E123" s="189">
        <v>2.4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200</v>
      </c>
      <c r="AH123" s="148">
        <v>0</v>
      </c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190" t="s">
        <v>1014</v>
      </c>
      <c r="D124" s="188"/>
      <c r="E124" s="189">
        <v>45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67">
        <v>23</v>
      </c>
      <c r="B125" s="168" t="s">
        <v>2437</v>
      </c>
      <c r="C125" s="184" t="s">
        <v>2438</v>
      </c>
      <c r="D125" s="169" t="s">
        <v>195</v>
      </c>
      <c r="E125" s="170">
        <v>279</v>
      </c>
      <c r="F125" s="171"/>
      <c r="G125" s="172">
        <f>ROUND(E125*F125,2)</f>
        <v>0</v>
      </c>
      <c r="H125" s="171"/>
      <c r="I125" s="172">
        <f>ROUND(E125*H125,2)</f>
        <v>0</v>
      </c>
      <c r="J125" s="171"/>
      <c r="K125" s="172">
        <f>ROUND(E125*J125,2)</f>
        <v>0</v>
      </c>
      <c r="L125" s="172">
        <v>21</v>
      </c>
      <c r="M125" s="172">
        <f>G125*(1+L125/100)</f>
        <v>0</v>
      </c>
      <c r="N125" s="172">
        <v>0</v>
      </c>
      <c r="O125" s="172">
        <f>ROUND(E125*N125,2)</f>
        <v>0</v>
      </c>
      <c r="P125" s="172">
        <v>0</v>
      </c>
      <c r="Q125" s="172">
        <f>ROUND(E125*P125,2)</f>
        <v>0</v>
      </c>
      <c r="R125" s="172"/>
      <c r="S125" s="172" t="s">
        <v>184</v>
      </c>
      <c r="T125" s="173" t="s">
        <v>178</v>
      </c>
      <c r="U125" s="158">
        <v>0</v>
      </c>
      <c r="V125" s="158">
        <f>ROUND(E125*U125,2)</f>
        <v>0</v>
      </c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196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55"/>
      <c r="B126" s="156"/>
      <c r="C126" s="190" t="s">
        <v>2439</v>
      </c>
      <c r="D126" s="188"/>
      <c r="E126" s="189">
        <v>279</v>
      </c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200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67">
        <v>24</v>
      </c>
      <c r="B127" s="168" t="s">
        <v>355</v>
      </c>
      <c r="C127" s="184" t="s">
        <v>356</v>
      </c>
      <c r="D127" s="169" t="s">
        <v>256</v>
      </c>
      <c r="E127" s="170">
        <v>253</v>
      </c>
      <c r="F127" s="171"/>
      <c r="G127" s="172">
        <f>ROUND(E127*F127,2)</f>
        <v>0</v>
      </c>
      <c r="H127" s="171"/>
      <c r="I127" s="172">
        <f>ROUND(E127*H127,2)</f>
        <v>0</v>
      </c>
      <c r="J127" s="171"/>
      <c r="K127" s="172">
        <f>ROUND(E127*J127,2)</f>
        <v>0</v>
      </c>
      <c r="L127" s="172">
        <v>21</v>
      </c>
      <c r="M127" s="172">
        <f>G127*(1+L127/100)</f>
        <v>0</v>
      </c>
      <c r="N127" s="172">
        <v>0</v>
      </c>
      <c r="O127" s="172">
        <f>ROUND(E127*N127,2)</f>
        <v>0</v>
      </c>
      <c r="P127" s="172">
        <v>0</v>
      </c>
      <c r="Q127" s="172">
        <f>ROUND(E127*P127,2)</f>
        <v>0</v>
      </c>
      <c r="R127" s="172"/>
      <c r="S127" s="172" t="s">
        <v>184</v>
      </c>
      <c r="T127" s="173" t="s">
        <v>178</v>
      </c>
      <c r="U127" s="158">
        <v>0</v>
      </c>
      <c r="V127" s="158">
        <f>ROUND(E127*U127,2)</f>
        <v>0</v>
      </c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2427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1" x14ac:dyDescent="0.2">
      <c r="A128" s="155"/>
      <c r="B128" s="156"/>
      <c r="C128" s="190" t="s">
        <v>2440</v>
      </c>
      <c r="D128" s="188"/>
      <c r="E128" s="189">
        <v>253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 t="s">
        <v>200</v>
      </c>
      <c r="AH128" s="148">
        <v>0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67">
        <v>25</v>
      </c>
      <c r="B129" s="168" t="s">
        <v>363</v>
      </c>
      <c r="C129" s="184" t="s">
        <v>364</v>
      </c>
      <c r="D129" s="169" t="s">
        <v>256</v>
      </c>
      <c r="E129" s="170">
        <v>62.79</v>
      </c>
      <c r="F129" s="171"/>
      <c r="G129" s="172">
        <f>ROUND(E129*F129,2)</f>
        <v>0</v>
      </c>
      <c r="H129" s="171"/>
      <c r="I129" s="172">
        <f>ROUND(E129*H129,2)</f>
        <v>0</v>
      </c>
      <c r="J129" s="171"/>
      <c r="K129" s="172">
        <f>ROUND(E129*J129,2)</f>
        <v>0</v>
      </c>
      <c r="L129" s="172">
        <v>21</v>
      </c>
      <c r="M129" s="172">
        <f>G129*(1+L129/100)</f>
        <v>0</v>
      </c>
      <c r="N129" s="172">
        <v>0</v>
      </c>
      <c r="O129" s="172">
        <f>ROUND(E129*N129,2)</f>
        <v>0</v>
      </c>
      <c r="P129" s="172">
        <v>0</v>
      </c>
      <c r="Q129" s="172">
        <f>ROUND(E129*P129,2)</f>
        <v>0</v>
      </c>
      <c r="R129" s="172"/>
      <c r="S129" s="172" t="s">
        <v>184</v>
      </c>
      <c r="T129" s="173" t="s">
        <v>178</v>
      </c>
      <c r="U129" s="158">
        <v>0</v>
      </c>
      <c r="V129" s="158">
        <f>ROUND(E129*U129,2)</f>
        <v>0</v>
      </c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2427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55"/>
      <c r="B130" s="156"/>
      <c r="C130" s="190" t="s">
        <v>1015</v>
      </c>
      <c r="D130" s="188"/>
      <c r="E130" s="189">
        <v>62.79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200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x14ac:dyDescent="0.2">
      <c r="A131" s="161" t="s">
        <v>172</v>
      </c>
      <c r="B131" s="162" t="s">
        <v>77</v>
      </c>
      <c r="C131" s="182" t="s">
        <v>78</v>
      </c>
      <c r="D131" s="163"/>
      <c r="E131" s="164"/>
      <c r="F131" s="165"/>
      <c r="G131" s="165">
        <f>SUMIF(AG132:AG182,"&lt;&gt;NOR",G132:G182)</f>
        <v>0</v>
      </c>
      <c r="H131" s="165"/>
      <c r="I131" s="165">
        <f>SUM(I132:I182)</f>
        <v>0</v>
      </c>
      <c r="J131" s="165"/>
      <c r="K131" s="165">
        <f>SUM(K132:K182)</f>
        <v>0</v>
      </c>
      <c r="L131" s="165"/>
      <c r="M131" s="165">
        <f>SUM(M132:M182)</f>
        <v>0</v>
      </c>
      <c r="N131" s="165"/>
      <c r="O131" s="165">
        <f>SUM(O132:O182)</f>
        <v>40.839999999999996</v>
      </c>
      <c r="P131" s="165"/>
      <c r="Q131" s="165">
        <f>SUM(Q132:Q182)</f>
        <v>0</v>
      </c>
      <c r="R131" s="165"/>
      <c r="S131" s="165"/>
      <c r="T131" s="166"/>
      <c r="U131" s="160"/>
      <c r="V131" s="160">
        <f>SUM(V132:V182)</f>
        <v>0</v>
      </c>
      <c r="W131" s="160"/>
      <c r="AG131" t="s">
        <v>173</v>
      </c>
    </row>
    <row r="132" spans="1:60" ht="22.5" outlineLevel="1" x14ac:dyDescent="0.2">
      <c r="A132" s="167">
        <v>26</v>
      </c>
      <c r="B132" s="168" t="s">
        <v>1223</v>
      </c>
      <c r="C132" s="184" t="s">
        <v>1224</v>
      </c>
      <c r="D132" s="169" t="s">
        <v>208</v>
      </c>
      <c r="E132" s="170">
        <v>14.593579999999999</v>
      </c>
      <c r="F132" s="171"/>
      <c r="G132" s="172">
        <f>ROUND(E132*F132,2)</f>
        <v>0</v>
      </c>
      <c r="H132" s="171"/>
      <c r="I132" s="172">
        <f>ROUND(E132*H132,2)</f>
        <v>0</v>
      </c>
      <c r="J132" s="171"/>
      <c r="K132" s="172">
        <f>ROUND(E132*J132,2)</f>
        <v>0</v>
      </c>
      <c r="L132" s="172">
        <v>21</v>
      </c>
      <c r="M132" s="172">
        <f>G132*(1+L132/100)</f>
        <v>0</v>
      </c>
      <c r="N132" s="172">
        <v>2.5249999999999999</v>
      </c>
      <c r="O132" s="172">
        <f>ROUND(E132*N132,2)</f>
        <v>36.85</v>
      </c>
      <c r="P132" s="172">
        <v>0</v>
      </c>
      <c r="Q132" s="172">
        <f>ROUND(E132*P132,2)</f>
        <v>0</v>
      </c>
      <c r="R132" s="172"/>
      <c r="S132" s="172" t="s">
        <v>177</v>
      </c>
      <c r="T132" s="173" t="s">
        <v>178</v>
      </c>
      <c r="U132" s="158">
        <v>0</v>
      </c>
      <c r="V132" s="158">
        <f>ROUND(E132*U132,2)</f>
        <v>0</v>
      </c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196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55"/>
      <c r="B133" s="156"/>
      <c r="C133" s="190" t="s">
        <v>1225</v>
      </c>
      <c r="D133" s="188"/>
      <c r="E133" s="189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200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55"/>
      <c r="B134" s="156"/>
      <c r="C134" s="190" t="s">
        <v>2441</v>
      </c>
      <c r="D134" s="188"/>
      <c r="E134" s="189">
        <v>1.02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 t="s">
        <v>200</v>
      </c>
      <c r="AH134" s="148">
        <v>0</v>
      </c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55"/>
      <c r="B135" s="156"/>
      <c r="C135" s="190" t="s">
        <v>2442</v>
      </c>
      <c r="D135" s="188"/>
      <c r="E135" s="189">
        <v>0.44</v>
      </c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200</v>
      </c>
      <c r="AH135" s="148">
        <v>0</v>
      </c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/>
      <c r="B136" s="156"/>
      <c r="C136" s="190" t="s">
        <v>2443</v>
      </c>
      <c r="D136" s="188"/>
      <c r="E136" s="189">
        <v>0.1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200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55"/>
      <c r="B137" s="156"/>
      <c r="C137" s="190" t="s">
        <v>2444</v>
      </c>
      <c r="D137" s="188"/>
      <c r="E137" s="189">
        <v>0.62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200</v>
      </c>
      <c r="AH137" s="148">
        <v>0</v>
      </c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55"/>
      <c r="B138" s="156"/>
      <c r="C138" s="190" t="s">
        <v>2445</v>
      </c>
      <c r="D138" s="188"/>
      <c r="E138" s="189">
        <v>0.56000000000000005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200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55"/>
      <c r="B139" s="156"/>
      <c r="C139" s="190" t="s">
        <v>2446</v>
      </c>
      <c r="D139" s="188"/>
      <c r="E139" s="189">
        <v>1.0900000000000001</v>
      </c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200</v>
      </c>
      <c r="AH139" s="148">
        <v>0</v>
      </c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55"/>
      <c r="B140" s="156"/>
      <c r="C140" s="190" t="s">
        <v>2447</v>
      </c>
      <c r="D140" s="188"/>
      <c r="E140" s="189">
        <v>2.1</v>
      </c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200</v>
      </c>
      <c r="AH140" s="148">
        <v>0</v>
      </c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55"/>
      <c r="B141" s="156"/>
      <c r="C141" s="190" t="s">
        <v>2448</v>
      </c>
      <c r="D141" s="188"/>
      <c r="E141" s="189">
        <v>1.0900000000000001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200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55"/>
      <c r="B142" s="156"/>
      <c r="C142" s="190" t="s">
        <v>2449</v>
      </c>
      <c r="D142" s="188"/>
      <c r="E142" s="189">
        <v>0.97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200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55"/>
      <c r="B143" s="156"/>
      <c r="C143" s="190" t="s">
        <v>2450</v>
      </c>
      <c r="D143" s="188"/>
      <c r="E143" s="189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200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55"/>
      <c r="B144" s="156"/>
      <c r="C144" s="190" t="s">
        <v>2451</v>
      </c>
      <c r="D144" s="188"/>
      <c r="E144" s="189">
        <v>2.48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200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55"/>
      <c r="B145" s="156"/>
      <c r="C145" s="190" t="s">
        <v>2452</v>
      </c>
      <c r="D145" s="188"/>
      <c r="E145" s="189">
        <v>4.13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200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ht="33.75" outlineLevel="1" x14ac:dyDescent="0.2">
      <c r="A146" s="167">
        <v>27</v>
      </c>
      <c r="B146" s="168" t="s">
        <v>2453</v>
      </c>
      <c r="C146" s="184" t="s">
        <v>2454</v>
      </c>
      <c r="D146" s="169" t="s">
        <v>234</v>
      </c>
      <c r="E146" s="170">
        <v>0.1</v>
      </c>
      <c r="F146" s="171"/>
      <c r="G146" s="172">
        <f>ROUND(E146*F146,2)</f>
        <v>0</v>
      </c>
      <c r="H146" s="171"/>
      <c r="I146" s="172">
        <f>ROUND(E146*H146,2)</f>
        <v>0</v>
      </c>
      <c r="J146" s="171"/>
      <c r="K146" s="172">
        <f>ROUND(E146*J146,2)</f>
        <v>0</v>
      </c>
      <c r="L146" s="172">
        <v>21</v>
      </c>
      <c r="M146" s="172">
        <f>G146*(1+L146/100)</f>
        <v>0</v>
      </c>
      <c r="N146" s="172">
        <v>1.0580000000000001</v>
      </c>
      <c r="O146" s="172">
        <f>ROUND(E146*N146,2)</f>
        <v>0.11</v>
      </c>
      <c r="P146" s="172">
        <v>0</v>
      </c>
      <c r="Q146" s="172">
        <f>ROUND(E146*P146,2)</f>
        <v>0</v>
      </c>
      <c r="R146" s="172"/>
      <c r="S146" s="172" t="s">
        <v>177</v>
      </c>
      <c r="T146" s="173" t="s">
        <v>178</v>
      </c>
      <c r="U146" s="158">
        <v>0</v>
      </c>
      <c r="V146" s="158">
        <f>ROUND(E146*U146,2)</f>
        <v>0</v>
      </c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196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55"/>
      <c r="B147" s="156"/>
      <c r="C147" s="190" t="s">
        <v>2455</v>
      </c>
      <c r="D147" s="188"/>
      <c r="E147" s="189">
        <v>0.1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200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ht="33.75" outlineLevel="1" x14ac:dyDescent="0.2">
      <c r="A148" s="167">
        <v>28</v>
      </c>
      <c r="B148" s="168" t="s">
        <v>1230</v>
      </c>
      <c r="C148" s="184" t="s">
        <v>1231</v>
      </c>
      <c r="D148" s="169" t="s">
        <v>234</v>
      </c>
      <c r="E148" s="170">
        <v>1.5325299999999999</v>
      </c>
      <c r="F148" s="171"/>
      <c r="G148" s="172">
        <f>ROUND(E148*F148,2)</f>
        <v>0</v>
      </c>
      <c r="H148" s="171"/>
      <c r="I148" s="172">
        <f>ROUND(E148*H148,2)</f>
        <v>0</v>
      </c>
      <c r="J148" s="171"/>
      <c r="K148" s="172">
        <f>ROUND(E148*J148,2)</f>
        <v>0</v>
      </c>
      <c r="L148" s="172">
        <v>21</v>
      </c>
      <c r="M148" s="172">
        <f>G148*(1+L148/100)</f>
        <v>0</v>
      </c>
      <c r="N148" s="172">
        <v>1.0580000000000001</v>
      </c>
      <c r="O148" s="172">
        <f>ROUND(E148*N148,2)</f>
        <v>1.62</v>
      </c>
      <c r="P148" s="172">
        <v>0</v>
      </c>
      <c r="Q148" s="172">
        <f>ROUND(E148*P148,2)</f>
        <v>0</v>
      </c>
      <c r="R148" s="172"/>
      <c r="S148" s="172" t="s">
        <v>177</v>
      </c>
      <c r="T148" s="173" t="s">
        <v>178</v>
      </c>
      <c r="U148" s="158">
        <v>0</v>
      </c>
      <c r="V148" s="158">
        <f>ROUND(E148*U148,2)</f>
        <v>0</v>
      </c>
      <c r="W148" s="15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 t="s">
        <v>196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55"/>
      <c r="B149" s="156"/>
      <c r="C149" s="190" t="s">
        <v>2456</v>
      </c>
      <c r="D149" s="188"/>
      <c r="E149" s="189">
        <v>1.04</v>
      </c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200</v>
      </c>
      <c r="AH149" s="148">
        <v>0</v>
      </c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55"/>
      <c r="B150" s="156"/>
      <c r="C150" s="190" t="s">
        <v>2457</v>
      </c>
      <c r="D150" s="188"/>
      <c r="E150" s="189">
        <v>0.5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200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ht="22.5" outlineLevel="1" x14ac:dyDescent="0.2">
      <c r="A151" s="167">
        <v>29</v>
      </c>
      <c r="B151" s="168" t="s">
        <v>1234</v>
      </c>
      <c r="C151" s="184" t="s">
        <v>1235</v>
      </c>
      <c r="D151" s="169" t="s">
        <v>195</v>
      </c>
      <c r="E151" s="170">
        <v>21.273</v>
      </c>
      <c r="F151" s="171"/>
      <c r="G151" s="172">
        <f>ROUND(E151*F151,2)</f>
        <v>0</v>
      </c>
      <c r="H151" s="171"/>
      <c r="I151" s="172">
        <f>ROUND(E151*H151,2)</f>
        <v>0</v>
      </c>
      <c r="J151" s="171"/>
      <c r="K151" s="172">
        <f>ROUND(E151*J151,2)</f>
        <v>0</v>
      </c>
      <c r="L151" s="172">
        <v>21</v>
      </c>
      <c r="M151" s="172">
        <f>G151*(1+L151/100)</f>
        <v>0</v>
      </c>
      <c r="N151" s="172">
        <v>4.4999999999999998E-2</v>
      </c>
      <c r="O151" s="172">
        <f>ROUND(E151*N151,2)</f>
        <v>0.96</v>
      </c>
      <c r="P151" s="172">
        <v>0</v>
      </c>
      <c r="Q151" s="172">
        <f>ROUND(E151*P151,2)</f>
        <v>0</v>
      </c>
      <c r="R151" s="172"/>
      <c r="S151" s="172" t="s">
        <v>177</v>
      </c>
      <c r="T151" s="173" t="s">
        <v>178</v>
      </c>
      <c r="U151" s="158">
        <v>0</v>
      </c>
      <c r="V151" s="158">
        <f>ROUND(E151*U151,2)</f>
        <v>0</v>
      </c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196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55"/>
      <c r="B152" s="156"/>
      <c r="C152" s="190" t="s">
        <v>1225</v>
      </c>
      <c r="D152" s="188"/>
      <c r="E152" s="189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200</v>
      </c>
      <c r="AH152" s="148">
        <v>0</v>
      </c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2458</v>
      </c>
      <c r="D153" s="188"/>
      <c r="E153" s="189">
        <v>14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55"/>
      <c r="B154" s="156"/>
      <c r="C154" s="190" t="s">
        <v>2459</v>
      </c>
      <c r="D154" s="188"/>
      <c r="E154" s="189">
        <v>7.27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200</v>
      </c>
      <c r="AH154" s="148">
        <v>0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ht="22.5" outlineLevel="1" x14ac:dyDescent="0.2">
      <c r="A155" s="167">
        <v>30</v>
      </c>
      <c r="B155" s="168" t="s">
        <v>1237</v>
      </c>
      <c r="C155" s="184" t="s">
        <v>1238</v>
      </c>
      <c r="D155" s="169" t="s">
        <v>195</v>
      </c>
      <c r="E155" s="170">
        <v>21.273</v>
      </c>
      <c r="F155" s="171"/>
      <c r="G155" s="172">
        <f>ROUND(E155*F155,2)</f>
        <v>0</v>
      </c>
      <c r="H155" s="171"/>
      <c r="I155" s="172">
        <f>ROUND(E155*H155,2)</f>
        <v>0</v>
      </c>
      <c r="J155" s="171"/>
      <c r="K155" s="172">
        <f>ROUND(E155*J155,2)</f>
        <v>0</v>
      </c>
      <c r="L155" s="172">
        <v>21</v>
      </c>
      <c r="M155" s="172">
        <f>G155*(1+L155/100)</f>
        <v>0</v>
      </c>
      <c r="N155" s="172">
        <v>0</v>
      </c>
      <c r="O155" s="172">
        <f>ROUND(E155*N155,2)</f>
        <v>0</v>
      </c>
      <c r="P155" s="172">
        <v>0</v>
      </c>
      <c r="Q155" s="172">
        <f>ROUND(E155*P155,2)</f>
        <v>0</v>
      </c>
      <c r="R155" s="172"/>
      <c r="S155" s="172" t="s">
        <v>177</v>
      </c>
      <c r="T155" s="173" t="s">
        <v>178</v>
      </c>
      <c r="U155" s="158">
        <v>0</v>
      </c>
      <c r="V155" s="158">
        <f>ROUND(E155*U155,2)</f>
        <v>0</v>
      </c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196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1" x14ac:dyDescent="0.2">
      <c r="A156" s="155"/>
      <c r="B156" s="156"/>
      <c r="C156" s="190" t="s">
        <v>1225</v>
      </c>
      <c r="D156" s="188"/>
      <c r="E156" s="189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200</v>
      </c>
      <c r="AH156" s="148">
        <v>0</v>
      </c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/>
      <c r="B157" s="156"/>
      <c r="C157" s="190" t="s">
        <v>2458</v>
      </c>
      <c r="D157" s="188"/>
      <c r="E157" s="189">
        <v>14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200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1" x14ac:dyDescent="0.2">
      <c r="A158" s="155"/>
      <c r="B158" s="156"/>
      <c r="C158" s="190" t="s">
        <v>2459</v>
      </c>
      <c r="D158" s="188"/>
      <c r="E158" s="189">
        <v>7.27</v>
      </c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200</v>
      </c>
      <c r="AH158" s="148">
        <v>0</v>
      </c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1" x14ac:dyDescent="0.2">
      <c r="A159" s="167">
        <v>31</v>
      </c>
      <c r="B159" s="168" t="s">
        <v>1746</v>
      </c>
      <c r="C159" s="184" t="s">
        <v>1747</v>
      </c>
      <c r="D159" s="169" t="s">
        <v>195</v>
      </c>
      <c r="E159" s="170">
        <v>20.953209999999999</v>
      </c>
      <c r="F159" s="171"/>
      <c r="G159" s="172">
        <f>ROUND(E159*F159,2)</f>
        <v>0</v>
      </c>
      <c r="H159" s="171"/>
      <c r="I159" s="172">
        <f>ROUND(E159*H159,2)</f>
        <v>0</v>
      </c>
      <c r="J159" s="171"/>
      <c r="K159" s="172">
        <f>ROUND(E159*J159,2)</f>
        <v>0</v>
      </c>
      <c r="L159" s="172">
        <v>21</v>
      </c>
      <c r="M159" s="172">
        <f>G159*(1+L159/100)</f>
        <v>0</v>
      </c>
      <c r="N159" s="172">
        <v>3.2399999999999998E-2</v>
      </c>
      <c r="O159" s="172">
        <f>ROUND(E159*N159,2)</f>
        <v>0.68</v>
      </c>
      <c r="P159" s="172">
        <v>0</v>
      </c>
      <c r="Q159" s="172">
        <f>ROUND(E159*P159,2)</f>
        <v>0</v>
      </c>
      <c r="R159" s="172"/>
      <c r="S159" s="172" t="s">
        <v>177</v>
      </c>
      <c r="T159" s="173" t="s">
        <v>178</v>
      </c>
      <c r="U159" s="158">
        <v>0</v>
      </c>
      <c r="V159" s="158">
        <f>ROUND(E159*U159,2)</f>
        <v>0</v>
      </c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196</v>
      </c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55"/>
      <c r="B160" s="156"/>
      <c r="C160" s="190" t="s">
        <v>1225</v>
      </c>
      <c r="D160" s="188"/>
      <c r="E160" s="189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200</v>
      </c>
      <c r="AH160" s="148">
        <v>0</v>
      </c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0" t="s">
        <v>2460</v>
      </c>
      <c r="D161" s="188"/>
      <c r="E161" s="189">
        <v>1.92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>
        <v>0</v>
      </c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55"/>
      <c r="B162" s="156"/>
      <c r="C162" s="190" t="s">
        <v>2461</v>
      </c>
      <c r="D162" s="188"/>
      <c r="E162" s="189">
        <v>6.24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200</v>
      </c>
      <c r="AH162" s="148">
        <v>0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55"/>
      <c r="B163" s="156"/>
      <c r="C163" s="190" t="s">
        <v>2462</v>
      </c>
      <c r="D163" s="188"/>
      <c r="E163" s="189">
        <v>2.9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200</v>
      </c>
      <c r="AH163" s="148">
        <v>0</v>
      </c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55"/>
      <c r="B164" s="156"/>
      <c r="C164" s="190" t="s">
        <v>2463</v>
      </c>
      <c r="D164" s="188"/>
      <c r="E164" s="189">
        <v>5.56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200</v>
      </c>
      <c r="AH164" s="148">
        <v>0</v>
      </c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55"/>
      <c r="B165" s="156"/>
      <c r="C165" s="190" t="s">
        <v>2464</v>
      </c>
      <c r="D165" s="188"/>
      <c r="E165" s="189">
        <v>1.28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200</v>
      </c>
      <c r="AH165" s="148">
        <v>0</v>
      </c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190" t="s">
        <v>2465</v>
      </c>
      <c r="D166" s="188"/>
      <c r="E166" s="189">
        <v>2.08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>
        <v>0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55"/>
      <c r="B167" s="156"/>
      <c r="C167" s="190" t="s">
        <v>2449</v>
      </c>
      <c r="D167" s="188"/>
      <c r="E167" s="189">
        <v>0.97</v>
      </c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200</v>
      </c>
      <c r="AH167" s="148">
        <v>0</v>
      </c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67">
        <v>32</v>
      </c>
      <c r="B168" s="168" t="s">
        <v>1749</v>
      </c>
      <c r="C168" s="184" t="s">
        <v>1750</v>
      </c>
      <c r="D168" s="169" t="s">
        <v>195</v>
      </c>
      <c r="E168" s="170">
        <v>20.953209999999999</v>
      </c>
      <c r="F168" s="171"/>
      <c r="G168" s="172">
        <f>ROUND(E168*F168,2)</f>
        <v>0</v>
      </c>
      <c r="H168" s="171"/>
      <c r="I168" s="172">
        <f>ROUND(E168*H168,2)</f>
        <v>0</v>
      </c>
      <c r="J168" s="171"/>
      <c r="K168" s="172">
        <f>ROUND(E168*J168,2)</f>
        <v>0</v>
      </c>
      <c r="L168" s="172">
        <v>21</v>
      </c>
      <c r="M168" s="172">
        <f>G168*(1+L168/100)</f>
        <v>0</v>
      </c>
      <c r="N168" s="172">
        <v>0</v>
      </c>
      <c r="O168" s="172">
        <f>ROUND(E168*N168,2)</f>
        <v>0</v>
      </c>
      <c r="P168" s="172">
        <v>0</v>
      </c>
      <c r="Q168" s="172">
        <f>ROUND(E168*P168,2)</f>
        <v>0</v>
      </c>
      <c r="R168" s="172"/>
      <c r="S168" s="172" t="s">
        <v>177</v>
      </c>
      <c r="T168" s="173" t="s">
        <v>178</v>
      </c>
      <c r="U168" s="158">
        <v>0</v>
      </c>
      <c r="V168" s="158">
        <f>ROUND(E168*U168,2)</f>
        <v>0</v>
      </c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196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55"/>
      <c r="B169" s="156"/>
      <c r="C169" s="190" t="s">
        <v>1225</v>
      </c>
      <c r="D169" s="188"/>
      <c r="E169" s="189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200</v>
      </c>
      <c r="AH169" s="148">
        <v>0</v>
      </c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190" t="s">
        <v>2460</v>
      </c>
      <c r="D170" s="188"/>
      <c r="E170" s="189">
        <v>1.92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0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1" x14ac:dyDescent="0.2">
      <c r="A171" s="155"/>
      <c r="B171" s="156"/>
      <c r="C171" s="190" t="s">
        <v>2461</v>
      </c>
      <c r="D171" s="188"/>
      <c r="E171" s="189">
        <v>6.24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200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1" x14ac:dyDescent="0.2">
      <c r="A172" s="155"/>
      <c r="B172" s="156"/>
      <c r="C172" s="190" t="s">
        <v>2462</v>
      </c>
      <c r="D172" s="188"/>
      <c r="E172" s="189">
        <v>2.9</v>
      </c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200</v>
      </c>
      <c r="AH172" s="148">
        <v>0</v>
      </c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190" t="s">
        <v>2463</v>
      </c>
      <c r="D173" s="188"/>
      <c r="E173" s="189">
        <v>5.56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55"/>
      <c r="B174" s="156"/>
      <c r="C174" s="190" t="s">
        <v>2464</v>
      </c>
      <c r="D174" s="188"/>
      <c r="E174" s="189">
        <v>1.28</v>
      </c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200</v>
      </c>
      <c r="AH174" s="148">
        <v>0</v>
      </c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55"/>
      <c r="B175" s="156"/>
      <c r="C175" s="190" t="s">
        <v>2465</v>
      </c>
      <c r="D175" s="188"/>
      <c r="E175" s="189">
        <v>2.08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200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55"/>
      <c r="B176" s="156"/>
      <c r="C176" s="190" t="s">
        <v>2449</v>
      </c>
      <c r="D176" s="188"/>
      <c r="E176" s="189">
        <v>0.97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200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ht="22.5" outlineLevel="1" x14ac:dyDescent="0.2">
      <c r="A177" s="167">
        <v>33</v>
      </c>
      <c r="B177" s="168" t="s">
        <v>376</v>
      </c>
      <c r="C177" s="184" t="s">
        <v>377</v>
      </c>
      <c r="D177" s="169" t="s">
        <v>195</v>
      </c>
      <c r="E177" s="170">
        <v>36.422400000000003</v>
      </c>
      <c r="F177" s="171"/>
      <c r="G177" s="172">
        <f>ROUND(E177*F177,2)</f>
        <v>0</v>
      </c>
      <c r="H177" s="171"/>
      <c r="I177" s="172">
        <f>ROUND(E177*H177,2)</f>
        <v>0</v>
      </c>
      <c r="J177" s="171"/>
      <c r="K177" s="172">
        <f>ROUND(E177*J177,2)</f>
        <v>0</v>
      </c>
      <c r="L177" s="172">
        <v>21</v>
      </c>
      <c r="M177" s="172">
        <f>G177*(1+L177/100)</f>
        <v>0</v>
      </c>
      <c r="N177" s="172">
        <v>1.6899999999999998E-2</v>
      </c>
      <c r="O177" s="172">
        <f>ROUND(E177*N177,2)</f>
        <v>0.62</v>
      </c>
      <c r="P177" s="172">
        <v>0</v>
      </c>
      <c r="Q177" s="172">
        <f>ROUND(E177*P177,2)</f>
        <v>0</v>
      </c>
      <c r="R177" s="172"/>
      <c r="S177" s="172" t="s">
        <v>177</v>
      </c>
      <c r="T177" s="173" t="s">
        <v>178</v>
      </c>
      <c r="U177" s="158">
        <v>0</v>
      </c>
      <c r="V177" s="158">
        <f>ROUND(E177*U177,2)</f>
        <v>0</v>
      </c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196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0" t="s">
        <v>2466</v>
      </c>
      <c r="D178" s="188"/>
      <c r="E178" s="189">
        <v>19.100000000000001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55"/>
      <c r="B179" s="156"/>
      <c r="C179" s="190" t="s">
        <v>2467</v>
      </c>
      <c r="D179" s="188"/>
      <c r="E179" s="189">
        <v>17.32</v>
      </c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200</v>
      </c>
      <c r="AH179" s="148">
        <v>0</v>
      </c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ht="22.5" outlineLevel="1" x14ac:dyDescent="0.2">
      <c r="A180" s="167">
        <v>34</v>
      </c>
      <c r="B180" s="168" t="s">
        <v>379</v>
      </c>
      <c r="C180" s="184" t="s">
        <v>380</v>
      </c>
      <c r="D180" s="169" t="s">
        <v>195</v>
      </c>
      <c r="E180" s="170">
        <v>36.422400000000003</v>
      </c>
      <c r="F180" s="171"/>
      <c r="G180" s="172">
        <f>ROUND(E180*F180,2)</f>
        <v>0</v>
      </c>
      <c r="H180" s="171"/>
      <c r="I180" s="172">
        <f>ROUND(E180*H180,2)</f>
        <v>0</v>
      </c>
      <c r="J180" s="171"/>
      <c r="K180" s="172">
        <f>ROUND(E180*J180,2)</f>
        <v>0</v>
      </c>
      <c r="L180" s="172">
        <v>21</v>
      </c>
      <c r="M180" s="172">
        <f>G180*(1+L180/100)</f>
        <v>0</v>
      </c>
      <c r="N180" s="172">
        <v>0</v>
      </c>
      <c r="O180" s="172">
        <f>ROUND(E180*N180,2)</f>
        <v>0</v>
      </c>
      <c r="P180" s="172">
        <v>0</v>
      </c>
      <c r="Q180" s="172">
        <f>ROUND(E180*P180,2)</f>
        <v>0</v>
      </c>
      <c r="R180" s="172"/>
      <c r="S180" s="172" t="s">
        <v>177</v>
      </c>
      <c r="T180" s="173" t="s">
        <v>178</v>
      </c>
      <c r="U180" s="158">
        <v>0</v>
      </c>
      <c r="V180" s="158">
        <f>ROUND(E180*U180,2)</f>
        <v>0</v>
      </c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196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55"/>
      <c r="B181" s="156"/>
      <c r="C181" s="190" t="s">
        <v>2466</v>
      </c>
      <c r="D181" s="188"/>
      <c r="E181" s="189">
        <v>19.100000000000001</v>
      </c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200</v>
      </c>
      <c r="AH181" s="148">
        <v>0</v>
      </c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55"/>
      <c r="B182" s="156"/>
      <c r="C182" s="190" t="s">
        <v>2467</v>
      </c>
      <c r="D182" s="188"/>
      <c r="E182" s="189">
        <v>17.32</v>
      </c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200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x14ac:dyDescent="0.2">
      <c r="A183" s="161" t="s">
        <v>172</v>
      </c>
      <c r="B183" s="162" t="s">
        <v>79</v>
      </c>
      <c r="C183" s="182" t="s">
        <v>80</v>
      </c>
      <c r="D183" s="163"/>
      <c r="E183" s="164"/>
      <c r="F183" s="165"/>
      <c r="G183" s="165">
        <f>SUMIF(AG184:AG207,"&lt;&gt;NOR",G184:G207)</f>
        <v>0</v>
      </c>
      <c r="H183" s="165"/>
      <c r="I183" s="165">
        <f>SUM(I184:I207)</f>
        <v>0</v>
      </c>
      <c r="J183" s="165"/>
      <c r="K183" s="165">
        <f>SUM(K184:K207)</f>
        <v>0</v>
      </c>
      <c r="L183" s="165"/>
      <c r="M183" s="165">
        <f>SUM(M184:M207)</f>
        <v>0</v>
      </c>
      <c r="N183" s="165"/>
      <c r="O183" s="165">
        <f>SUM(O184:O207)</f>
        <v>28.95</v>
      </c>
      <c r="P183" s="165"/>
      <c r="Q183" s="165">
        <f>SUM(Q184:Q207)</f>
        <v>0</v>
      </c>
      <c r="R183" s="165"/>
      <c r="S183" s="165"/>
      <c r="T183" s="166"/>
      <c r="U183" s="160"/>
      <c r="V183" s="160">
        <f>SUM(V184:V207)</f>
        <v>0</v>
      </c>
      <c r="W183" s="160"/>
      <c r="AG183" t="s">
        <v>173</v>
      </c>
    </row>
    <row r="184" spans="1:60" ht="22.5" outlineLevel="1" x14ac:dyDescent="0.2">
      <c r="A184" s="167">
        <v>35</v>
      </c>
      <c r="B184" s="168" t="s">
        <v>381</v>
      </c>
      <c r="C184" s="184" t="s">
        <v>382</v>
      </c>
      <c r="D184" s="169" t="s">
        <v>195</v>
      </c>
      <c r="E184" s="170">
        <v>33.25</v>
      </c>
      <c r="F184" s="171"/>
      <c r="G184" s="172">
        <f>ROUND(E184*F184,2)</f>
        <v>0</v>
      </c>
      <c r="H184" s="171"/>
      <c r="I184" s="172">
        <f>ROUND(E184*H184,2)</f>
        <v>0</v>
      </c>
      <c r="J184" s="171"/>
      <c r="K184" s="172">
        <f>ROUND(E184*J184,2)</f>
        <v>0</v>
      </c>
      <c r="L184" s="172">
        <v>21</v>
      </c>
      <c r="M184" s="172">
        <f>G184*(1+L184/100)</f>
        <v>0</v>
      </c>
      <c r="N184" s="172">
        <v>0.30299999999999999</v>
      </c>
      <c r="O184" s="172">
        <f>ROUND(E184*N184,2)</f>
        <v>10.07</v>
      </c>
      <c r="P184" s="172">
        <v>0</v>
      </c>
      <c r="Q184" s="172">
        <f>ROUND(E184*P184,2)</f>
        <v>0</v>
      </c>
      <c r="R184" s="172"/>
      <c r="S184" s="172" t="s">
        <v>177</v>
      </c>
      <c r="T184" s="173" t="s">
        <v>178</v>
      </c>
      <c r="U184" s="158">
        <v>0</v>
      </c>
      <c r="V184" s="158">
        <f>ROUND(E184*U184,2)</f>
        <v>0</v>
      </c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196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1" x14ac:dyDescent="0.2">
      <c r="A185" s="155"/>
      <c r="B185" s="156"/>
      <c r="C185" s="190" t="s">
        <v>2468</v>
      </c>
      <c r="D185" s="188"/>
      <c r="E185" s="189">
        <v>1.75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200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2469</v>
      </c>
      <c r="D186" s="188"/>
      <c r="E186" s="189">
        <v>12.8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55"/>
      <c r="B187" s="156"/>
      <c r="C187" s="190" t="s">
        <v>2470</v>
      </c>
      <c r="D187" s="188"/>
      <c r="E187" s="189">
        <v>9.1999999999999993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200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55"/>
      <c r="B188" s="156"/>
      <c r="C188" s="190" t="s">
        <v>2471</v>
      </c>
      <c r="D188" s="188"/>
      <c r="E188" s="189">
        <v>9.5</v>
      </c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200</v>
      </c>
      <c r="AH188" s="148">
        <v>0</v>
      </c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ht="22.5" outlineLevel="1" x14ac:dyDescent="0.2">
      <c r="A189" s="167">
        <v>36</v>
      </c>
      <c r="B189" s="168" t="s">
        <v>221</v>
      </c>
      <c r="C189" s="184" t="s">
        <v>222</v>
      </c>
      <c r="D189" s="169" t="s">
        <v>195</v>
      </c>
      <c r="E189" s="170">
        <v>33.25</v>
      </c>
      <c r="F189" s="171"/>
      <c r="G189" s="172">
        <f>ROUND(E189*F189,2)</f>
        <v>0</v>
      </c>
      <c r="H189" s="171"/>
      <c r="I189" s="172">
        <f>ROUND(E189*H189,2)</f>
        <v>0</v>
      </c>
      <c r="J189" s="171"/>
      <c r="K189" s="172">
        <f>ROUND(E189*J189,2)</f>
        <v>0</v>
      </c>
      <c r="L189" s="172">
        <v>21</v>
      </c>
      <c r="M189" s="172">
        <f>G189*(1+L189/100)</f>
        <v>0</v>
      </c>
      <c r="N189" s="172">
        <v>0.38600000000000001</v>
      </c>
      <c r="O189" s="172">
        <f>ROUND(E189*N189,2)</f>
        <v>12.83</v>
      </c>
      <c r="P189" s="172">
        <v>0</v>
      </c>
      <c r="Q189" s="172">
        <f>ROUND(E189*P189,2)</f>
        <v>0</v>
      </c>
      <c r="R189" s="172"/>
      <c r="S189" s="172" t="s">
        <v>177</v>
      </c>
      <c r="T189" s="173" t="s">
        <v>178</v>
      </c>
      <c r="U189" s="158">
        <v>0</v>
      </c>
      <c r="V189" s="158">
        <f>ROUND(E189*U189,2)</f>
        <v>0</v>
      </c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196</v>
      </c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55"/>
      <c r="B190" s="156"/>
      <c r="C190" s="190" t="s">
        <v>2468</v>
      </c>
      <c r="D190" s="188"/>
      <c r="E190" s="189">
        <v>1.75</v>
      </c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200</v>
      </c>
      <c r="AH190" s="148">
        <v>0</v>
      </c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55"/>
      <c r="B191" s="156"/>
      <c r="C191" s="190" t="s">
        <v>2469</v>
      </c>
      <c r="D191" s="188"/>
      <c r="E191" s="189">
        <v>12.8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200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outlineLevel="1" x14ac:dyDescent="0.2">
      <c r="A192" s="155"/>
      <c r="B192" s="156"/>
      <c r="C192" s="190" t="s">
        <v>2470</v>
      </c>
      <c r="D192" s="188"/>
      <c r="E192" s="189">
        <v>9.1999999999999993</v>
      </c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 t="s">
        <v>200</v>
      </c>
      <c r="AH192" s="148">
        <v>0</v>
      </c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1" x14ac:dyDescent="0.2">
      <c r="A193" s="155"/>
      <c r="B193" s="156"/>
      <c r="C193" s="190" t="s">
        <v>2471</v>
      </c>
      <c r="D193" s="188"/>
      <c r="E193" s="189">
        <v>9.5</v>
      </c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200</v>
      </c>
      <c r="AH193" s="148">
        <v>0</v>
      </c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ht="33.75" outlineLevel="1" x14ac:dyDescent="0.2">
      <c r="A194" s="167">
        <v>37</v>
      </c>
      <c r="B194" s="168" t="s">
        <v>398</v>
      </c>
      <c r="C194" s="184" t="s">
        <v>399</v>
      </c>
      <c r="D194" s="169" t="s">
        <v>195</v>
      </c>
      <c r="E194" s="170">
        <v>33.25</v>
      </c>
      <c r="F194" s="171"/>
      <c r="G194" s="172">
        <f>ROUND(E194*F194,2)</f>
        <v>0</v>
      </c>
      <c r="H194" s="171"/>
      <c r="I194" s="172">
        <f>ROUND(E194*H194,2)</f>
        <v>0</v>
      </c>
      <c r="J194" s="171"/>
      <c r="K194" s="172">
        <f>ROUND(E194*J194,2)</f>
        <v>0</v>
      </c>
      <c r="L194" s="172">
        <v>21</v>
      </c>
      <c r="M194" s="172">
        <f>G194*(1+L194/100)</f>
        <v>0</v>
      </c>
      <c r="N194" s="172">
        <v>7.1999999999999995E-2</v>
      </c>
      <c r="O194" s="172">
        <f>ROUND(E194*N194,2)</f>
        <v>2.39</v>
      </c>
      <c r="P194" s="172">
        <v>0</v>
      </c>
      <c r="Q194" s="172">
        <f>ROUND(E194*P194,2)</f>
        <v>0</v>
      </c>
      <c r="R194" s="172"/>
      <c r="S194" s="172" t="s">
        <v>177</v>
      </c>
      <c r="T194" s="173" t="s">
        <v>178</v>
      </c>
      <c r="U194" s="158">
        <v>0</v>
      </c>
      <c r="V194" s="158">
        <f>ROUND(E194*U194,2)</f>
        <v>0</v>
      </c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196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2468</v>
      </c>
      <c r="D195" s="188"/>
      <c r="E195" s="189">
        <v>1.75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55"/>
      <c r="B196" s="156"/>
      <c r="C196" s="190" t="s">
        <v>2469</v>
      </c>
      <c r="D196" s="188"/>
      <c r="E196" s="189">
        <v>12.8</v>
      </c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200</v>
      </c>
      <c r="AH196" s="148">
        <v>0</v>
      </c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55"/>
      <c r="B197" s="156"/>
      <c r="C197" s="190" t="s">
        <v>2470</v>
      </c>
      <c r="D197" s="188"/>
      <c r="E197" s="189">
        <v>9.1999999999999993</v>
      </c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200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55"/>
      <c r="B198" s="156"/>
      <c r="C198" s="190" t="s">
        <v>2471</v>
      </c>
      <c r="D198" s="188"/>
      <c r="E198" s="189">
        <v>9.5</v>
      </c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200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ht="22.5" outlineLevel="1" x14ac:dyDescent="0.2">
      <c r="A199" s="167">
        <v>38</v>
      </c>
      <c r="B199" s="168" t="s">
        <v>403</v>
      </c>
      <c r="C199" s="184" t="s">
        <v>404</v>
      </c>
      <c r="D199" s="169" t="s">
        <v>195</v>
      </c>
      <c r="E199" s="170">
        <v>33.914999999999999</v>
      </c>
      <c r="F199" s="171"/>
      <c r="G199" s="172">
        <f>ROUND(E199*F199,2)</f>
        <v>0</v>
      </c>
      <c r="H199" s="171"/>
      <c r="I199" s="172">
        <f>ROUND(E199*H199,2)</f>
        <v>0</v>
      </c>
      <c r="J199" s="171"/>
      <c r="K199" s="172">
        <f>ROUND(E199*J199,2)</f>
        <v>0</v>
      </c>
      <c r="L199" s="172">
        <v>21</v>
      </c>
      <c r="M199" s="172">
        <f>G199*(1+L199/100)</f>
        <v>0</v>
      </c>
      <c r="N199" s="172">
        <v>0.108</v>
      </c>
      <c r="O199" s="172">
        <f>ROUND(E199*N199,2)</f>
        <v>3.66</v>
      </c>
      <c r="P199" s="172">
        <v>0</v>
      </c>
      <c r="Q199" s="172">
        <f>ROUND(E199*P199,2)</f>
        <v>0</v>
      </c>
      <c r="R199" s="172" t="s">
        <v>228</v>
      </c>
      <c r="S199" s="172" t="s">
        <v>177</v>
      </c>
      <c r="T199" s="173" t="s">
        <v>178</v>
      </c>
      <c r="U199" s="158">
        <v>0</v>
      </c>
      <c r="V199" s="158">
        <f>ROUND(E199*U199,2)</f>
        <v>0</v>
      </c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2427</v>
      </c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55"/>
      <c r="B200" s="156"/>
      <c r="C200" s="199" t="s">
        <v>283</v>
      </c>
      <c r="D200" s="191"/>
      <c r="E200" s="192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200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1" x14ac:dyDescent="0.2">
      <c r="A201" s="155"/>
      <c r="B201" s="156"/>
      <c r="C201" s="200" t="s">
        <v>2472</v>
      </c>
      <c r="D201" s="191"/>
      <c r="E201" s="192">
        <v>1.75</v>
      </c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200</v>
      </c>
      <c r="AH201" s="148">
        <v>2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1" x14ac:dyDescent="0.2">
      <c r="A202" s="155"/>
      <c r="B202" s="156"/>
      <c r="C202" s="200" t="s">
        <v>2473</v>
      </c>
      <c r="D202" s="191"/>
      <c r="E202" s="192">
        <v>12.8</v>
      </c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200</v>
      </c>
      <c r="AH202" s="148">
        <v>2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55"/>
      <c r="B203" s="156"/>
      <c r="C203" s="200" t="s">
        <v>2474</v>
      </c>
      <c r="D203" s="191"/>
      <c r="E203" s="192">
        <v>9.1999999999999993</v>
      </c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200</v>
      </c>
      <c r="AH203" s="148">
        <v>2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55"/>
      <c r="B204" s="156"/>
      <c r="C204" s="200" t="s">
        <v>2475</v>
      </c>
      <c r="D204" s="191"/>
      <c r="E204" s="192">
        <v>9.5</v>
      </c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200</v>
      </c>
      <c r="AH204" s="148">
        <v>2</v>
      </c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1" x14ac:dyDescent="0.2">
      <c r="A205" s="155"/>
      <c r="B205" s="156"/>
      <c r="C205" s="201" t="s">
        <v>295</v>
      </c>
      <c r="D205" s="193"/>
      <c r="E205" s="194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3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199" t="s">
        <v>296</v>
      </c>
      <c r="D206" s="191"/>
      <c r="E206" s="192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1" x14ac:dyDescent="0.2">
      <c r="A207" s="155"/>
      <c r="B207" s="156"/>
      <c r="C207" s="190" t="s">
        <v>2476</v>
      </c>
      <c r="D207" s="188"/>
      <c r="E207" s="189">
        <v>33.909999999999997</v>
      </c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200</v>
      </c>
      <c r="AH207" s="148">
        <v>0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x14ac:dyDescent="0.2">
      <c r="A208" s="161" t="s">
        <v>172</v>
      </c>
      <c r="B208" s="162" t="s">
        <v>84</v>
      </c>
      <c r="C208" s="182" t="s">
        <v>85</v>
      </c>
      <c r="D208" s="163"/>
      <c r="E208" s="164"/>
      <c r="F208" s="165"/>
      <c r="G208" s="165">
        <f>SUMIF(AG209:AG268,"&lt;&gt;NOR",G209:G268)</f>
        <v>0</v>
      </c>
      <c r="H208" s="165"/>
      <c r="I208" s="165">
        <f>SUM(I209:I268)</f>
        <v>0</v>
      </c>
      <c r="J208" s="165"/>
      <c r="K208" s="165">
        <f>SUM(K209:K268)</f>
        <v>0</v>
      </c>
      <c r="L208" s="165"/>
      <c r="M208" s="165">
        <f>SUM(M209:M268)</f>
        <v>0</v>
      </c>
      <c r="N208" s="165"/>
      <c r="O208" s="165">
        <f>SUM(O209:O268)</f>
        <v>81.2</v>
      </c>
      <c r="P208" s="165"/>
      <c r="Q208" s="165">
        <f>SUM(Q209:Q268)</f>
        <v>0</v>
      </c>
      <c r="R208" s="165"/>
      <c r="S208" s="165"/>
      <c r="T208" s="166"/>
      <c r="U208" s="160"/>
      <c r="V208" s="160">
        <f>SUM(V209:V268)</f>
        <v>0</v>
      </c>
      <c r="W208" s="160"/>
      <c r="AG208" t="s">
        <v>173</v>
      </c>
    </row>
    <row r="209" spans="1:60" ht="22.5" outlineLevel="1" x14ac:dyDescent="0.2">
      <c r="A209" s="167">
        <v>39</v>
      </c>
      <c r="B209" s="168" t="s">
        <v>415</v>
      </c>
      <c r="C209" s="184" t="s">
        <v>416</v>
      </c>
      <c r="D209" s="169" t="s">
        <v>195</v>
      </c>
      <c r="E209" s="170">
        <v>1118.9000000000001</v>
      </c>
      <c r="F209" s="171"/>
      <c r="G209" s="172">
        <f>ROUND(E209*F209,2)</f>
        <v>0</v>
      </c>
      <c r="H209" s="171"/>
      <c r="I209" s="172">
        <f>ROUND(E209*H209,2)</f>
        <v>0</v>
      </c>
      <c r="J209" s="171"/>
      <c r="K209" s="172">
        <f>ROUND(E209*J209,2)</f>
        <v>0</v>
      </c>
      <c r="L209" s="172">
        <v>21</v>
      </c>
      <c r="M209" s="172">
        <f>G209*(1+L209/100)</f>
        <v>0</v>
      </c>
      <c r="N209" s="172">
        <v>5.0000000000000001E-3</v>
      </c>
      <c r="O209" s="172">
        <f>ROUND(E209*N209,2)</f>
        <v>5.59</v>
      </c>
      <c r="P209" s="172">
        <v>0</v>
      </c>
      <c r="Q209" s="172">
        <f>ROUND(E209*P209,2)</f>
        <v>0</v>
      </c>
      <c r="R209" s="172"/>
      <c r="S209" s="172" t="s">
        <v>177</v>
      </c>
      <c r="T209" s="173" t="s">
        <v>178</v>
      </c>
      <c r="U209" s="158">
        <v>0</v>
      </c>
      <c r="V209" s="158">
        <f>ROUND(E209*U209,2)</f>
        <v>0</v>
      </c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196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55"/>
      <c r="B210" s="156"/>
      <c r="C210" s="190" t="s">
        <v>2477</v>
      </c>
      <c r="D210" s="188"/>
      <c r="E210" s="189">
        <v>953.9</v>
      </c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200</v>
      </c>
      <c r="AH210" s="148">
        <v>0</v>
      </c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190" t="s">
        <v>1487</v>
      </c>
      <c r="D211" s="188"/>
      <c r="E211" s="189">
        <v>165</v>
      </c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ht="22.5" outlineLevel="1" x14ac:dyDescent="0.2">
      <c r="A212" s="167">
        <v>40</v>
      </c>
      <c r="B212" s="168" t="s">
        <v>419</v>
      </c>
      <c r="C212" s="184" t="s">
        <v>420</v>
      </c>
      <c r="D212" s="169" t="s">
        <v>195</v>
      </c>
      <c r="E212" s="170">
        <v>1118.9000000000001</v>
      </c>
      <c r="F212" s="171"/>
      <c r="G212" s="172">
        <f>ROUND(E212*F212,2)</f>
        <v>0</v>
      </c>
      <c r="H212" s="171"/>
      <c r="I212" s="172">
        <f>ROUND(E212*H212,2)</f>
        <v>0</v>
      </c>
      <c r="J212" s="171"/>
      <c r="K212" s="172">
        <f>ROUND(E212*J212,2)</f>
        <v>0</v>
      </c>
      <c r="L212" s="172">
        <v>21</v>
      </c>
      <c r="M212" s="172">
        <f>G212*(1+L212/100)</f>
        <v>0</v>
      </c>
      <c r="N212" s="172">
        <v>2.1999999999999999E-2</v>
      </c>
      <c r="O212" s="172">
        <f>ROUND(E212*N212,2)</f>
        <v>24.62</v>
      </c>
      <c r="P212" s="172">
        <v>0</v>
      </c>
      <c r="Q212" s="172">
        <f>ROUND(E212*P212,2)</f>
        <v>0</v>
      </c>
      <c r="R212" s="172"/>
      <c r="S212" s="172" t="s">
        <v>177</v>
      </c>
      <c r="T212" s="173" t="s">
        <v>178</v>
      </c>
      <c r="U212" s="158">
        <v>0</v>
      </c>
      <c r="V212" s="158">
        <f>ROUND(E212*U212,2)</f>
        <v>0</v>
      </c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196</v>
      </c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55"/>
      <c r="B213" s="156"/>
      <c r="C213" s="190" t="s">
        <v>2477</v>
      </c>
      <c r="D213" s="188"/>
      <c r="E213" s="189">
        <v>953.9</v>
      </c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200</v>
      </c>
      <c r="AH213" s="148">
        <v>0</v>
      </c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55"/>
      <c r="B214" s="156"/>
      <c r="C214" s="190" t="s">
        <v>1487</v>
      </c>
      <c r="D214" s="188"/>
      <c r="E214" s="189">
        <v>165</v>
      </c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200</v>
      </c>
      <c r="AH214" s="148">
        <v>0</v>
      </c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ht="22.5" outlineLevel="1" x14ac:dyDescent="0.2">
      <c r="A215" s="167">
        <v>41</v>
      </c>
      <c r="B215" s="168" t="s">
        <v>421</v>
      </c>
      <c r="C215" s="184" t="s">
        <v>422</v>
      </c>
      <c r="D215" s="169" t="s">
        <v>195</v>
      </c>
      <c r="E215" s="170">
        <v>80.260000000000005</v>
      </c>
      <c r="F215" s="171"/>
      <c r="G215" s="172">
        <f>ROUND(E215*F215,2)</f>
        <v>0</v>
      </c>
      <c r="H215" s="171"/>
      <c r="I215" s="172">
        <f>ROUND(E215*H215,2)</f>
        <v>0</v>
      </c>
      <c r="J215" s="171"/>
      <c r="K215" s="172">
        <f>ROUND(E215*J215,2)</f>
        <v>0</v>
      </c>
      <c r="L215" s="172">
        <v>21</v>
      </c>
      <c r="M215" s="172">
        <f>G215*(1+L215/100)</f>
        <v>0</v>
      </c>
      <c r="N215" s="172">
        <v>5.7999999999999996E-3</v>
      </c>
      <c r="O215" s="172">
        <f>ROUND(E215*N215,2)</f>
        <v>0.47</v>
      </c>
      <c r="P215" s="172">
        <v>0</v>
      </c>
      <c r="Q215" s="172">
        <f>ROUND(E215*P215,2)</f>
        <v>0</v>
      </c>
      <c r="R215" s="172"/>
      <c r="S215" s="172" t="s">
        <v>177</v>
      </c>
      <c r="T215" s="173" t="s">
        <v>178</v>
      </c>
      <c r="U215" s="158">
        <v>0</v>
      </c>
      <c r="V215" s="158">
        <f>ROUND(E215*U215,2)</f>
        <v>0</v>
      </c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196</v>
      </c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55"/>
      <c r="B216" s="156"/>
      <c r="C216" s="190" t="s">
        <v>423</v>
      </c>
      <c r="D216" s="188"/>
      <c r="E216" s="189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200</v>
      </c>
      <c r="AH216" s="148">
        <v>0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55"/>
      <c r="B217" s="156"/>
      <c r="C217" s="190" t="s">
        <v>2478</v>
      </c>
      <c r="D217" s="188"/>
      <c r="E217" s="189">
        <v>15.82</v>
      </c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200</v>
      </c>
      <c r="AH217" s="148">
        <v>0</v>
      </c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0" t="s">
        <v>2479</v>
      </c>
      <c r="D218" s="188"/>
      <c r="E218" s="189">
        <v>14.64</v>
      </c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>
        <v>0</v>
      </c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55"/>
      <c r="B219" s="156"/>
      <c r="C219" s="190" t="s">
        <v>2480</v>
      </c>
      <c r="D219" s="188"/>
      <c r="E219" s="189">
        <v>30</v>
      </c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200</v>
      </c>
      <c r="AH219" s="148">
        <v>0</v>
      </c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55"/>
      <c r="B220" s="156"/>
      <c r="C220" s="190" t="s">
        <v>2481</v>
      </c>
      <c r="D220" s="188"/>
      <c r="E220" s="189">
        <v>19.8</v>
      </c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200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ht="22.5" outlineLevel="1" x14ac:dyDescent="0.2">
      <c r="A221" s="167">
        <v>42</v>
      </c>
      <c r="B221" s="168" t="s">
        <v>428</v>
      </c>
      <c r="C221" s="184" t="s">
        <v>429</v>
      </c>
      <c r="D221" s="169" t="s">
        <v>195</v>
      </c>
      <c r="E221" s="170">
        <v>598.875</v>
      </c>
      <c r="F221" s="171"/>
      <c r="G221" s="172">
        <f>ROUND(E221*F221,2)</f>
        <v>0</v>
      </c>
      <c r="H221" s="171"/>
      <c r="I221" s="172">
        <f>ROUND(E221*H221,2)</f>
        <v>0</v>
      </c>
      <c r="J221" s="171"/>
      <c r="K221" s="172">
        <f>ROUND(E221*J221,2)</f>
        <v>0</v>
      </c>
      <c r="L221" s="172">
        <v>21</v>
      </c>
      <c r="M221" s="172">
        <f>G221*(1+L221/100)</f>
        <v>0</v>
      </c>
      <c r="N221" s="172">
        <v>4.0000000000000003E-5</v>
      </c>
      <c r="O221" s="172">
        <f>ROUND(E221*N221,2)</f>
        <v>0.02</v>
      </c>
      <c r="P221" s="172">
        <v>0</v>
      </c>
      <c r="Q221" s="172">
        <f>ROUND(E221*P221,2)</f>
        <v>0</v>
      </c>
      <c r="R221" s="172"/>
      <c r="S221" s="172" t="s">
        <v>177</v>
      </c>
      <c r="T221" s="173" t="s">
        <v>178</v>
      </c>
      <c r="U221" s="158">
        <v>0</v>
      </c>
      <c r="V221" s="158">
        <f>ROUND(E221*U221,2)</f>
        <v>0</v>
      </c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196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55"/>
      <c r="B222" s="156"/>
      <c r="C222" s="190" t="s">
        <v>430</v>
      </c>
      <c r="D222" s="188"/>
      <c r="E222" s="189">
        <v>25.2</v>
      </c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 t="s">
        <v>200</v>
      </c>
      <c r="AH222" s="148">
        <v>0</v>
      </c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ht="22.5" outlineLevel="1" x14ac:dyDescent="0.2">
      <c r="A223" s="155"/>
      <c r="B223" s="156"/>
      <c r="C223" s="190" t="s">
        <v>431</v>
      </c>
      <c r="D223" s="188"/>
      <c r="E223" s="189">
        <v>68.78</v>
      </c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200</v>
      </c>
      <c r="AH223" s="148">
        <v>0</v>
      </c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ht="22.5" outlineLevel="1" x14ac:dyDescent="0.2">
      <c r="A224" s="155"/>
      <c r="B224" s="156"/>
      <c r="C224" s="190" t="s">
        <v>1035</v>
      </c>
      <c r="D224" s="188"/>
      <c r="E224" s="189">
        <v>504.9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>
        <v>0</v>
      </c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ht="22.5" outlineLevel="1" x14ac:dyDescent="0.2">
      <c r="A225" s="167">
        <v>43</v>
      </c>
      <c r="B225" s="168" t="s">
        <v>433</v>
      </c>
      <c r="C225" s="184" t="s">
        <v>434</v>
      </c>
      <c r="D225" s="169" t="s">
        <v>195</v>
      </c>
      <c r="E225" s="170">
        <v>80.260000000000005</v>
      </c>
      <c r="F225" s="171"/>
      <c r="G225" s="172">
        <f>ROUND(E225*F225,2)</f>
        <v>0</v>
      </c>
      <c r="H225" s="171"/>
      <c r="I225" s="172">
        <f>ROUND(E225*H225,2)</f>
        <v>0</v>
      </c>
      <c r="J225" s="171"/>
      <c r="K225" s="172">
        <f>ROUND(E225*J225,2)</f>
        <v>0</v>
      </c>
      <c r="L225" s="172">
        <v>21</v>
      </c>
      <c r="M225" s="172">
        <f>G225*(1+L225/100)</f>
        <v>0</v>
      </c>
      <c r="N225" s="172">
        <v>4.8000000000000001E-2</v>
      </c>
      <c r="O225" s="172">
        <f>ROUND(E225*N225,2)</f>
        <v>3.85</v>
      </c>
      <c r="P225" s="172">
        <v>0</v>
      </c>
      <c r="Q225" s="172">
        <f>ROUND(E225*P225,2)</f>
        <v>0</v>
      </c>
      <c r="R225" s="172"/>
      <c r="S225" s="172" t="s">
        <v>177</v>
      </c>
      <c r="T225" s="173" t="s">
        <v>178</v>
      </c>
      <c r="U225" s="158">
        <v>0</v>
      </c>
      <c r="V225" s="158">
        <f>ROUND(E225*U225,2)</f>
        <v>0</v>
      </c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196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55"/>
      <c r="B226" s="156"/>
      <c r="C226" s="190" t="s">
        <v>423</v>
      </c>
      <c r="D226" s="188"/>
      <c r="E226" s="189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200</v>
      </c>
      <c r="AH226" s="148">
        <v>0</v>
      </c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55"/>
      <c r="B227" s="156"/>
      <c r="C227" s="190" t="s">
        <v>2478</v>
      </c>
      <c r="D227" s="188"/>
      <c r="E227" s="189">
        <v>15.82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200</v>
      </c>
      <c r="AH227" s="148">
        <v>0</v>
      </c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190" t="s">
        <v>2479</v>
      </c>
      <c r="D228" s="188"/>
      <c r="E228" s="189">
        <v>14.64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55"/>
      <c r="B229" s="156"/>
      <c r="C229" s="190" t="s">
        <v>2480</v>
      </c>
      <c r="D229" s="188"/>
      <c r="E229" s="189">
        <v>30</v>
      </c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200</v>
      </c>
      <c r="AH229" s="148">
        <v>0</v>
      </c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190" t="s">
        <v>2481</v>
      </c>
      <c r="D230" s="188"/>
      <c r="E230" s="189">
        <v>19.8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ht="33.75" outlineLevel="1" x14ac:dyDescent="0.2">
      <c r="A231" s="167">
        <v>44</v>
      </c>
      <c r="B231" s="168" t="s">
        <v>435</v>
      </c>
      <c r="C231" s="184" t="s">
        <v>436</v>
      </c>
      <c r="D231" s="169" t="s">
        <v>195</v>
      </c>
      <c r="E231" s="170">
        <v>1118.9000000000001</v>
      </c>
      <c r="F231" s="171"/>
      <c r="G231" s="172">
        <f>ROUND(E231*F231,2)</f>
        <v>0</v>
      </c>
      <c r="H231" s="171"/>
      <c r="I231" s="172">
        <f>ROUND(E231*H231,2)</f>
        <v>0</v>
      </c>
      <c r="J231" s="171"/>
      <c r="K231" s="172">
        <f>ROUND(E231*J231,2)</f>
        <v>0</v>
      </c>
      <c r="L231" s="172">
        <v>21</v>
      </c>
      <c r="M231" s="172">
        <f>G231*(1+L231/100)</f>
        <v>0</v>
      </c>
      <c r="N231" s="172">
        <v>7.3999999999999999E-4</v>
      </c>
      <c r="O231" s="172">
        <f>ROUND(E231*N231,2)</f>
        <v>0.83</v>
      </c>
      <c r="P231" s="172">
        <v>0</v>
      </c>
      <c r="Q231" s="172">
        <f>ROUND(E231*P231,2)</f>
        <v>0</v>
      </c>
      <c r="R231" s="172"/>
      <c r="S231" s="172" t="s">
        <v>177</v>
      </c>
      <c r="T231" s="173" t="s">
        <v>178</v>
      </c>
      <c r="U231" s="158">
        <v>0</v>
      </c>
      <c r="V231" s="158">
        <f>ROUND(E231*U231,2)</f>
        <v>0</v>
      </c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196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1" x14ac:dyDescent="0.2">
      <c r="A232" s="155"/>
      <c r="B232" s="156"/>
      <c r="C232" s="190" t="s">
        <v>2477</v>
      </c>
      <c r="D232" s="188"/>
      <c r="E232" s="189">
        <v>953.9</v>
      </c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200</v>
      </c>
      <c r="AH232" s="148">
        <v>0</v>
      </c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55"/>
      <c r="B233" s="156"/>
      <c r="C233" s="190" t="s">
        <v>1487</v>
      </c>
      <c r="D233" s="188"/>
      <c r="E233" s="189">
        <v>165</v>
      </c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200</v>
      </c>
      <c r="AH233" s="148">
        <v>0</v>
      </c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ht="22.5" outlineLevel="1" x14ac:dyDescent="0.2">
      <c r="A234" s="167">
        <v>45</v>
      </c>
      <c r="B234" s="168" t="s">
        <v>437</v>
      </c>
      <c r="C234" s="184" t="s">
        <v>438</v>
      </c>
      <c r="D234" s="169" t="s">
        <v>195</v>
      </c>
      <c r="E234" s="170">
        <v>2237.8000000000002</v>
      </c>
      <c r="F234" s="171"/>
      <c r="G234" s="172">
        <f>ROUND(E234*F234,2)</f>
        <v>0</v>
      </c>
      <c r="H234" s="171"/>
      <c r="I234" s="172">
        <f>ROUND(E234*H234,2)</f>
        <v>0</v>
      </c>
      <c r="J234" s="171"/>
      <c r="K234" s="172">
        <f>ROUND(E234*J234,2)</f>
        <v>0</v>
      </c>
      <c r="L234" s="172">
        <v>21</v>
      </c>
      <c r="M234" s="172">
        <f>G234*(1+L234/100)</f>
        <v>0</v>
      </c>
      <c r="N234" s="172">
        <v>3.6700000000000001E-3</v>
      </c>
      <c r="O234" s="172">
        <f>ROUND(E234*N234,2)</f>
        <v>8.2100000000000009</v>
      </c>
      <c r="P234" s="172">
        <v>0</v>
      </c>
      <c r="Q234" s="172">
        <f>ROUND(E234*P234,2)</f>
        <v>0</v>
      </c>
      <c r="R234" s="172"/>
      <c r="S234" s="172" t="s">
        <v>177</v>
      </c>
      <c r="T234" s="173" t="s">
        <v>178</v>
      </c>
      <c r="U234" s="158">
        <v>0</v>
      </c>
      <c r="V234" s="158">
        <f>ROUND(E234*U234,2)</f>
        <v>0</v>
      </c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196</v>
      </c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outlineLevel="1" x14ac:dyDescent="0.2">
      <c r="A235" s="155"/>
      <c r="B235" s="156"/>
      <c r="C235" s="190" t="s">
        <v>2482</v>
      </c>
      <c r="D235" s="188"/>
      <c r="E235" s="189">
        <v>1907.8</v>
      </c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200</v>
      </c>
      <c r="AH235" s="148">
        <v>0</v>
      </c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55"/>
      <c r="B236" s="156"/>
      <c r="C236" s="190" t="s">
        <v>1494</v>
      </c>
      <c r="D236" s="188"/>
      <c r="E236" s="189">
        <v>330</v>
      </c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200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67">
        <v>46</v>
      </c>
      <c r="B237" s="168" t="s">
        <v>441</v>
      </c>
      <c r="C237" s="184" t="s">
        <v>442</v>
      </c>
      <c r="D237" s="169" t="s">
        <v>195</v>
      </c>
      <c r="E237" s="170">
        <v>1118.9000000000001</v>
      </c>
      <c r="F237" s="171"/>
      <c r="G237" s="172">
        <f>ROUND(E237*F237,2)</f>
        <v>0</v>
      </c>
      <c r="H237" s="171"/>
      <c r="I237" s="172">
        <f>ROUND(E237*H237,2)</f>
        <v>0</v>
      </c>
      <c r="J237" s="171"/>
      <c r="K237" s="172">
        <f>ROUND(E237*J237,2)</f>
        <v>0</v>
      </c>
      <c r="L237" s="172">
        <v>21</v>
      </c>
      <c r="M237" s="172">
        <f>G237*(1+L237/100)</f>
        <v>0</v>
      </c>
      <c r="N237" s="172">
        <v>2.0000000000000002E-5</v>
      </c>
      <c r="O237" s="172">
        <f>ROUND(E237*N237,2)</f>
        <v>0.02</v>
      </c>
      <c r="P237" s="172">
        <v>0</v>
      </c>
      <c r="Q237" s="172">
        <f>ROUND(E237*P237,2)</f>
        <v>0</v>
      </c>
      <c r="R237" s="172"/>
      <c r="S237" s="172" t="s">
        <v>177</v>
      </c>
      <c r="T237" s="173" t="s">
        <v>178</v>
      </c>
      <c r="U237" s="158">
        <v>0</v>
      </c>
      <c r="V237" s="158">
        <f>ROUND(E237*U237,2)</f>
        <v>0</v>
      </c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196</v>
      </c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outlineLevel="1" x14ac:dyDescent="0.2">
      <c r="A238" s="155"/>
      <c r="B238" s="156"/>
      <c r="C238" s="190" t="s">
        <v>2477</v>
      </c>
      <c r="D238" s="188"/>
      <c r="E238" s="189">
        <v>953.9</v>
      </c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 t="s">
        <v>200</v>
      </c>
      <c r="AH238" s="148">
        <v>0</v>
      </c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1" x14ac:dyDescent="0.2">
      <c r="A239" s="155"/>
      <c r="B239" s="156"/>
      <c r="C239" s="190" t="s">
        <v>1487</v>
      </c>
      <c r="D239" s="188"/>
      <c r="E239" s="189">
        <v>165</v>
      </c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200</v>
      </c>
      <c r="AH239" s="148">
        <v>0</v>
      </c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ht="33.75" outlineLevel="1" x14ac:dyDescent="0.2">
      <c r="A240" s="167">
        <v>47</v>
      </c>
      <c r="B240" s="168" t="s">
        <v>443</v>
      </c>
      <c r="C240" s="184" t="s">
        <v>444</v>
      </c>
      <c r="D240" s="169" t="s">
        <v>195</v>
      </c>
      <c r="E240" s="170">
        <v>1123.22</v>
      </c>
      <c r="F240" s="171"/>
      <c r="G240" s="172">
        <f>ROUND(E240*F240,2)</f>
        <v>0</v>
      </c>
      <c r="H240" s="171"/>
      <c r="I240" s="172">
        <f>ROUND(E240*H240,2)</f>
        <v>0</v>
      </c>
      <c r="J240" s="171"/>
      <c r="K240" s="172">
        <f>ROUND(E240*J240,2)</f>
        <v>0</v>
      </c>
      <c r="L240" s="172">
        <v>21</v>
      </c>
      <c r="M240" s="172">
        <f>G240*(1+L240/100)</f>
        <v>0</v>
      </c>
      <c r="N240" s="172">
        <v>1.09E-2</v>
      </c>
      <c r="O240" s="172">
        <f>ROUND(E240*N240,2)</f>
        <v>12.24</v>
      </c>
      <c r="P240" s="172">
        <v>0</v>
      </c>
      <c r="Q240" s="172">
        <f>ROUND(E240*P240,2)</f>
        <v>0</v>
      </c>
      <c r="R240" s="172"/>
      <c r="S240" s="172" t="s">
        <v>177</v>
      </c>
      <c r="T240" s="173" t="s">
        <v>178</v>
      </c>
      <c r="U240" s="158">
        <v>0</v>
      </c>
      <c r="V240" s="158">
        <f>ROUND(E240*U240,2)</f>
        <v>0</v>
      </c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196</v>
      </c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55"/>
      <c r="B241" s="156"/>
      <c r="C241" s="190" t="s">
        <v>2477</v>
      </c>
      <c r="D241" s="188"/>
      <c r="E241" s="189">
        <v>953.9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200</v>
      </c>
      <c r="AH241" s="148">
        <v>0</v>
      </c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outlineLevel="1" x14ac:dyDescent="0.2">
      <c r="A242" s="155"/>
      <c r="B242" s="156"/>
      <c r="C242" s="190" t="s">
        <v>1487</v>
      </c>
      <c r="D242" s="188"/>
      <c r="E242" s="189">
        <v>165</v>
      </c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200</v>
      </c>
      <c r="AH242" s="148">
        <v>0</v>
      </c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190" t="s">
        <v>2483</v>
      </c>
      <c r="D243" s="188"/>
      <c r="E243" s="189">
        <v>4.32</v>
      </c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>
        <v>0</v>
      </c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ht="22.5" outlineLevel="1" x14ac:dyDescent="0.2">
      <c r="A244" s="167">
        <v>48</v>
      </c>
      <c r="B244" s="168" t="s">
        <v>445</v>
      </c>
      <c r="C244" s="184" t="s">
        <v>446</v>
      </c>
      <c r="D244" s="169" t="s">
        <v>195</v>
      </c>
      <c r="E244" s="170">
        <v>617.4</v>
      </c>
      <c r="F244" s="171"/>
      <c r="G244" s="172">
        <f>ROUND(E244*F244,2)</f>
        <v>0</v>
      </c>
      <c r="H244" s="171"/>
      <c r="I244" s="172">
        <f>ROUND(E244*H244,2)</f>
        <v>0</v>
      </c>
      <c r="J244" s="171"/>
      <c r="K244" s="172">
        <f>ROUND(E244*J244,2)</f>
        <v>0</v>
      </c>
      <c r="L244" s="172">
        <v>21</v>
      </c>
      <c r="M244" s="172">
        <f>G244*(1+L244/100)</f>
        <v>0</v>
      </c>
      <c r="N244" s="172">
        <v>3.0300000000000001E-2</v>
      </c>
      <c r="O244" s="172">
        <f>ROUND(E244*N244,2)</f>
        <v>18.71</v>
      </c>
      <c r="P244" s="172">
        <v>0</v>
      </c>
      <c r="Q244" s="172">
        <f>ROUND(E244*P244,2)</f>
        <v>0</v>
      </c>
      <c r="R244" s="172"/>
      <c r="S244" s="172" t="s">
        <v>177</v>
      </c>
      <c r="T244" s="173" t="s">
        <v>178</v>
      </c>
      <c r="U244" s="158">
        <v>0</v>
      </c>
      <c r="V244" s="158">
        <f>ROUND(E244*U244,2)</f>
        <v>0</v>
      </c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196</v>
      </c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1" x14ac:dyDescent="0.2">
      <c r="A245" s="155"/>
      <c r="B245" s="156"/>
      <c r="C245" s="190" t="s">
        <v>1038</v>
      </c>
      <c r="D245" s="188"/>
      <c r="E245" s="189">
        <v>290.39999999999998</v>
      </c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200</v>
      </c>
      <c r="AH245" s="148">
        <v>0</v>
      </c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ht="22.5" outlineLevel="1" x14ac:dyDescent="0.2">
      <c r="A246" s="155"/>
      <c r="B246" s="156"/>
      <c r="C246" s="190" t="s">
        <v>2484</v>
      </c>
      <c r="D246" s="188"/>
      <c r="E246" s="189">
        <v>84</v>
      </c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200</v>
      </c>
      <c r="AH246" s="148">
        <v>0</v>
      </c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55"/>
      <c r="B247" s="156"/>
      <c r="C247" s="190" t="s">
        <v>449</v>
      </c>
      <c r="D247" s="188"/>
      <c r="E247" s="189">
        <v>78</v>
      </c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200</v>
      </c>
      <c r="AH247" s="148">
        <v>0</v>
      </c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55"/>
      <c r="B248" s="156"/>
      <c r="C248" s="190" t="s">
        <v>2322</v>
      </c>
      <c r="D248" s="188"/>
      <c r="E248" s="189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200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55"/>
      <c r="B249" s="156"/>
      <c r="C249" s="190" t="s">
        <v>1497</v>
      </c>
      <c r="D249" s="188"/>
      <c r="E249" s="189">
        <v>165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 t="s">
        <v>200</v>
      </c>
      <c r="AH249" s="148">
        <v>0</v>
      </c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ht="22.5" outlineLevel="1" x14ac:dyDescent="0.2">
      <c r="A250" s="167">
        <v>49</v>
      </c>
      <c r="B250" s="168" t="s">
        <v>452</v>
      </c>
      <c r="C250" s="184" t="s">
        <v>453</v>
      </c>
      <c r="D250" s="169" t="s">
        <v>195</v>
      </c>
      <c r="E250" s="170">
        <v>123.48</v>
      </c>
      <c r="F250" s="171"/>
      <c r="G250" s="172">
        <f>ROUND(E250*F250,2)</f>
        <v>0</v>
      </c>
      <c r="H250" s="171"/>
      <c r="I250" s="172">
        <f>ROUND(E250*H250,2)</f>
        <v>0</v>
      </c>
      <c r="J250" s="171"/>
      <c r="K250" s="172">
        <f>ROUND(E250*J250,2)</f>
        <v>0</v>
      </c>
      <c r="L250" s="172">
        <v>21</v>
      </c>
      <c r="M250" s="172">
        <f>G250*(1+L250/100)</f>
        <v>0</v>
      </c>
      <c r="N250" s="172">
        <v>3.0000000000000001E-3</v>
      </c>
      <c r="O250" s="172">
        <f>ROUND(E250*N250,2)</f>
        <v>0.37</v>
      </c>
      <c r="P250" s="172">
        <v>0</v>
      </c>
      <c r="Q250" s="172">
        <f>ROUND(E250*P250,2)</f>
        <v>0</v>
      </c>
      <c r="R250" s="172"/>
      <c r="S250" s="172" t="s">
        <v>177</v>
      </c>
      <c r="T250" s="173" t="s">
        <v>178</v>
      </c>
      <c r="U250" s="158">
        <v>0</v>
      </c>
      <c r="V250" s="158">
        <f>ROUND(E250*U250,2)</f>
        <v>0</v>
      </c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196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55"/>
      <c r="B251" s="156"/>
      <c r="C251" s="199" t="s">
        <v>283</v>
      </c>
      <c r="D251" s="191"/>
      <c r="E251" s="192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200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55"/>
      <c r="B252" s="156"/>
      <c r="C252" s="200" t="s">
        <v>1042</v>
      </c>
      <c r="D252" s="191"/>
      <c r="E252" s="192">
        <v>290.39999999999998</v>
      </c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200</v>
      </c>
      <c r="AH252" s="148">
        <v>2</v>
      </c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ht="22.5" outlineLevel="1" x14ac:dyDescent="0.2">
      <c r="A253" s="155"/>
      <c r="B253" s="156"/>
      <c r="C253" s="200" t="s">
        <v>2485</v>
      </c>
      <c r="D253" s="191"/>
      <c r="E253" s="192">
        <v>84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2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55"/>
      <c r="B254" s="156"/>
      <c r="C254" s="200" t="s">
        <v>456</v>
      </c>
      <c r="D254" s="191"/>
      <c r="E254" s="192">
        <v>78</v>
      </c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200</v>
      </c>
      <c r="AH254" s="148">
        <v>2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55"/>
      <c r="B255" s="156"/>
      <c r="C255" s="200" t="s">
        <v>2323</v>
      </c>
      <c r="D255" s="191"/>
      <c r="E255" s="192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200</v>
      </c>
      <c r="AH255" s="148">
        <v>2</v>
      </c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55"/>
      <c r="B256" s="156"/>
      <c r="C256" s="200" t="s">
        <v>1524</v>
      </c>
      <c r="D256" s="191"/>
      <c r="E256" s="192">
        <v>165</v>
      </c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200</v>
      </c>
      <c r="AH256" s="148">
        <v>2</v>
      </c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55"/>
      <c r="B257" s="156"/>
      <c r="C257" s="201" t="s">
        <v>295</v>
      </c>
      <c r="D257" s="193"/>
      <c r="E257" s="194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200</v>
      </c>
      <c r="AH257" s="148">
        <v>3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55"/>
      <c r="B258" s="156"/>
      <c r="C258" s="199" t="s">
        <v>296</v>
      </c>
      <c r="D258" s="191"/>
      <c r="E258" s="192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200</v>
      </c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outlineLevel="1" x14ac:dyDescent="0.2">
      <c r="A259" s="155"/>
      <c r="B259" s="156"/>
      <c r="C259" s="190" t="s">
        <v>2486</v>
      </c>
      <c r="D259" s="188"/>
      <c r="E259" s="189">
        <v>123.48</v>
      </c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200</v>
      </c>
      <c r="AH259" s="148">
        <v>0</v>
      </c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ht="22.5" outlineLevel="1" x14ac:dyDescent="0.2">
      <c r="A260" s="167">
        <v>50</v>
      </c>
      <c r="B260" s="168" t="s">
        <v>460</v>
      </c>
      <c r="C260" s="184" t="s">
        <v>461</v>
      </c>
      <c r="D260" s="169" t="s">
        <v>195</v>
      </c>
      <c r="E260" s="170">
        <v>1118.9000000000001</v>
      </c>
      <c r="F260" s="171"/>
      <c r="G260" s="172">
        <f>ROUND(E260*F260,2)</f>
        <v>0</v>
      </c>
      <c r="H260" s="171"/>
      <c r="I260" s="172">
        <f>ROUND(E260*H260,2)</f>
        <v>0</v>
      </c>
      <c r="J260" s="171"/>
      <c r="K260" s="172">
        <f>ROUND(E260*J260,2)</f>
        <v>0</v>
      </c>
      <c r="L260" s="172">
        <v>21</v>
      </c>
      <c r="M260" s="172">
        <f>G260*(1+L260/100)</f>
        <v>0</v>
      </c>
      <c r="N260" s="172">
        <v>2.5999999999999999E-3</v>
      </c>
      <c r="O260" s="172">
        <f>ROUND(E260*N260,2)</f>
        <v>2.91</v>
      </c>
      <c r="P260" s="172">
        <v>0</v>
      </c>
      <c r="Q260" s="172">
        <f>ROUND(E260*P260,2)</f>
        <v>0</v>
      </c>
      <c r="R260" s="172"/>
      <c r="S260" s="172" t="s">
        <v>177</v>
      </c>
      <c r="T260" s="173" t="s">
        <v>178</v>
      </c>
      <c r="U260" s="158">
        <v>0</v>
      </c>
      <c r="V260" s="158">
        <f>ROUND(E260*U260,2)</f>
        <v>0</v>
      </c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196</v>
      </c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55"/>
      <c r="B261" s="156"/>
      <c r="C261" s="190" t="s">
        <v>2477</v>
      </c>
      <c r="D261" s="188"/>
      <c r="E261" s="189">
        <v>953.9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200</v>
      </c>
      <c r="AH261" s="148">
        <v>0</v>
      </c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55"/>
      <c r="B262" s="156"/>
      <c r="C262" s="190" t="s">
        <v>1487</v>
      </c>
      <c r="D262" s="188"/>
      <c r="E262" s="189">
        <v>165</v>
      </c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200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ht="22.5" outlineLevel="1" x14ac:dyDescent="0.2">
      <c r="A263" s="167">
        <v>51</v>
      </c>
      <c r="B263" s="168" t="s">
        <v>462</v>
      </c>
      <c r="C263" s="184" t="s">
        <v>463</v>
      </c>
      <c r="D263" s="169" t="s">
        <v>195</v>
      </c>
      <c r="E263" s="170">
        <v>1118.9000000000001</v>
      </c>
      <c r="F263" s="171"/>
      <c r="G263" s="172">
        <f>ROUND(E263*F263,2)</f>
        <v>0</v>
      </c>
      <c r="H263" s="171"/>
      <c r="I263" s="172">
        <f>ROUND(E263*H263,2)</f>
        <v>0</v>
      </c>
      <c r="J263" s="171"/>
      <c r="K263" s="172">
        <f>ROUND(E263*J263,2)</f>
        <v>0</v>
      </c>
      <c r="L263" s="172">
        <v>21</v>
      </c>
      <c r="M263" s="172">
        <f>G263*(1+L263/100)</f>
        <v>0</v>
      </c>
      <c r="N263" s="172">
        <v>3.0000000000000001E-3</v>
      </c>
      <c r="O263" s="172">
        <f>ROUND(E263*N263,2)</f>
        <v>3.36</v>
      </c>
      <c r="P263" s="172">
        <v>0</v>
      </c>
      <c r="Q263" s="172">
        <f>ROUND(E263*P263,2)</f>
        <v>0</v>
      </c>
      <c r="R263" s="172"/>
      <c r="S263" s="172" t="s">
        <v>184</v>
      </c>
      <c r="T263" s="173" t="s">
        <v>178</v>
      </c>
      <c r="U263" s="158">
        <v>0</v>
      </c>
      <c r="V263" s="158">
        <f>ROUND(E263*U263,2)</f>
        <v>0</v>
      </c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196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55"/>
      <c r="B264" s="156"/>
      <c r="C264" s="190" t="s">
        <v>2477</v>
      </c>
      <c r="D264" s="188"/>
      <c r="E264" s="189">
        <v>953.9</v>
      </c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200</v>
      </c>
      <c r="AH264" s="148">
        <v>0</v>
      </c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/>
      <c r="B265" s="156"/>
      <c r="C265" s="190" t="s">
        <v>1487</v>
      </c>
      <c r="D265" s="188"/>
      <c r="E265" s="189">
        <v>165</v>
      </c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200</v>
      </c>
      <c r="AH265" s="148">
        <v>0</v>
      </c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67">
        <v>52</v>
      </c>
      <c r="B266" s="168" t="s">
        <v>464</v>
      </c>
      <c r="C266" s="184" t="s">
        <v>465</v>
      </c>
      <c r="D266" s="169" t="s">
        <v>195</v>
      </c>
      <c r="E266" s="170">
        <v>1118.9000000000001</v>
      </c>
      <c r="F266" s="171"/>
      <c r="G266" s="172">
        <f>ROUND(E266*F266,2)</f>
        <v>0</v>
      </c>
      <c r="H266" s="171"/>
      <c r="I266" s="172">
        <f>ROUND(E266*H266,2)</f>
        <v>0</v>
      </c>
      <c r="J266" s="171"/>
      <c r="K266" s="172">
        <f>ROUND(E266*J266,2)</f>
        <v>0</v>
      </c>
      <c r="L266" s="172">
        <v>21</v>
      </c>
      <c r="M266" s="172">
        <f>G266*(1+L266/100)</f>
        <v>0</v>
      </c>
      <c r="N266" s="172">
        <v>0</v>
      </c>
      <c r="O266" s="172">
        <f>ROUND(E266*N266,2)</f>
        <v>0</v>
      </c>
      <c r="P266" s="172">
        <v>0</v>
      </c>
      <c r="Q266" s="172">
        <f>ROUND(E266*P266,2)</f>
        <v>0</v>
      </c>
      <c r="R266" s="172"/>
      <c r="S266" s="172" t="s">
        <v>184</v>
      </c>
      <c r="T266" s="173" t="s">
        <v>178</v>
      </c>
      <c r="U266" s="158">
        <v>0</v>
      </c>
      <c r="V266" s="158">
        <f>ROUND(E266*U266,2)</f>
        <v>0</v>
      </c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196</v>
      </c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55"/>
      <c r="B267" s="156"/>
      <c r="C267" s="190" t="s">
        <v>2477</v>
      </c>
      <c r="D267" s="188"/>
      <c r="E267" s="189">
        <v>953.9</v>
      </c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200</v>
      </c>
      <c r="AH267" s="148">
        <v>0</v>
      </c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55"/>
      <c r="B268" s="156"/>
      <c r="C268" s="190" t="s">
        <v>1487</v>
      </c>
      <c r="D268" s="188"/>
      <c r="E268" s="189">
        <v>165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x14ac:dyDescent="0.2">
      <c r="A269" s="161" t="s">
        <v>172</v>
      </c>
      <c r="B269" s="162" t="s">
        <v>86</v>
      </c>
      <c r="C269" s="182" t="s">
        <v>87</v>
      </c>
      <c r="D269" s="163"/>
      <c r="E269" s="164"/>
      <c r="F269" s="165"/>
      <c r="G269" s="165">
        <f>SUMIF(AG270:AG279,"&lt;&gt;NOR",G270:G279)</f>
        <v>0</v>
      </c>
      <c r="H269" s="165"/>
      <c r="I269" s="165">
        <f>SUM(I270:I279)</f>
        <v>0</v>
      </c>
      <c r="J269" s="165"/>
      <c r="K269" s="165">
        <f>SUM(K270:K279)</f>
        <v>0</v>
      </c>
      <c r="L269" s="165"/>
      <c r="M269" s="165">
        <f>SUM(M270:M279)</f>
        <v>0</v>
      </c>
      <c r="N269" s="165"/>
      <c r="O269" s="165">
        <f>SUM(O270:O279)</f>
        <v>30.150000000000002</v>
      </c>
      <c r="P269" s="165"/>
      <c r="Q269" s="165">
        <f>SUM(Q270:Q279)</f>
        <v>0</v>
      </c>
      <c r="R269" s="165"/>
      <c r="S269" s="165"/>
      <c r="T269" s="166"/>
      <c r="U269" s="160"/>
      <c r="V269" s="160">
        <f>SUM(V270:V279)</f>
        <v>0</v>
      </c>
      <c r="W269" s="160"/>
      <c r="AG269" t="s">
        <v>173</v>
      </c>
    </row>
    <row r="270" spans="1:60" ht="22.5" outlineLevel="1" x14ac:dyDescent="0.2">
      <c r="A270" s="167">
        <v>53</v>
      </c>
      <c r="B270" s="168" t="s">
        <v>466</v>
      </c>
      <c r="C270" s="184" t="s">
        <v>467</v>
      </c>
      <c r="D270" s="169" t="s">
        <v>208</v>
      </c>
      <c r="E270" s="170">
        <v>4.6863000000000001</v>
      </c>
      <c r="F270" s="171"/>
      <c r="G270" s="172">
        <f>ROUND(E270*F270,2)</f>
        <v>0</v>
      </c>
      <c r="H270" s="171"/>
      <c r="I270" s="172">
        <f>ROUND(E270*H270,2)</f>
        <v>0</v>
      </c>
      <c r="J270" s="171"/>
      <c r="K270" s="172">
        <f>ROUND(E270*J270,2)</f>
        <v>0</v>
      </c>
      <c r="L270" s="172">
        <v>21</v>
      </c>
      <c r="M270" s="172">
        <f>G270*(1+L270/100)</f>
        <v>0</v>
      </c>
      <c r="N270" s="172">
        <v>2.5249999999999999</v>
      </c>
      <c r="O270" s="172">
        <f>ROUND(E270*N270,2)</f>
        <v>11.83</v>
      </c>
      <c r="P270" s="172">
        <v>0</v>
      </c>
      <c r="Q270" s="172">
        <f>ROUND(E270*P270,2)</f>
        <v>0</v>
      </c>
      <c r="R270" s="172"/>
      <c r="S270" s="172" t="s">
        <v>177</v>
      </c>
      <c r="T270" s="173" t="s">
        <v>178</v>
      </c>
      <c r="U270" s="158">
        <v>0</v>
      </c>
      <c r="V270" s="158">
        <f>ROUND(E270*U270,2)</f>
        <v>0</v>
      </c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196</v>
      </c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55"/>
      <c r="B271" s="156"/>
      <c r="C271" s="190" t="s">
        <v>468</v>
      </c>
      <c r="D271" s="188"/>
      <c r="E271" s="189">
        <v>4.6900000000000004</v>
      </c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200</v>
      </c>
      <c r="AH271" s="148">
        <v>0</v>
      </c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ht="22.5" outlineLevel="1" x14ac:dyDescent="0.2">
      <c r="A272" s="167">
        <v>54</v>
      </c>
      <c r="B272" s="168" t="s">
        <v>469</v>
      </c>
      <c r="C272" s="184" t="s">
        <v>470</v>
      </c>
      <c r="D272" s="169" t="s">
        <v>195</v>
      </c>
      <c r="E272" s="170">
        <v>647.91600000000005</v>
      </c>
      <c r="F272" s="171"/>
      <c r="G272" s="172">
        <f>ROUND(E272*F272,2)</f>
        <v>0</v>
      </c>
      <c r="H272" s="171"/>
      <c r="I272" s="172">
        <f>ROUND(E272*H272,2)</f>
        <v>0</v>
      </c>
      <c r="J272" s="171"/>
      <c r="K272" s="172">
        <f>ROUND(E272*J272,2)</f>
        <v>0</v>
      </c>
      <c r="L272" s="172">
        <v>21</v>
      </c>
      <c r="M272" s="172">
        <f>G272*(1+L272/100)</f>
        <v>0</v>
      </c>
      <c r="N272" s="172">
        <v>4.8999999999999998E-3</v>
      </c>
      <c r="O272" s="172">
        <f>ROUND(E272*N272,2)</f>
        <v>3.17</v>
      </c>
      <c r="P272" s="172">
        <v>0</v>
      </c>
      <c r="Q272" s="172">
        <f>ROUND(E272*P272,2)</f>
        <v>0</v>
      </c>
      <c r="R272" s="172"/>
      <c r="S272" s="172" t="s">
        <v>177</v>
      </c>
      <c r="T272" s="173" t="s">
        <v>178</v>
      </c>
      <c r="U272" s="158">
        <v>0</v>
      </c>
      <c r="V272" s="158">
        <f>ROUND(E272*U272,2)</f>
        <v>0</v>
      </c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196</v>
      </c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55"/>
      <c r="B273" s="156"/>
      <c r="C273" s="190" t="s">
        <v>1047</v>
      </c>
      <c r="D273" s="188"/>
      <c r="E273" s="189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200</v>
      </c>
      <c r="AH273" s="148">
        <v>0</v>
      </c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55"/>
      <c r="B274" s="156"/>
      <c r="C274" s="190" t="s">
        <v>1074</v>
      </c>
      <c r="D274" s="188"/>
      <c r="E274" s="189">
        <v>208.56</v>
      </c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200</v>
      </c>
      <c r="AH274" s="148">
        <v>0</v>
      </c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1" x14ac:dyDescent="0.2">
      <c r="A275" s="155"/>
      <c r="B275" s="156"/>
      <c r="C275" s="190" t="s">
        <v>473</v>
      </c>
      <c r="D275" s="188"/>
      <c r="E275" s="189">
        <v>439.36</v>
      </c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200</v>
      </c>
      <c r="AH275" s="148">
        <v>0</v>
      </c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ht="22.5" outlineLevel="1" x14ac:dyDescent="0.2">
      <c r="A276" s="167">
        <v>55</v>
      </c>
      <c r="B276" s="168" t="s">
        <v>474</v>
      </c>
      <c r="C276" s="184" t="s">
        <v>475</v>
      </c>
      <c r="D276" s="169" t="s">
        <v>195</v>
      </c>
      <c r="E276" s="170">
        <v>181</v>
      </c>
      <c r="F276" s="171"/>
      <c r="G276" s="172">
        <f>ROUND(E276*F276,2)</f>
        <v>0</v>
      </c>
      <c r="H276" s="171"/>
      <c r="I276" s="172">
        <f>ROUND(E276*H276,2)</f>
        <v>0</v>
      </c>
      <c r="J276" s="171"/>
      <c r="K276" s="172">
        <f>ROUND(E276*J276,2)</f>
        <v>0</v>
      </c>
      <c r="L276" s="172">
        <v>21</v>
      </c>
      <c r="M276" s="172">
        <f>G276*(1+L276/100)</f>
        <v>0</v>
      </c>
      <c r="N276" s="172">
        <v>7.3999999999999996E-2</v>
      </c>
      <c r="O276" s="172">
        <f>ROUND(E276*N276,2)</f>
        <v>13.39</v>
      </c>
      <c r="P276" s="172">
        <v>0</v>
      </c>
      <c r="Q276" s="172">
        <f>ROUND(E276*P276,2)</f>
        <v>0</v>
      </c>
      <c r="R276" s="172"/>
      <c r="S276" s="172" t="s">
        <v>177</v>
      </c>
      <c r="T276" s="173" t="s">
        <v>178</v>
      </c>
      <c r="U276" s="158">
        <v>0</v>
      </c>
      <c r="V276" s="158">
        <f>ROUND(E276*U276,2)</f>
        <v>0</v>
      </c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196</v>
      </c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outlineLevel="1" x14ac:dyDescent="0.2">
      <c r="A277" s="155"/>
      <c r="B277" s="156"/>
      <c r="C277" s="190" t="s">
        <v>2487</v>
      </c>
      <c r="D277" s="188"/>
      <c r="E277" s="189">
        <v>181</v>
      </c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 t="s">
        <v>200</v>
      </c>
      <c r="AH277" s="148">
        <v>0</v>
      </c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ht="22.5" outlineLevel="1" x14ac:dyDescent="0.2">
      <c r="A278" s="167">
        <v>56</v>
      </c>
      <c r="B278" s="168" t="s">
        <v>477</v>
      </c>
      <c r="C278" s="184" t="s">
        <v>478</v>
      </c>
      <c r="D278" s="169" t="s">
        <v>195</v>
      </c>
      <c r="E278" s="170">
        <v>439.35599999999999</v>
      </c>
      <c r="F278" s="171"/>
      <c r="G278" s="172">
        <f>ROUND(E278*F278,2)</f>
        <v>0</v>
      </c>
      <c r="H278" s="171"/>
      <c r="I278" s="172">
        <f>ROUND(E278*H278,2)</f>
        <v>0</v>
      </c>
      <c r="J278" s="171"/>
      <c r="K278" s="172">
        <f>ROUND(E278*J278,2)</f>
        <v>0</v>
      </c>
      <c r="L278" s="172">
        <v>21</v>
      </c>
      <c r="M278" s="172">
        <f>G278*(1+L278/100)</f>
        <v>0</v>
      </c>
      <c r="N278" s="172">
        <v>4.0000000000000001E-3</v>
      </c>
      <c r="O278" s="172">
        <f>ROUND(E278*N278,2)</f>
        <v>1.76</v>
      </c>
      <c r="P278" s="172">
        <v>0</v>
      </c>
      <c r="Q278" s="172">
        <f>ROUND(E278*P278,2)</f>
        <v>0</v>
      </c>
      <c r="R278" s="172"/>
      <c r="S278" s="172" t="s">
        <v>177</v>
      </c>
      <c r="T278" s="173" t="s">
        <v>178</v>
      </c>
      <c r="U278" s="158">
        <v>0</v>
      </c>
      <c r="V278" s="158">
        <f>ROUND(E278*U278,2)</f>
        <v>0</v>
      </c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196</v>
      </c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1" x14ac:dyDescent="0.2">
      <c r="A279" s="155"/>
      <c r="B279" s="156"/>
      <c r="C279" s="190" t="s">
        <v>473</v>
      </c>
      <c r="D279" s="188"/>
      <c r="E279" s="189">
        <v>439.36</v>
      </c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200</v>
      </c>
      <c r="AH279" s="148">
        <v>0</v>
      </c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x14ac:dyDescent="0.2">
      <c r="A280" s="161" t="s">
        <v>172</v>
      </c>
      <c r="B280" s="162" t="s">
        <v>94</v>
      </c>
      <c r="C280" s="182" t="s">
        <v>95</v>
      </c>
      <c r="D280" s="163"/>
      <c r="E280" s="164"/>
      <c r="F280" s="165"/>
      <c r="G280" s="165">
        <f>SUMIF(AG281:AG333,"&lt;&gt;NOR",G281:G333)</f>
        <v>0</v>
      </c>
      <c r="H280" s="165"/>
      <c r="I280" s="165">
        <f>SUM(I281:I333)</f>
        <v>0</v>
      </c>
      <c r="J280" s="165"/>
      <c r="K280" s="165">
        <f>SUM(K281:K333)</f>
        <v>0</v>
      </c>
      <c r="L280" s="165"/>
      <c r="M280" s="165">
        <f>SUM(M281:M333)</f>
        <v>0</v>
      </c>
      <c r="N280" s="165"/>
      <c r="O280" s="165">
        <f>SUM(O281:O333)</f>
        <v>90.35</v>
      </c>
      <c r="P280" s="165"/>
      <c r="Q280" s="165">
        <f>SUM(Q281:Q333)</f>
        <v>0</v>
      </c>
      <c r="R280" s="165"/>
      <c r="S280" s="165"/>
      <c r="T280" s="166"/>
      <c r="U280" s="160"/>
      <c r="V280" s="160">
        <f>SUM(V281:V333)</f>
        <v>0</v>
      </c>
      <c r="W280" s="160"/>
      <c r="AG280" t="s">
        <v>173</v>
      </c>
    </row>
    <row r="281" spans="1:60" ht="33.75" outlineLevel="1" x14ac:dyDescent="0.2">
      <c r="A281" s="167">
        <v>57</v>
      </c>
      <c r="B281" s="168" t="s">
        <v>486</v>
      </c>
      <c r="C281" s="184" t="s">
        <v>487</v>
      </c>
      <c r="D281" s="169" t="s">
        <v>195</v>
      </c>
      <c r="E281" s="170">
        <v>1867.72</v>
      </c>
      <c r="F281" s="171"/>
      <c r="G281" s="172">
        <f>ROUND(E281*F281,2)</f>
        <v>0</v>
      </c>
      <c r="H281" s="171"/>
      <c r="I281" s="172">
        <f>ROUND(E281*H281,2)</f>
        <v>0</v>
      </c>
      <c r="J281" s="171"/>
      <c r="K281" s="172">
        <f>ROUND(E281*J281,2)</f>
        <v>0</v>
      </c>
      <c r="L281" s="172">
        <v>21</v>
      </c>
      <c r="M281" s="172">
        <f>G281*(1+L281/100)</f>
        <v>0</v>
      </c>
      <c r="N281" s="172">
        <v>1.7999999999999999E-2</v>
      </c>
      <c r="O281" s="172">
        <f>ROUND(E281*N281,2)</f>
        <v>33.619999999999997</v>
      </c>
      <c r="P281" s="172">
        <v>0</v>
      </c>
      <c r="Q281" s="172">
        <f>ROUND(E281*P281,2)</f>
        <v>0</v>
      </c>
      <c r="R281" s="172"/>
      <c r="S281" s="172" t="s">
        <v>177</v>
      </c>
      <c r="T281" s="173" t="s">
        <v>178</v>
      </c>
      <c r="U281" s="158">
        <v>0</v>
      </c>
      <c r="V281" s="158">
        <f>ROUND(E281*U281,2)</f>
        <v>0</v>
      </c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196</v>
      </c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1" x14ac:dyDescent="0.2">
      <c r="A282" s="155"/>
      <c r="B282" s="156"/>
      <c r="C282" s="190" t="s">
        <v>2488</v>
      </c>
      <c r="D282" s="188"/>
      <c r="E282" s="189">
        <v>290.44</v>
      </c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200</v>
      </c>
      <c r="AH282" s="148">
        <v>0</v>
      </c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outlineLevel="1" x14ac:dyDescent="0.2">
      <c r="A283" s="155"/>
      <c r="B283" s="156"/>
      <c r="C283" s="190" t="s">
        <v>2489</v>
      </c>
      <c r="D283" s="188"/>
      <c r="E283" s="189">
        <v>572.4</v>
      </c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200</v>
      </c>
      <c r="AH283" s="148">
        <v>0</v>
      </c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0" t="s">
        <v>2490</v>
      </c>
      <c r="D284" s="188"/>
      <c r="E284" s="189">
        <v>572.4</v>
      </c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>
        <v>0</v>
      </c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outlineLevel="1" x14ac:dyDescent="0.2">
      <c r="A285" s="155"/>
      <c r="B285" s="156"/>
      <c r="C285" s="190" t="s">
        <v>2491</v>
      </c>
      <c r="D285" s="188"/>
      <c r="E285" s="189">
        <v>432.48</v>
      </c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 t="s">
        <v>200</v>
      </c>
      <c r="AH285" s="148">
        <v>0</v>
      </c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ht="45" outlineLevel="1" x14ac:dyDescent="0.2">
      <c r="A286" s="167">
        <v>58</v>
      </c>
      <c r="B286" s="168" t="s">
        <v>492</v>
      </c>
      <c r="C286" s="184" t="s">
        <v>493</v>
      </c>
      <c r="D286" s="169" t="s">
        <v>195</v>
      </c>
      <c r="E286" s="170">
        <v>7470.88</v>
      </c>
      <c r="F286" s="171"/>
      <c r="G286" s="172">
        <f>ROUND(E286*F286,2)</f>
        <v>0</v>
      </c>
      <c r="H286" s="171"/>
      <c r="I286" s="172">
        <f>ROUND(E286*H286,2)</f>
        <v>0</v>
      </c>
      <c r="J286" s="171"/>
      <c r="K286" s="172">
        <f>ROUND(E286*J286,2)</f>
        <v>0</v>
      </c>
      <c r="L286" s="172">
        <v>21</v>
      </c>
      <c r="M286" s="172">
        <f>G286*(1+L286/100)</f>
        <v>0</v>
      </c>
      <c r="N286" s="172">
        <v>9.5E-4</v>
      </c>
      <c r="O286" s="172">
        <f>ROUND(E286*N286,2)</f>
        <v>7.1</v>
      </c>
      <c r="P286" s="172">
        <v>0</v>
      </c>
      <c r="Q286" s="172">
        <f>ROUND(E286*P286,2)</f>
        <v>0</v>
      </c>
      <c r="R286" s="172"/>
      <c r="S286" s="172" t="s">
        <v>177</v>
      </c>
      <c r="T286" s="173" t="s">
        <v>178</v>
      </c>
      <c r="U286" s="158">
        <v>0</v>
      </c>
      <c r="V286" s="158">
        <f>ROUND(E286*U286,2)</f>
        <v>0</v>
      </c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196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199" t="s">
        <v>283</v>
      </c>
      <c r="D287" s="191"/>
      <c r="E287" s="192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200" t="s">
        <v>2492</v>
      </c>
      <c r="D288" s="191"/>
      <c r="E288" s="192">
        <v>290.44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2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1" x14ac:dyDescent="0.2">
      <c r="A289" s="155"/>
      <c r="B289" s="156"/>
      <c r="C289" s="200" t="s">
        <v>2493</v>
      </c>
      <c r="D289" s="191"/>
      <c r="E289" s="192">
        <v>572.4</v>
      </c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200</v>
      </c>
      <c r="AH289" s="148">
        <v>2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1" x14ac:dyDescent="0.2">
      <c r="A290" s="155"/>
      <c r="B290" s="156"/>
      <c r="C290" s="200" t="s">
        <v>2494</v>
      </c>
      <c r="D290" s="191"/>
      <c r="E290" s="192">
        <v>572.4</v>
      </c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200</v>
      </c>
      <c r="AH290" s="148">
        <v>2</v>
      </c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1" x14ac:dyDescent="0.2">
      <c r="A291" s="155"/>
      <c r="B291" s="156"/>
      <c r="C291" s="200" t="s">
        <v>2495</v>
      </c>
      <c r="D291" s="191"/>
      <c r="E291" s="192">
        <v>432.48</v>
      </c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200</v>
      </c>
      <c r="AH291" s="148">
        <v>2</v>
      </c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outlineLevel="1" x14ac:dyDescent="0.2">
      <c r="A292" s="155"/>
      <c r="B292" s="156"/>
      <c r="C292" s="199" t="s">
        <v>296</v>
      </c>
      <c r="D292" s="191"/>
      <c r="E292" s="192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200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1" x14ac:dyDescent="0.2">
      <c r="A293" s="155"/>
      <c r="B293" s="156"/>
      <c r="C293" s="202" t="s">
        <v>361</v>
      </c>
      <c r="D293" s="195"/>
      <c r="E293" s="196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>
        <v>1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outlineLevel="1" x14ac:dyDescent="0.2">
      <c r="A294" s="155"/>
      <c r="B294" s="156"/>
      <c r="C294" s="190" t="s">
        <v>2496</v>
      </c>
      <c r="D294" s="188"/>
      <c r="E294" s="189">
        <v>7470.88</v>
      </c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200</v>
      </c>
      <c r="AH294" s="148">
        <v>0</v>
      </c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ht="22.5" outlineLevel="1" x14ac:dyDescent="0.2">
      <c r="A295" s="167">
        <v>59</v>
      </c>
      <c r="B295" s="168" t="s">
        <v>499</v>
      </c>
      <c r="C295" s="184" t="s">
        <v>500</v>
      </c>
      <c r="D295" s="169" t="s">
        <v>195</v>
      </c>
      <c r="E295" s="170">
        <v>1867.72</v>
      </c>
      <c r="F295" s="171"/>
      <c r="G295" s="172">
        <f>ROUND(E295*F295,2)</f>
        <v>0</v>
      </c>
      <c r="H295" s="171"/>
      <c r="I295" s="172">
        <f>ROUND(E295*H295,2)</f>
        <v>0</v>
      </c>
      <c r="J295" s="171"/>
      <c r="K295" s="172">
        <f>ROUND(E295*J295,2)</f>
        <v>0</v>
      </c>
      <c r="L295" s="172">
        <v>21</v>
      </c>
      <c r="M295" s="172">
        <f>G295*(1+L295/100)</f>
        <v>0</v>
      </c>
      <c r="N295" s="172">
        <v>0</v>
      </c>
      <c r="O295" s="172">
        <f>ROUND(E295*N295,2)</f>
        <v>0</v>
      </c>
      <c r="P295" s="172">
        <v>0</v>
      </c>
      <c r="Q295" s="172">
        <f>ROUND(E295*P295,2)</f>
        <v>0</v>
      </c>
      <c r="R295" s="172"/>
      <c r="S295" s="172" t="s">
        <v>177</v>
      </c>
      <c r="T295" s="173" t="s">
        <v>178</v>
      </c>
      <c r="U295" s="158">
        <v>0</v>
      </c>
      <c r="V295" s="158">
        <f>ROUND(E295*U295,2)</f>
        <v>0</v>
      </c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196</v>
      </c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1" x14ac:dyDescent="0.2">
      <c r="A296" s="155"/>
      <c r="B296" s="156"/>
      <c r="C296" s="190" t="s">
        <v>2488</v>
      </c>
      <c r="D296" s="188"/>
      <c r="E296" s="189">
        <v>290.44</v>
      </c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 t="s">
        <v>200</v>
      </c>
      <c r="AH296" s="148">
        <v>0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outlineLevel="1" x14ac:dyDescent="0.2">
      <c r="A297" s="155"/>
      <c r="B297" s="156"/>
      <c r="C297" s="190" t="s">
        <v>2489</v>
      </c>
      <c r="D297" s="188"/>
      <c r="E297" s="189">
        <v>572.4</v>
      </c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200</v>
      </c>
      <c r="AH297" s="148">
        <v>0</v>
      </c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190" t="s">
        <v>2490</v>
      </c>
      <c r="D298" s="188"/>
      <c r="E298" s="189">
        <v>572.4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>
        <v>0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1" x14ac:dyDescent="0.2">
      <c r="A299" s="155"/>
      <c r="B299" s="156"/>
      <c r="C299" s="190" t="s">
        <v>2491</v>
      </c>
      <c r="D299" s="188"/>
      <c r="E299" s="189">
        <v>432.48</v>
      </c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 t="s">
        <v>200</v>
      </c>
      <c r="AH299" s="148">
        <v>0</v>
      </c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ht="22.5" outlineLevel="1" x14ac:dyDescent="0.2">
      <c r="A300" s="167">
        <v>60</v>
      </c>
      <c r="B300" s="168" t="s">
        <v>504</v>
      </c>
      <c r="C300" s="184" t="s">
        <v>505</v>
      </c>
      <c r="D300" s="169" t="s">
        <v>195</v>
      </c>
      <c r="E300" s="170">
        <v>1390.1767500000001</v>
      </c>
      <c r="F300" s="171"/>
      <c r="G300" s="172">
        <f>ROUND(E300*F300,2)</f>
        <v>0</v>
      </c>
      <c r="H300" s="171"/>
      <c r="I300" s="172">
        <f>ROUND(E300*H300,2)</f>
        <v>0</v>
      </c>
      <c r="J300" s="171"/>
      <c r="K300" s="172">
        <f>ROUND(E300*J300,2)</f>
        <v>0</v>
      </c>
      <c r="L300" s="172">
        <v>21</v>
      </c>
      <c r="M300" s="172">
        <f>G300*(1+L300/100)</f>
        <v>0</v>
      </c>
      <c r="N300" s="172">
        <v>3.3000000000000002E-2</v>
      </c>
      <c r="O300" s="172">
        <f>ROUND(E300*N300,2)</f>
        <v>45.88</v>
      </c>
      <c r="P300" s="172">
        <v>0</v>
      </c>
      <c r="Q300" s="172">
        <f>ROUND(E300*P300,2)</f>
        <v>0</v>
      </c>
      <c r="R300" s="172"/>
      <c r="S300" s="172" t="s">
        <v>177</v>
      </c>
      <c r="T300" s="173" t="s">
        <v>178</v>
      </c>
      <c r="U300" s="158">
        <v>0</v>
      </c>
      <c r="V300" s="158">
        <f>ROUND(E300*U300,2)</f>
        <v>0</v>
      </c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196</v>
      </c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ht="22.5" outlineLevel="1" x14ac:dyDescent="0.2">
      <c r="A301" s="155"/>
      <c r="B301" s="156"/>
      <c r="C301" s="190" t="s">
        <v>506</v>
      </c>
      <c r="D301" s="188"/>
      <c r="E301" s="189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200</v>
      </c>
      <c r="AH301" s="148">
        <v>0</v>
      </c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1" x14ac:dyDescent="0.2">
      <c r="A302" s="155"/>
      <c r="B302" s="156"/>
      <c r="C302" s="190" t="s">
        <v>489</v>
      </c>
      <c r="D302" s="188"/>
      <c r="E302" s="189">
        <v>688.63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200</v>
      </c>
      <c r="AH302" s="148">
        <v>0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ht="22.5" outlineLevel="1" x14ac:dyDescent="0.2">
      <c r="A303" s="155"/>
      <c r="B303" s="156"/>
      <c r="C303" s="190" t="s">
        <v>490</v>
      </c>
      <c r="D303" s="188"/>
      <c r="E303" s="189">
        <v>701.54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200</v>
      </c>
      <c r="AH303" s="148">
        <v>0</v>
      </c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ht="33.75" outlineLevel="1" x14ac:dyDescent="0.2">
      <c r="A304" s="167">
        <v>61</v>
      </c>
      <c r="B304" s="168" t="s">
        <v>507</v>
      </c>
      <c r="C304" s="184" t="s">
        <v>508</v>
      </c>
      <c r="D304" s="169" t="s">
        <v>195</v>
      </c>
      <c r="E304" s="170">
        <v>1390.1767500000001</v>
      </c>
      <c r="F304" s="171"/>
      <c r="G304" s="172">
        <f>ROUND(E304*F304,2)</f>
        <v>0</v>
      </c>
      <c r="H304" s="171"/>
      <c r="I304" s="172">
        <f>ROUND(E304*H304,2)</f>
        <v>0</v>
      </c>
      <c r="J304" s="171"/>
      <c r="K304" s="172">
        <f>ROUND(E304*J304,2)</f>
        <v>0</v>
      </c>
      <c r="L304" s="172">
        <v>21</v>
      </c>
      <c r="M304" s="172">
        <f>G304*(1+L304/100)</f>
        <v>0</v>
      </c>
      <c r="N304" s="172">
        <v>2.7000000000000001E-3</v>
      </c>
      <c r="O304" s="172">
        <f>ROUND(E304*N304,2)</f>
        <v>3.75</v>
      </c>
      <c r="P304" s="172">
        <v>0</v>
      </c>
      <c r="Q304" s="172">
        <f>ROUND(E304*P304,2)</f>
        <v>0</v>
      </c>
      <c r="R304" s="172"/>
      <c r="S304" s="172" t="s">
        <v>177</v>
      </c>
      <c r="T304" s="173" t="s">
        <v>178</v>
      </c>
      <c r="U304" s="158">
        <v>0</v>
      </c>
      <c r="V304" s="158">
        <f>ROUND(E304*U304,2)</f>
        <v>0</v>
      </c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196</v>
      </c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ht="22.5" outlineLevel="1" x14ac:dyDescent="0.2">
      <c r="A305" s="155"/>
      <c r="B305" s="156"/>
      <c r="C305" s="190" t="s">
        <v>506</v>
      </c>
      <c r="D305" s="188"/>
      <c r="E305" s="189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200</v>
      </c>
      <c r="AH305" s="148">
        <v>0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55"/>
      <c r="B306" s="156"/>
      <c r="C306" s="190" t="s">
        <v>489</v>
      </c>
      <c r="D306" s="188"/>
      <c r="E306" s="189">
        <v>688.63</v>
      </c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200</v>
      </c>
      <c r="AH306" s="148">
        <v>0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ht="22.5" outlineLevel="1" x14ac:dyDescent="0.2">
      <c r="A307" s="155"/>
      <c r="B307" s="156"/>
      <c r="C307" s="190" t="s">
        <v>490</v>
      </c>
      <c r="D307" s="188"/>
      <c r="E307" s="189">
        <v>701.54</v>
      </c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200</v>
      </c>
      <c r="AH307" s="148">
        <v>0</v>
      </c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ht="33.75" outlineLevel="1" x14ac:dyDescent="0.2">
      <c r="A308" s="167">
        <v>62</v>
      </c>
      <c r="B308" s="168" t="s">
        <v>509</v>
      </c>
      <c r="C308" s="184" t="s">
        <v>510</v>
      </c>
      <c r="D308" s="169" t="s">
        <v>195</v>
      </c>
      <c r="E308" s="170">
        <v>1390.1767500000001</v>
      </c>
      <c r="F308" s="171"/>
      <c r="G308" s="172">
        <f>ROUND(E308*F308,2)</f>
        <v>0</v>
      </c>
      <c r="H308" s="171"/>
      <c r="I308" s="172">
        <f>ROUND(E308*H308,2)</f>
        <v>0</v>
      </c>
      <c r="J308" s="171"/>
      <c r="K308" s="172">
        <f>ROUND(E308*J308,2)</f>
        <v>0</v>
      </c>
      <c r="L308" s="172">
        <v>21</v>
      </c>
      <c r="M308" s="172">
        <f>G308*(1+L308/100)</f>
        <v>0</v>
      </c>
      <c r="N308" s="172">
        <v>0</v>
      </c>
      <c r="O308" s="172">
        <f>ROUND(E308*N308,2)</f>
        <v>0</v>
      </c>
      <c r="P308" s="172">
        <v>0</v>
      </c>
      <c r="Q308" s="172">
        <f>ROUND(E308*P308,2)</f>
        <v>0</v>
      </c>
      <c r="R308" s="172"/>
      <c r="S308" s="172" t="s">
        <v>177</v>
      </c>
      <c r="T308" s="173" t="s">
        <v>178</v>
      </c>
      <c r="U308" s="158">
        <v>0</v>
      </c>
      <c r="V308" s="158">
        <f>ROUND(E308*U308,2)</f>
        <v>0</v>
      </c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196</v>
      </c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ht="22.5" outlineLevel="1" x14ac:dyDescent="0.2">
      <c r="A309" s="155"/>
      <c r="B309" s="156"/>
      <c r="C309" s="190" t="s">
        <v>506</v>
      </c>
      <c r="D309" s="188"/>
      <c r="E309" s="189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200</v>
      </c>
      <c r="AH309" s="148">
        <v>0</v>
      </c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55"/>
      <c r="B310" s="156"/>
      <c r="C310" s="190" t="s">
        <v>489</v>
      </c>
      <c r="D310" s="188"/>
      <c r="E310" s="189">
        <v>688.63</v>
      </c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200</v>
      </c>
      <c r="AH310" s="148">
        <v>0</v>
      </c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ht="22.5" outlineLevel="1" x14ac:dyDescent="0.2">
      <c r="A311" s="155"/>
      <c r="B311" s="156"/>
      <c r="C311" s="190" t="s">
        <v>490</v>
      </c>
      <c r="D311" s="188"/>
      <c r="E311" s="189">
        <v>701.54</v>
      </c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200</v>
      </c>
      <c r="AH311" s="148">
        <v>0</v>
      </c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67">
        <v>63</v>
      </c>
      <c r="B312" s="168" t="s">
        <v>511</v>
      </c>
      <c r="C312" s="184" t="s">
        <v>512</v>
      </c>
      <c r="D312" s="169" t="s">
        <v>195</v>
      </c>
      <c r="E312" s="170">
        <v>2202.5</v>
      </c>
      <c r="F312" s="171"/>
      <c r="G312" s="172">
        <f>ROUND(E312*F312,2)</f>
        <v>0</v>
      </c>
      <c r="H312" s="171"/>
      <c r="I312" s="172">
        <f>ROUND(E312*H312,2)</f>
        <v>0</v>
      </c>
      <c r="J312" s="171"/>
      <c r="K312" s="172">
        <f>ROUND(E312*J312,2)</f>
        <v>0</v>
      </c>
      <c r="L312" s="172">
        <v>21</v>
      </c>
      <c r="M312" s="172">
        <f>G312*(1+L312/100)</f>
        <v>0</v>
      </c>
      <c r="N312" s="172">
        <v>0</v>
      </c>
      <c r="O312" s="172">
        <f>ROUND(E312*N312,2)</f>
        <v>0</v>
      </c>
      <c r="P312" s="172">
        <v>0</v>
      </c>
      <c r="Q312" s="172">
        <f>ROUND(E312*P312,2)</f>
        <v>0</v>
      </c>
      <c r="R312" s="172"/>
      <c r="S312" s="172" t="s">
        <v>177</v>
      </c>
      <c r="T312" s="173" t="s">
        <v>178</v>
      </c>
      <c r="U312" s="158">
        <v>0</v>
      </c>
      <c r="V312" s="158">
        <f>ROUND(E312*U312,2)</f>
        <v>0</v>
      </c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196</v>
      </c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1" x14ac:dyDescent="0.2">
      <c r="A313" s="155"/>
      <c r="B313" s="156"/>
      <c r="C313" s="199" t="s">
        <v>283</v>
      </c>
      <c r="D313" s="191"/>
      <c r="E313" s="192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outlineLevel="1" x14ac:dyDescent="0.2">
      <c r="A314" s="155"/>
      <c r="B314" s="156"/>
      <c r="C314" s="200" t="s">
        <v>2497</v>
      </c>
      <c r="D314" s="191"/>
      <c r="E314" s="192">
        <v>342.5</v>
      </c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200</v>
      </c>
      <c r="AH314" s="148">
        <v>2</v>
      </c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200" t="s">
        <v>2498</v>
      </c>
      <c r="D315" s="191"/>
      <c r="E315" s="192">
        <v>675</v>
      </c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>
        <v>2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200" t="s">
        <v>2499</v>
      </c>
      <c r="D316" s="191"/>
      <c r="E316" s="192">
        <v>675</v>
      </c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>
        <v>2</v>
      </c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200" t="s">
        <v>2500</v>
      </c>
      <c r="D317" s="191"/>
      <c r="E317" s="192">
        <v>510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2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outlineLevel="1" x14ac:dyDescent="0.2">
      <c r="A318" s="155"/>
      <c r="B318" s="156"/>
      <c r="C318" s="199" t="s">
        <v>296</v>
      </c>
      <c r="D318" s="191"/>
      <c r="E318" s="192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200</v>
      </c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1" x14ac:dyDescent="0.2">
      <c r="A319" s="155"/>
      <c r="B319" s="156"/>
      <c r="C319" s="202" t="s">
        <v>361</v>
      </c>
      <c r="D319" s="195"/>
      <c r="E319" s="196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>
        <v>1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190" t="s">
        <v>2501</v>
      </c>
      <c r="D320" s="188"/>
      <c r="E320" s="189">
        <v>2202.5</v>
      </c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>
        <v>0</v>
      </c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ht="33.75" outlineLevel="1" x14ac:dyDescent="0.2">
      <c r="A321" s="167">
        <v>64</v>
      </c>
      <c r="B321" s="168" t="s">
        <v>517</v>
      </c>
      <c r="C321" s="184" t="s">
        <v>518</v>
      </c>
      <c r="D321" s="169" t="s">
        <v>195</v>
      </c>
      <c r="E321" s="170">
        <v>8810</v>
      </c>
      <c r="F321" s="171"/>
      <c r="G321" s="172">
        <f>ROUND(E321*F321,2)</f>
        <v>0</v>
      </c>
      <c r="H321" s="171"/>
      <c r="I321" s="172">
        <f>ROUND(E321*H321,2)</f>
        <v>0</v>
      </c>
      <c r="J321" s="171"/>
      <c r="K321" s="172">
        <f>ROUND(E321*J321,2)</f>
        <v>0</v>
      </c>
      <c r="L321" s="172">
        <v>21</v>
      </c>
      <c r="M321" s="172">
        <f>G321*(1+L321/100)</f>
        <v>0</v>
      </c>
      <c r="N321" s="172">
        <v>0</v>
      </c>
      <c r="O321" s="172">
        <f>ROUND(E321*N321,2)</f>
        <v>0</v>
      </c>
      <c r="P321" s="172">
        <v>0</v>
      </c>
      <c r="Q321" s="172">
        <f>ROUND(E321*P321,2)</f>
        <v>0</v>
      </c>
      <c r="R321" s="172"/>
      <c r="S321" s="172" t="s">
        <v>177</v>
      </c>
      <c r="T321" s="173" t="s">
        <v>178</v>
      </c>
      <c r="U321" s="158">
        <v>0</v>
      </c>
      <c r="V321" s="158">
        <f>ROUND(E321*U321,2)</f>
        <v>0</v>
      </c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196</v>
      </c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outlineLevel="1" x14ac:dyDescent="0.2">
      <c r="A322" s="155"/>
      <c r="B322" s="156"/>
      <c r="C322" s="199" t="s">
        <v>283</v>
      </c>
      <c r="D322" s="191"/>
      <c r="E322" s="192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200</v>
      </c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200" t="s">
        <v>2497</v>
      </c>
      <c r="D323" s="191"/>
      <c r="E323" s="192">
        <v>342.5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2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1" x14ac:dyDescent="0.2">
      <c r="A324" s="155"/>
      <c r="B324" s="156"/>
      <c r="C324" s="200" t="s">
        <v>2498</v>
      </c>
      <c r="D324" s="191"/>
      <c r="E324" s="192">
        <v>675</v>
      </c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200</v>
      </c>
      <c r="AH324" s="148">
        <v>2</v>
      </c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200" t="s">
        <v>2499</v>
      </c>
      <c r="D325" s="191"/>
      <c r="E325" s="192">
        <v>675</v>
      </c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>
        <v>2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55"/>
      <c r="B326" s="156"/>
      <c r="C326" s="200" t="s">
        <v>2500</v>
      </c>
      <c r="D326" s="191"/>
      <c r="E326" s="192">
        <v>510</v>
      </c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200</v>
      </c>
      <c r="AH326" s="148">
        <v>2</v>
      </c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1" x14ac:dyDescent="0.2">
      <c r="A327" s="155"/>
      <c r="B327" s="156"/>
      <c r="C327" s="199" t="s">
        <v>296</v>
      </c>
      <c r="D327" s="191"/>
      <c r="E327" s="192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200</v>
      </c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outlineLevel="1" x14ac:dyDescent="0.2">
      <c r="A328" s="155"/>
      <c r="B328" s="156"/>
      <c r="C328" s="202" t="s">
        <v>361</v>
      </c>
      <c r="D328" s="195"/>
      <c r="E328" s="196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200</v>
      </c>
      <c r="AH328" s="148">
        <v>1</v>
      </c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55"/>
      <c r="B329" s="156"/>
      <c r="C329" s="190" t="s">
        <v>2502</v>
      </c>
      <c r="D329" s="188"/>
      <c r="E329" s="189">
        <v>8810</v>
      </c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200</v>
      </c>
      <c r="AH329" s="148">
        <v>0</v>
      </c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outlineLevel="1" x14ac:dyDescent="0.2">
      <c r="A330" s="167">
        <v>65</v>
      </c>
      <c r="B330" s="168" t="s">
        <v>524</v>
      </c>
      <c r="C330" s="184" t="s">
        <v>525</v>
      </c>
      <c r="D330" s="169" t="s">
        <v>526</v>
      </c>
      <c r="E330" s="170">
        <v>320</v>
      </c>
      <c r="F330" s="171"/>
      <c r="G330" s="172">
        <f>ROUND(E330*F330,2)</f>
        <v>0</v>
      </c>
      <c r="H330" s="171"/>
      <c r="I330" s="172">
        <f>ROUND(E330*H330,2)</f>
        <v>0</v>
      </c>
      <c r="J330" s="171"/>
      <c r="K330" s="172">
        <f>ROUND(E330*J330,2)</f>
        <v>0</v>
      </c>
      <c r="L330" s="172">
        <v>21</v>
      </c>
      <c r="M330" s="172">
        <f>G330*(1+L330/100)</f>
        <v>0</v>
      </c>
      <c r="N330" s="172">
        <v>0</v>
      </c>
      <c r="O330" s="172">
        <f>ROUND(E330*N330,2)</f>
        <v>0</v>
      </c>
      <c r="P330" s="172">
        <v>0</v>
      </c>
      <c r="Q330" s="172">
        <f>ROUND(E330*P330,2)</f>
        <v>0</v>
      </c>
      <c r="R330" s="172" t="s">
        <v>527</v>
      </c>
      <c r="S330" s="172" t="s">
        <v>177</v>
      </c>
      <c r="T330" s="173" t="s">
        <v>178</v>
      </c>
      <c r="U330" s="158">
        <v>0</v>
      </c>
      <c r="V330" s="158">
        <f>ROUND(E330*U330,2)</f>
        <v>0</v>
      </c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2503</v>
      </c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outlineLevel="1" x14ac:dyDescent="0.2">
      <c r="A331" s="155"/>
      <c r="B331" s="156"/>
      <c r="C331" s="190" t="s">
        <v>529</v>
      </c>
      <c r="D331" s="188"/>
      <c r="E331" s="189">
        <v>40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200</v>
      </c>
      <c r="AH331" s="148">
        <v>0</v>
      </c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outlineLevel="1" x14ac:dyDescent="0.2">
      <c r="A332" s="155"/>
      <c r="B332" s="156"/>
      <c r="C332" s="190" t="s">
        <v>530</v>
      </c>
      <c r="D332" s="188"/>
      <c r="E332" s="189">
        <v>40</v>
      </c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 t="s">
        <v>200</v>
      </c>
      <c r="AH332" s="148">
        <v>0</v>
      </c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outlineLevel="1" x14ac:dyDescent="0.2">
      <c r="A333" s="155"/>
      <c r="B333" s="156"/>
      <c r="C333" s="190" t="s">
        <v>531</v>
      </c>
      <c r="D333" s="188"/>
      <c r="E333" s="189">
        <v>240</v>
      </c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200</v>
      </c>
      <c r="AH333" s="148">
        <v>0</v>
      </c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ht="25.5" x14ac:dyDescent="0.2">
      <c r="A334" s="161" t="s">
        <v>172</v>
      </c>
      <c r="B334" s="162" t="s">
        <v>96</v>
      </c>
      <c r="C334" s="182" t="s">
        <v>97</v>
      </c>
      <c r="D334" s="163"/>
      <c r="E334" s="164"/>
      <c r="F334" s="165"/>
      <c r="G334" s="165">
        <f>SUMIF(AG335:AG338,"&lt;&gt;NOR",G335:G338)</f>
        <v>0</v>
      </c>
      <c r="H334" s="165"/>
      <c r="I334" s="165">
        <f>SUM(I335:I338)</f>
        <v>0</v>
      </c>
      <c r="J334" s="165"/>
      <c r="K334" s="165">
        <f>SUM(K335:K338)</f>
        <v>0</v>
      </c>
      <c r="L334" s="165"/>
      <c r="M334" s="165">
        <f>SUM(M335:M338)</f>
        <v>0</v>
      </c>
      <c r="N334" s="165"/>
      <c r="O334" s="165">
        <f>SUM(O335:O338)</f>
        <v>0</v>
      </c>
      <c r="P334" s="165"/>
      <c r="Q334" s="165">
        <f>SUM(Q335:Q338)</f>
        <v>0</v>
      </c>
      <c r="R334" s="165"/>
      <c r="S334" s="165"/>
      <c r="T334" s="166"/>
      <c r="U334" s="160"/>
      <c r="V334" s="160">
        <f>SUM(V335:V338)</f>
        <v>0</v>
      </c>
      <c r="W334" s="160"/>
      <c r="AG334" t="s">
        <v>173</v>
      </c>
    </row>
    <row r="335" spans="1:60" ht="22.5" outlineLevel="1" x14ac:dyDescent="0.2">
      <c r="A335" s="167">
        <v>66</v>
      </c>
      <c r="B335" s="168" t="s">
        <v>546</v>
      </c>
      <c r="C335" s="184" t="s">
        <v>547</v>
      </c>
      <c r="D335" s="169" t="s">
        <v>548</v>
      </c>
      <c r="E335" s="170">
        <v>120</v>
      </c>
      <c r="F335" s="171"/>
      <c r="G335" s="172">
        <f>ROUND(E335*F335,2)</f>
        <v>0</v>
      </c>
      <c r="H335" s="171"/>
      <c r="I335" s="172">
        <f>ROUND(E335*H335,2)</f>
        <v>0</v>
      </c>
      <c r="J335" s="171"/>
      <c r="K335" s="172">
        <f>ROUND(E335*J335,2)</f>
        <v>0</v>
      </c>
      <c r="L335" s="172">
        <v>21</v>
      </c>
      <c r="M335" s="172">
        <f>G335*(1+L335/100)</f>
        <v>0</v>
      </c>
      <c r="N335" s="172">
        <v>0</v>
      </c>
      <c r="O335" s="172">
        <f>ROUND(E335*N335,2)</f>
        <v>0</v>
      </c>
      <c r="P335" s="172">
        <v>0</v>
      </c>
      <c r="Q335" s="172">
        <f>ROUND(E335*P335,2)</f>
        <v>0</v>
      </c>
      <c r="R335" s="172"/>
      <c r="S335" s="172" t="s">
        <v>184</v>
      </c>
      <c r="T335" s="173" t="s">
        <v>178</v>
      </c>
      <c r="U335" s="158">
        <v>0</v>
      </c>
      <c r="V335" s="158">
        <f>ROUND(E335*U335,2)</f>
        <v>0</v>
      </c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2427</v>
      </c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1" x14ac:dyDescent="0.2">
      <c r="A336" s="155"/>
      <c r="B336" s="156"/>
      <c r="C336" s="190" t="s">
        <v>549</v>
      </c>
      <c r="D336" s="188"/>
      <c r="E336" s="189">
        <v>120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outlineLevel="1" x14ac:dyDescent="0.2">
      <c r="A337" s="167">
        <v>67</v>
      </c>
      <c r="B337" s="168" t="s">
        <v>550</v>
      </c>
      <c r="C337" s="184" t="s">
        <v>551</v>
      </c>
      <c r="D337" s="169" t="s">
        <v>256</v>
      </c>
      <c r="E337" s="170">
        <v>128</v>
      </c>
      <c r="F337" s="171"/>
      <c r="G337" s="172">
        <f>ROUND(E337*F337,2)</f>
        <v>0</v>
      </c>
      <c r="H337" s="171"/>
      <c r="I337" s="172">
        <f>ROUND(E337*H337,2)</f>
        <v>0</v>
      </c>
      <c r="J337" s="171"/>
      <c r="K337" s="172">
        <f>ROUND(E337*J337,2)</f>
        <v>0</v>
      </c>
      <c r="L337" s="172">
        <v>21</v>
      </c>
      <c r="M337" s="172">
        <f>G337*(1+L337/100)</f>
        <v>0</v>
      </c>
      <c r="N337" s="172">
        <v>0</v>
      </c>
      <c r="O337" s="172">
        <f>ROUND(E337*N337,2)</f>
        <v>0</v>
      </c>
      <c r="P337" s="172">
        <v>0</v>
      </c>
      <c r="Q337" s="172">
        <f>ROUND(E337*P337,2)</f>
        <v>0</v>
      </c>
      <c r="R337" s="172"/>
      <c r="S337" s="172" t="s">
        <v>184</v>
      </c>
      <c r="T337" s="173" t="s">
        <v>178</v>
      </c>
      <c r="U337" s="158">
        <v>0</v>
      </c>
      <c r="V337" s="158">
        <f>ROUND(E337*U337,2)</f>
        <v>0</v>
      </c>
      <c r="W337" s="15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 t="s">
        <v>196</v>
      </c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outlineLevel="1" x14ac:dyDescent="0.2">
      <c r="A338" s="155"/>
      <c r="B338" s="156"/>
      <c r="C338" s="190" t="s">
        <v>552</v>
      </c>
      <c r="D338" s="188"/>
      <c r="E338" s="189">
        <v>128</v>
      </c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200</v>
      </c>
      <c r="AH338" s="148">
        <v>0</v>
      </c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x14ac:dyDescent="0.2">
      <c r="A339" s="161" t="s">
        <v>172</v>
      </c>
      <c r="B339" s="162" t="s">
        <v>98</v>
      </c>
      <c r="C339" s="182" t="s">
        <v>99</v>
      </c>
      <c r="D339" s="163"/>
      <c r="E339" s="164"/>
      <c r="F339" s="165"/>
      <c r="G339" s="165">
        <f>SUMIF(AG340:AG404,"&lt;&gt;NOR",G340:G404)</f>
        <v>0</v>
      </c>
      <c r="H339" s="165"/>
      <c r="I339" s="165">
        <f>SUM(I340:I404)</f>
        <v>0</v>
      </c>
      <c r="J339" s="165"/>
      <c r="K339" s="165">
        <f>SUM(K340:K404)</f>
        <v>0</v>
      </c>
      <c r="L339" s="165"/>
      <c r="M339" s="165">
        <f>SUM(M340:M404)</f>
        <v>0</v>
      </c>
      <c r="N339" s="165"/>
      <c r="O339" s="165">
        <f>SUM(O340:O404)</f>
        <v>0</v>
      </c>
      <c r="P339" s="165"/>
      <c r="Q339" s="165">
        <f>SUM(Q340:Q404)</f>
        <v>538.52</v>
      </c>
      <c r="R339" s="165"/>
      <c r="S339" s="165"/>
      <c r="T339" s="166"/>
      <c r="U339" s="160"/>
      <c r="V339" s="160">
        <f>SUM(V340:V404)</f>
        <v>0</v>
      </c>
      <c r="W339" s="160"/>
      <c r="AG339" t="s">
        <v>173</v>
      </c>
    </row>
    <row r="340" spans="1:60" outlineLevel="1" x14ac:dyDescent="0.2">
      <c r="A340" s="167">
        <v>68</v>
      </c>
      <c r="B340" s="168" t="s">
        <v>553</v>
      </c>
      <c r="C340" s="184" t="s">
        <v>554</v>
      </c>
      <c r="D340" s="169" t="s">
        <v>208</v>
      </c>
      <c r="E340" s="170">
        <v>3.0720000000000001</v>
      </c>
      <c r="F340" s="171"/>
      <c r="G340" s="172">
        <f>ROUND(E340*F340,2)</f>
        <v>0</v>
      </c>
      <c r="H340" s="171"/>
      <c r="I340" s="172">
        <f>ROUND(E340*H340,2)</f>
        <v>0</v>
      </c>
      <c r="J340" s="171"/>
      <c r="K340" s="172">
        <f>ROUND(E340*J340,2)</f>
        <v>0</v>
      </c>
      <c r="L340" s="172">
        <v>21</v>
      </c>
      <c r="M340" s="172">
        <f>G340*(1+L340/100)</f>
        <v>0</v>
      </c>
      <c r="N340" s="172">
        <v>0</v>
      </c>
      <c r="O340" s="172">
        <f>ROUND(E340*N340,2)</f>
        <v>0</v>
      </c>
      <c r="P340" s="172">
        <v>2</v>
      </c>
      <c r="Q340" s="172">
        <f>ROUND(E340*P340,2)</f>
        <v>6.14</v>
      </c>
      <c r="R340" s="172"/>
      <c r="S340" s="172" t="s">
        <v>177</v>
      </c>
      <c r="T340" s="173" t="s">
        <v>178</v>
      </c>
      <c r="U340" s="158">
        <v>0</v>
      </c>
      <c r="V340" s="158">
        <f>ROUND(E340*U340,2)</f>
        <v>0</v>
      </c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196</v>
      </c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outlineLevel="1" x14ac:dyDescent="0.2">
      <c r="A341" s="155"/>
      <c r="B341" s="156"/>
      <c r="C341" s="190" t="s">
        <v>1520</v>
      </c>
      <c r="D341" s="188"/>
      <c r="E341" s="189">
        <v>3.07</v>
      </c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200</v>
      </c>
      <c r="AH341" s="148">
        <v>0</v>
      </c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ht="33.75" outlineLevel="1" x14ac:dyDescent="0.2">
      <c r="A342" s="167">
        <v>69</v>
      </c>
      <c r="B342" s="168" t="s">
        <v>557</v>
      </c>
      <c r="C342" s="184" t="s">
        <v>558</v>
      </c>
      <c r="D342" s="169" t="s">
        <v>208</v>
      </c>
      <c r="E342" s="170">
        <v>9.0120000000000005</v>
      </c>
      <c r="F342" s="171"/>
      <c r="G342" s="172">
        <f>ROUND(E342*F342,2)</f>
        <v>0</v>
      </c>
      <c r="H342" s="171"/>
      <c r="I342" s="172">
        <f>ROUND(E342*H342,2)</f>
        <v>0</v>
      </c>
      <c r="J342" s="171"/>
      <c r="K342" s="172">
        <f>ROUND(E342*J342,2)</f>
        <v>0</v>
      </c>
      <c r="L342" s="172">
        <v>21</v>
      </c>
      <c r="M342" s="172">
        <f>G342*(1+L342/100)</f>
        <v>0</v>
      </c>
      <c r="N342" s="172">
        <v>0</v>
      </c>
      <c r="O342" s="172">
        <f>ROUND(E342*N342,2)</f>
        <v>0</v>
      </c>
      <c r="P342" s="172">
        <v>1.8</v>
      </c>
      <c r="Q342" s="172">
        <f>ROUND(E342*P342,2)</f>
        <v>16.22</v>
      </c>
      <c r="R342" s="172"/>
      <c r="S342" s="172" t="s">
        <v>177</v>
      </c>
      <c r="T342" s="173" t="s">
        <v>178</v>
      </c>
      <c r="U342" s="158">
        <v>0</v>
      </c>
      <c r="V342" s="158">
        <f>ROUND(E342*U342,2)</f>
        <v>0</v>
      </c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196</v>
      </c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1" x14ac:dyDescent="0.2">
      <c r="A343" s="155"/>
      <c r="B343" s="156"/>
      <c r="C343" s="199" t="s">
        <v>283</v>
      </c>
      <c r="D343" s="191"/>
      <c r="E343" s="192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200</v>
      </c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outlineLevel="1" x14ac:dyDescent="0.2">
      <c r="A344" s="155"/>
      <c r="B344" s="156"/>
      <c r="C344" s="200" t="s">
        <v>559</v>
      </c>
      <c r="D344" s="191"/>
      <c r="E344" s="192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>
        <v>2</v>
      </c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1" x14ac:dyDescent="0.2">
      <c r="A345" s="155"/>
      <c r="B345" s="156"/>
      <c r="C345" s="200" t="s">
        <v>2346</v>
      </c>
      <c r="D345" s="191"/>
      <c r="E345" s="192">
        <v>24.24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200</v>
      </c>
      <c r="AH345" s="148">
        <v>2</v>
      </c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200" t="s">
        <v>2347</v>
      </c>
      <c r="D346" s="191"/>
      <c r="E346" s="192">
        <v>24.42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2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outlineLevel="1" x14ac:dyDescent="0.2">
      <c r="A347" s="155"/>
      <c r="B347" s="156"/>
      <c r="C347" s="200" t="s">
        <v>2348</v>
      </c>
      <c r="D347" s="191"/>
      <c r="E347" s="192">
        <v>28.2</v>
      </c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200</v>
      </c>
      <c r="AH347" s="148">
        <v>2</v>
      </c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200" t="s">
        <v>2349</v>
      </c>
      <c r="D348" s="191"/>
      <c r="E348" s="192">
        <v>13.26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>
        <v>2</v>
      </c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outlineLevel="1" x14ac:dyDescent="0.2">
      <c r="A349" s="155"/>
      <c r="B349" s="156"/>
      <c r="C349" s="201" t="s">
        <v>295</v>
      </c>
      <c r="D349" s="193"/>
      <c r="E349" s="194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200</v>
      </c>
      <c r="AH349" s="148">
        <v>3</v>
      </c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outlineLevel="1" x14ac:dyDescent="0.2">
      <c r="A350" s="155"/>
      <c r="B350" s="156"/>
      <c r="C350" s="199" t="s">
        <v>296</v>
      </c>
      <c r="D350" s="191"/>
      <c r="E350" s="192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200</v>
      </c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0" t="s">
        <v>2350</v>
      </c>
      <c r="D351" s="188"/>
      <c r="E351" s="189">
        <v>9.01</v>
      </c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>
        <v>0</v>
      </c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1" x14ac:dyDescent="0.2">
      <c r="A352" s="167">
        <v>70</v>
      </c>
      <c r="B352" s="168" t="s">
        <v>1313</v>
      </c>
      <c r="C352" s="184" t="s">
        <v>1314</v>
      </c>
      <c r="D352" s="169" t="s">
        <v>208</v>
      </c>
      <c r="E352" s="170">
        <v>18.568580000000001</v>
      </c>
      <c r="F352" s="171"/>
      <c r="G352" s="172">
        <f>ROUND(E352*F352,2)</f>
        <v>0</v>
      </c>
      <c r="H352" s="171"/>
      <c r="I352" s="172">
        <f>ROUND(E352*H352,2)</f>
        <v>0</v>
      </c>
      <c r="J352" s="171"/>
      <c r="K352" s="172">
        <f>ROUND(E352*J352,2)</f>
        <v>0</v>
      </c>
      <c r="L352" s="172">
        <v>21</v>
      </c>
      <c r="M352" s="172">
        <f>G352*(1+L352/100)</f>
        <v>0</v>
      </c>
      <c r="N352" s="172">
        <v>0</v>
      </c>
      <c r="O352" s="172">
        <f>ROUND(E352*N352,2)</f>
        <v>0</v>
      </c>
      <c r="P352" s="172">
        <v>2.4</v>
      </c>
      <c r="Q352" s="172">
        <f>ROUND(E352*P352,2)</f>
        <v>44.56</v>
      </c>
      <c r="R352" s="172"/>
      <c r="S352" s="172" t="s">
        <v>177</v>
      </c>
      <c r="T352" s="173" t="s">
        <v>178</v>
      </c>
      <c r="U352" s="158">
        <v>0</v>
      </c>
      <c r="V352" s="158">
        <f>ROUND(E352*U352,2)</f>
        <v>0</v>
      </c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196</v>
      </c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190" t="s">
        <v>2504</v>
      </c>
      <c r="D353" s="188"/>
      <c r="E353" s="189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0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outlineLevel="1" x14ac:dyDescent="0.2">
      <c r="A354" s="155"/>
      <c r="B354" s="156"/>
      <c r="C354" s="190" t="s">
        <v>2441</v>
      </c>
      <c r="D354" s="188"/>
      <c r="E354" s="189">
        <v>1.02</v>
      </c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200</v>
      </c>
      <c r="AH354" s="148">
        <v>0</v>
      </c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outlineLevel="1" x14ac:dyDescent="0.2">
      <c r="A355" s="155"/>
      <c r="B355" s="156"/>
      <c r="C355" s="190" t="s">
        <v>2442</v>
      </c>
      <c r="D355" s="188"/>
      <c r="E355" s="189">
        <v>0.44</v>
      </c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200</v>
      </c>
      <c r="AH355" s="148">
        <v>0</v>
      </c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outlineLevel="1" x14ac:dyDescent="0.2">
      <c r="A356" s="155"/>
      <c r="B356" s="156"/>
      <c r="C356" s="190" t="s">
        <v>2443</v>
      </c>
      <c r="D356" s="188"/>
      <c r="E356" s="189">
        <v>0.1</v>
      </c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200</v>
      </c>
      <c r="AH356" s="148">
        <v>0</v>
      </c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outlineLevel="1" x14ac:dyDescent="0.2">
      <c r="A357" s="155"/>
      <c r="B357" s="156"/>
      <c r="C357" s="190" t="s">
        <v>2444</v>
      </c>
      <c r="D357" s="188"/>
      <c r="E357" s="189">
        <v>0.62</v>
      </c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200</v>
      </c>
      <c r="AH357" s="148">
        <v>0</v>
      </c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outlineLevel="1" x14ac:dyDescent="0.2">
      <c r="A358" s="155"/>
      <c r="B358" s="156"/>
      <c r="C358" s="190" t="s">
        <v>2445</v>
      </c>
      <c r="D358" s="188"/>
      <c r="E358" s="189">
        <v>0.56000000000000005</v>
      </c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200</v>
      </c>
      <c r="AH358" s="148">
        <v>0</v>
      </c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outlineLevel="1" x14ac:dyDescent="0.2">
      <c r="A359" s="155"/>
      <c r="B359" s="156"/>
      <c r="C359" s="190" t="s">
        <v>2446</v>
      </c>
      <c r="D359" s="188"/>
      <c r="E359" s="189">
        <v>1.0900000000000001</v>
      </c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200</v>
      </c>
      <c r="AH359" s="148">
        <v>0</v>
      </c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outlineLevel="1" x14ac:dyDescent="0.2">
      <c r="A360" s="155"/>
      <c r="B360" s="156"/>
      <c r="C360" s="190" t="s">
        <v>2447</v>
      </c>
      <c r="D360" s="188"/>
      <c r="E360" s="189">
        <v>2.1</v>
      </c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200</v>
      </c>
      <c r="AH360" s="148">
        <v>0</v>
      </c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1" x14ac:dyDescent="0.2">
      <c r="A361" s="155"/>
      <c r="B361" s="156"/>
      <c r="C361" s="190" t="s">
        <v>2448</v>
      </c>
      <c r="D361" s="188"/>
      <c r="E361" s="189">
        <v>1.0900000000000001</v>
      </c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200</v>
      </c>
      <c r="AH361" s="148">
        <v>0</v>
      </c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1" x14ac:dyDescent="0.2">
      <c r="A362" s="155"/>
      <c r="B362" s="156"/>
      <c r="C362" s="190" t="s">
        <v>2449</v>
      </c>
      <c r="D362" s="188"/>
      <c r="E362" s="189">
        <v>0.97</v>
      </c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200</v>
      </c>
      <c r="AH362" s="148">
        <v>0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55"/>
      <c r="B363" s="156"/>
      <c r="C363" s="190" t="s">
        <v>2505</v>
      </c>
      <c r="D363" s="188"/>
      <c r="E363" s="189">
        <v>4.13</v>
      </c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200</v>
      </c>
      <c r="AH363" s="148">
        <v>0</v>
      </c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outlineLevel="1" x14ac:dyDescent="0.2">
      <c r="A364" s="155"/>
      <c r="B364" s="156"/>
      <c r="C364" s="190" t="s">
        <v>2506</v>
      </c>
      <c r="D364" s="188"/>
      <c r="E364" s="189">
        <v>6.45</v>
      </c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200</v>
      </c>
      <c r="AH364" s="148">
        <v>0</v>
      </c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ht="33.75" outlineLevel="1" x14ac:dyDescent="0.2">
      <c r="A365" s="167">
        <v>71</v>
      </c>
      <c r="B365" s="168" t="s">
        <v>565</v>
      </c>
      <c r="C365" s="184" t="s">
        <v>566</v>
      </c>
      <c r="D365" s="169" t="s">
        <v>208</v>
      </c>
      <c r="E365" s="170">
        <v>99.351860000000002</v>
      </c>
      <c r="F365" s="171"/>
      <c r="G365" s="172">
        <f>ROUND(E365*F365,2)</f>
        <v>0</v>
      </c>
      <c r="H365" s="171"/>
      <c r="I365" s="172">
        <f>ROUND(E365*H365,2)</f>
        <v>0</v>
      </c>
      <c r="J365" s="171"/>
      <c r="K365" s="172">
        <f>ROUND(E365*J365,2)</f>
        <v>0</v>
      </c>
      <c r="L365" s="172">
        <v>21</v>
      </c>
      <c r="M365" s="172">
        <f>G365*(1+L365/100)</f>
        <v>0</v>
      </c>
      <c r="N365" s="172">
        <v>0</v>
      </c>
      <c r="O365" s="172">
        <f>ROUND(E365*N365,2)</f>
        <v>0</v>
      </c>
      <c r="P365" s="172">
        <v>2.2000000000000002</v>
      </c>
      <c r="Q365" s="172">
        <f>ROUND(E365*P365,2)</f>
        <v>218.57</v>
      </c>
      <c r="R365" s="172"/>
      <c r="S365" s="172" t="s">
        <v>177</v>
      </c>
      <c r="T365" s="173" t="s">
        <v>178</v>
      </c>
      <c r="U365" s="158">
        <v>0</v>
      </c>
      <c r="V365" s="158">
        <f>ROUND(E365*U365,2)</f>
        <v>0</v>
      </c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196</v>
      </c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outlineLevel="1" x14ac:dyDescent="0.2">
      <c r="A366" s="155"/>
      <c r="B366" s="156"/>
      <c r="C366" s="190" t="s">
        <v>2507</v>
      </c>
      <c r="D366" s="188"/>
      <c r="E366" s="189">
        <v>6.34</v>
      </c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200</v>
      </c>
      <c r="AH366" s="148">
        <v>0</v>
      </c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1" x14ac:dyDescent="0.2">
      <c r="A367" s="155"/>
      <c r="B367" s="156"/>
      <c r="C367" s="190" t="s">
        <v>2508</v>
      </c>
      <c r="D367" s="188"/>
      <c r="E367" s="189">
        <v>13.57</v>
      </c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200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outlineLevel="1" x14ac:dyDescent="0.2">
      <c r="A368" s="155"/>
      <c r="B368" s="156"/>
      <c r="C368" s="190" t="s">
        <v>1047</v>
      </c>
      <c r="D368" s="188"/>
      <c r="E368" s="189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200</v>
      </c>
      <c r="AH368" s="148">
        <v>0</v>
      </c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1" x14ac:dyDescent="0.2">
      <c r="A369" s="155"/>
      <c r="B369" s="156"/>
      <c r="C369" s="190" t="s">
        <v>1073</v>
      </c>
      <c r="D369" s="188"/>
      <c r="E369" s="189">
        <v>16.68</v>
      </c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200</v>
      </c>
      <c r="AH369" s="148">
        <v>0</v>
      </c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1" x14ac:dyDescent="0.2">
      <c r="A370" s="155"/>
      <c r="B370" s="156"/>
      <c r="C370" s="190" t="s">
        <v>570</v>
      </c>
      <c r="D370" s="188"/>
      <c r="E370" s="189">
        <v>35.15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200</v>
      </c>
      <c r="AH370" s="148">
        <v>0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outlineLevel="1" x14ac:dyDescent="0.2">
      <c r="A371" s="155"/>
      <c r="B371" s="156"/>
      <c r="C371" s="190" t="s">
        <v>571</v>
      </c>
      <c r="D371" s="188"/>
      <c r="E371" s="189">
        <v>24.16</v>
      </c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200</v>
      </c>
      <c r="AH371" s="148">
        <v>0</v>
      </c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outlineLevel="1" x14ac:dyDescent="0.2">
      <c r="A372" s="155"/>
      <c r="B372" s="156"/>
      <c r="C372" s="190" t="s">
        <v>572</v>
      </c>
      <c r="D372" s="188"/>
      <c r="E372" s="189">
        <v>3.44</v>
      </c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200</v>
      </c>
      <c r="AH372" s="148">
        <v>0</v>
      </c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ht="33.75" outlineLevel="1" x14ac:dyDescent="0.2">
      <c r="A373" s="167">
        <v>72</v>
      </c>
      <c r="B373" s="168" t="s">
        <v>573</v>
      </c>
      <c r="C373" s="184" t="s">
        <v>574</v>
      </c>
      <c r="D373" s="169" t="s">
        <v>208</v>
      </c>
      <c r="E373" s="170">
        <v>65.408280000000005</v>
      </c>
      <c r="F373" s="171"/>
      <c r="G373" s="172">
        <f>ROUND(E373*F373,2)</f>
        <v>0</v>
      </c>
      <c r="H373" s="171"/>
      <c r="I373" s="172">
        <f>ROUND(E373*H373,2)</f>
        <v>0</v>
      </c>
      <c r="J373" s="171"/>
      <c r="K373" s="172">
        <f>ROUND(E373*J373,2)</f>
        <v>0</v>
      </c>
      <c r="L373" s="172">
        <v>21</v>
      </c>
      <c r="M373" s="172">
        <f>G373*(1+L373/100)</f>
        <v>0</v>
      </c>
      <c r="N373" s="172">
        <v>0</v>
      </c>
      <c r="O373" s="172">
        <f>ROUND(E373*N373,2)</f>
        <v>0</v>
      </c>
      <c r="P373" s="172">
        <v>0</v>
      </c>
      <c r="Q373" s="172">
        <f>ROUND(E373*P373,2)</f>
        <v>0</v>
      </c>
      <c r="R373" s="172"/>
      <c r="S373" s="172" t="s">
        <v>177</v>
      </c>
      <c r="T373" s="173" t="s">
        <v>178</v>
      </c>
      <c r="U373" s="158">
        <v>0</v>
      </c>
      <c r="V373" s="158">
        <f>ROUND(E373*U373,2)</f>
        <v>0</v>
      </c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196</v>
      </c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outlineLevel="1" x14ac:dyDescent="0.2">
      <c r="A374" s="155"/>
      <c r="B374" s="156"/>
      <c r="C374" s="190" t="s">
        <v>2508</v>
      </c>
      <c r="D374" s="188"/>
      <c r="E374" s="189">
        <v>13.57</v>
      </c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200</v>
      </c>
      <c r="AH374" s="148">
        <v>0</v>
      </c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190" t="s">
        <v>1047</v>
      </c>
      <c r="D375" s="188"/>
      <c r="E375" s="189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55"/>
      <c r="B376" s="156"/>
      <c r="C376" s="190" t="s">
        <v>1073</v>
      </c>
      <c r="D376" s="188"/>
      <c r="E376" s="189">
        <v>16.68</v>
      </c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200</v>
      </c>
      <c r="AH376" s="148">
        <v>0</v>
      </c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/>
      <c r="B377" s="156"/>
      <c r="C377" s="190" t="s">
        <v>570</v>
      </c>
      <c r="D377" s="188"/>
      <c r="E377" s="189">
        <v>35.15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200</v>
      </c>
      <c r="AH377" s="148">
        <v>0</v>
      </c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ht="45" outlineLevel="1" x14ac:dyDescent="0.2">
      <c r="A378" s="167">
        <v>73</v>
      </c>
      <c r="B378" s="168" t="s">
        <v>575</v>
      </c>
      <c r="C378" s="184" t="s">
        <v>576</v>
      </c>
      <c r="D378" s="169" t="s">
        <v>195</v>
      </c>
      <c r="E378" s="170">
        <v>389.56</v>
      </c>
      <c r="F378" s="171"/>
      <c r="G378" s="172">
        <f>ROUND(E378*F378,2)</f>
        <v>0</v>
      </c>
      <c r="H378" s="171"/>
      <c r="I378" s="172">
        <f>ROUND(E378*H378,2)</f>
        <v>0</v>
      </c>
      <c r="J378" s="171"/>
      <c r="K378" s="172">
        <f>ROUND(E378*J378,2)</f>
        <v>0</v>
      </c>
      <c r="L378" s="172">
        <v>21</v>
      </c>
      <c r="M378" s="172">
        <f>G378*(1+L378/100)</f>
        <v>0</v>
      </c>
      <c r="N378" s="172">
        <v>0</v>
      </c>
      <c r="O378" s="172">
        <f>ROUND(E378*N378,2)</f>
        <v>0</v>
      </c>
      <c r="P378" s="172">
        <v>8.6999999999999994E-2</v>
      </c>
      <c r="Q378" s="172">
        <f>ROUND(E378*P378,2)</f>
        <v>33.89</v>
      </c>
      <c r="R378" s="172"/>
      <c r="S378" s="172" t="s">
        <v>177</v>
      </c>
      <c r="T378" s="173" t="s">
        <v>178</v>
      </c>
      <c r="U378" s="158">
        <v>0</v>
      </c>
      <c r="V378" s="158">
        <f>ROUND(E378*U378,2)</f>
        <v>0</v>
      </c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196</v>
      </c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outlineLevel="1" x14ac:dyDescent="0.2">
      <c r="A379" s="155"/>
      <c r="B379" s="156"/>
      <c r="C379" s="190" t="s">
        <v>1047</v>
      </c>
      <c r="D379" s="188"/>
      <c r="E379" s="189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200</v>
      </c>
      <c r="AH379" s="148">
        <v>0</v>
      </c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outlineLevel="1" x14ac:dyDescent="0.2">
      <c r="A380" s="155"/>
      <c r="B380" s="156"/>
      <c r="C380" s="190" t="s">
        <v>1074</v>
      </c>
      <c r="D380" s="188"/>
      <c r="E380" s="189">
        <v>208.56</v>
      </c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200</v>
      </c>
      <c r="AH380" s="148">
        <v>0</v>
      </c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1" x14ac:dyDescent="0.2">
      <c r="A381" s="155"/>
      <c r="B381" s="156"/>
      <c r="C381" s="190" t="s">
        <v>2487</v>
      </c>
      <c r="D381" s="188"/>
      <c r="E381" s="189">
        <v>181</v>
      </c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200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ht="22.5" outlineLevel="1" x14ac:dyDescent="0.2">
      <c r="A382" s="167">
        <v>74</v>
      </c>
      <c r="B382" s="168" t="s">
        <v>578</v>
      </c>
      <c r="C382" s="184" t="s">
        <v>579</v>
      </c>
      <c r="D382" s="169" t="s">
        <v>208</v>
      </c>
      <c r="E382" s="170">
        <v>21.9678</v>
      </c>
      <c r="F382" s="171"/>
      <c r="G382" s="172">
        <f>ROUND(E382*F382,2)</f>
        <v>0</v>
      </c>
      <c r="H382" s="171"/>
      <c r="I382" s="172">
        <f>ROUND(E382*H382,2)</f>
        <v>0</v>
      </c>
      <c r="J382" s="171"/>
      <c r="K382" s="172">
        <f>ROUND(E382*J382,2)</f>
        <v>0</v>
      </c>
      <c r="L382" s="172">
        <v>21</v>
      </c>
      <c r="M382" s="172">
        <f>G382*(1+L382/100)</f>
        <v>0</v>
      </c>
      <c r="N382" s="172">
        <v>0</v>
      </c>
      <c r="O382" s="172">
        <f>ROUND(E382*N382,2)</f>
        <v>0</v>
      </c>
      <c r="P382" s="172">
        <v>1.43</v>
      </c>
      <c r="Q382" s="172">
        <f>ROUND(E382*P382,2)</f>
        <v>31.41</v>
      </c>
      <c r="R382" s="172"/>
      <c r="S382" s="172" t="s">
        <v>177</v>
      </c>
      <c r="T382" s="173" t="s">
        <v>178</v>
      </c>
      <c r="U382" s="158">
        <v>0</v>
      </c>
      <c r="V382" s="158">
        <f>ROUND(E382*U382,2)</f>
        <v>0</v>
      </c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196</v>
      </c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outlineLevel="1" x14ac:dyDescent="0.2">
      <c r="A383" s="155"/>
      <c r="B383" s="156"/>
      <c r="C383" s="190" t="s">
        <v>580</v>
      </c>
      <c r="D383" s="188"/>
      <c r="E383" s="189">
        <v>21.97</v>
      </c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 t="s">
        <v>200</v>
      </c>
      <c r="AH383" s="148">
        <v>0</v>
      </c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ht="22.5" outlineLevel="1" x14ac:dyDescent="0.2">
      <c r="A384" s="167">
        <v>75</v>
      </c>
      <c r="B384" s="168" t="s">
        <v>581</v>
      </c>
      <c r="C384" s="184" t="s">
        <v>582</v>
      </c>
      <c r="D384" s="169" t="s">
        <v>195</v>
      </c>
      <c r="E384" s="170">
        <v>617.4</v>
      </c>
      <c r="F384" s="171"/>
      <c r="G384" s="172">
        <f>ROUND(E384*F384,2)</f>
        <v>0</v>
      </c>
      <c r="H384" s="171"/>
      <c r="I384" s="172">
        <f>ROUND(E384*H384,2)</f>
        <v>0</v>
      </c>
      <c r="J384" s="171"/>
      <c r="K384" s="172">
        <f>ROUND(E384*J384,2)</f>
        <v>0</v>
      </c>
      <c r="L384" s="172">
        <v>21</v>
      </c>
      <c r="M384" s="172">
        <f>G384*(1+L384/100)</f>
        <v>0</v>
      </c>
      <c r="N384" s="172">
        <v>0</v>
      </c>
      <c r="O384" s="172">
        <f>ROUND(E384*N384,2)</f>
        <v>0</v>
      </c>
      <c r="P384" s="172">
        <v>0.25</v>
      </c>
      <c r="Q384" s="172">
        <f>ROUND(E384*P384,2)</f>
        <v>154.35</v>
      </c>
      <c r="R384" s="172"/>
      <c r="S384" s="172" t="s">
        <v>177</v>
      </c>
      <c r="T384" s="173" t="s">
        <v>178</v>
      </c>
      <c r="U384" s="158">
        <v>0</v>
      </c>
      <c r="V384" s="158">
        <f>ROUND(E384*U384,2)</f>
        <v>0</v>
      </c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196</v>
      </c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1" x14ac:dyDescent="0.2">
      <c r="A385" s="155"/>
      <c r="B385" s="156"/>
      <c r="C385" s="190" t="s">
        <v>1038</v>
      </c>
      <c r="D385" s="188"/>
      <c r="E385" s="189">
        <v>290.39999999999998</v>
      </c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 t="s">
        <v>200</v>
      </c>
      <c r="AH385" s="148">
        <v>0</v>
      </c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ht="22.5" outlineLevel="1" x14ac:dyDescent="0.2">
      <c r="A386" s="155"/>
      <c r="B386" s="156"/>
      <c r="C386" s="190" t="s">
        <v>2484</v>
      </c>
      <c r="D386" s="188"/>
      <c r="E386" s="189">
        <v>84</v>
      </c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200</v>
      </c>
      <c r="AH386" s="148">
        <v>0</v>
      </c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55"/>
      <c r="B387" s="156"/>
      <c r="C387" s="190" t="s">
        <v>449</v>
      </c>
      <c r="D387" s="188"/>
      <c r="E387" s="189">
        <v>78</v>
      </c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200</v>
      </c>
      <c r="AH387" s="148">
        <v>0</v>
      </c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190" t="s">
        <v>2322</v>
      </c>
      <c r="D388" s="188"/>
      <c r="E388" s="189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190" t="s">
        <v>1497</v>
      </c>
      <c r="D389" s="188"/>
      <c r="E389" s="189">
        <v>165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0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ht="22.5" outlineLevel="1" x14ac:dyDescent="0.2">
      <c r="A390" s="167">
        <v>76</v>
      </c>
      <c r="B390" s="168" t="s">
        <v>583</v>
      </c>
      <c r="C390" s="184" t="s">
        <v>584</v>
      </c>
      <c r="D390" s="169" t="s">
        <v>195</v>
      </c>
      <c r="E390" s="170">
        <v>505.82</v>
      </c>
      <c r="F390" s="171"/>
      <c r="G390" s="172">
        <f>ROUND(E390*F390,2)</f>
        <v>0</v>
      </c>
      <c r="H390" s="171"/>
      <c r="I390" s="172">
        <f>ROUND(E390*H390,2)</f>
        <v>0</v>
      </c>
      <c r="J390" s="171"/>
      <c r="K390" s="172">
        <f>ROUND(E390*J390,2)</f>
        <v>0</v>
      </c>
      <c r="L390" s="172">
        <v>21</v>
      </c>
      <c r="M390" s="172">
        <f>G390*(1+L390/100)</f>
        <v>0</v>
      </c>
      <c r="N390" s="172">
        <v>0</v>
      </c>
      <c r="O390" s="172">
        <f>ROUND(E390*N390,2)</f>
        <v>0</v>
      </c>
      <c r="P390" s="172">
        <v>6.6000000000000003E-2</v>
      </c>
      <c r="Q390" s="172">
        <f>ROUND(E390*P390,2)</f>
        <v>33.380000000000003</v>
      </c>
      <c r="R390" s="172"/>
      <c r="S390" s="172" t="s">
        <v>177</v>
      </c>
      <c r="T390" s="173" t="s">
        <v>178</v>
      </c>
      <c r="U390" s="158">
        <v>0</v>
      </c>
      <c r="V390" s="158">
        <f>ROUND(E390*U390,2)</f>
        <v>0</v>
      </c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196</v>
      </c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2477</v>
      </c>
      <c r="D391" s="188"/>
      <c r="E391" s="189">
        <v>953.9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outlineLevel="1" x14ac:dyDescent="0.2">
      <c r="A392" s="155"/>
      <c r="B392" s="156"/>
      <c r="C392" s="190" t="s">
        <v>1487</v>
      </c>
      <c r="D392" s="188"/>
      <c r="E392" s="189">
        <v>165</v>
      </c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200</v>
      </c>
      <c r="AH392" s="148">
        <v>0</v>
      </c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1" x14ac:dyDescent="0.2">
      <c r="A393" s="155"/>
      <c r="B393" s="156"/>
      <c r="C393" s="199" t="s">
        <v>283</v>
      </c>
      <c r="D393" s="191"/>
      <c r="E393" s="192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200</v>
      </c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1" x14ac:dyDescent="0.2">
      <c r="A394" s="155"/>
      <c r="B394" s="156"/>
      <c r="C394" s="200" t="s">
        <v>1042</v>
      </c>
      <c r="D394" s="191"/>
      <c r="E394" s="192">
        <v>290.39999999999998</v>
      </c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200</v>
      </c>
      <c r="AH394" s="148">
        <v>2</v>
      </c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ht="22.5" outlineLevel="1" x14ac:dyDescent="0.2">
      <c r="A395" s="155"/>
      <c r="B395" s="156"/>
      <c r="C395" s="200" t="s">
        <v>2485</v>
      </c>
      <c r="D395" s="191"/>
      <c r="E395" s="192">
        <v>84</v>
      </c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2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outlineLevel="1" x14ac:dyDescent="0.2">
      <c r="A396" s="155"/>
      <c r="B396" s="156"/>
      <c r="C396" s="200" t="s">
        <v>456</v>
      </c>
      <c r="D396" s="191"/>
      <c r="E396" s="192">
        <v>78</v>
      </c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200</v>
      </c>
      <c r="AH396" s="148">
        <v>2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200" t="s">
        <v>2323</v>
      </c>
      <c r="D397" s="191"/>
      <c r="E397" s="192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2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55"/>
      <c r="B398" s="156"/>
      <c r="C398" s="200" t="s">
        <v>1524</v>
      </c>
      <c r="D398" s="191"/>
      <c r="E398" s="192">
        <v>165</v>
      </c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200</v>
      </c>
      <c r="AH398" s="148">
        <v>2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201" t="s">
        <v>295</v>
      </c>
      <c r="D399" s="193"/>
      <c r="E399" s="194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3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outlineLevel="1" x14ac:dyDescent="0.2">
      <c r="A400" s="155"/>
      <c r="B400" s="156"/>
      <c r="C400" s="199" t="s">
        <v>296</v>
      </c>
      <c r="D400" s="191"/>
      <c r="E400" s="192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200</v>
      </c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190" t="s">
        <v>2509</v>
      </c>
      <c r="D401" s="188"/>
      <c r="E401" s="189">
        <v>-617.4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55"/>
      <c r="B402" s="156"/>
      <c r="C402" s="190" t="s">
        <v>2483</v>
      </c>
      <c r="D402" s="188"/>
      <c r="E402" s="189">
        <v>4.32</v>
      </c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200</v>
      </c>
      <c r="AH402" s="148">
        <v>0</v>
      </c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67">
        <v>77</v>
      </c>
      <c r="B403" s="168" t="s">
        <v>1322</v>
      </c>
      <c r="C403" s="184" t="s">
        <v>1323</v>
      </c>
      <c r="D403" s="169" t="s">
        <v>195</v>
      </c>
      <c r="E403" s="170">
        <v>63.65</v>
      </c>
      <c r="F403" s="171"/>
      <c r="G403" s="172">
        <f>ROUND(E403*F403,2)</f>
        <v>0</v>
      </c>
      <c r="H403" s="171"/>
      <c r="I403" s="172">
        <f>ROUND(E403*H403,2)</f>
        <v>0</v>
      </c>
      <c r="J403" s="171"/>
      <c r="K403" s="172">
        <f>ROUND(E403*J403,2)</f>
        <v>0</v>
      </c>
      <c r="L403" s="172">
        <v>21</v>
      </c>
      <c r="M403" s="172">
        <f>G403*(1+L403/100)</f>
        <v>0</v>
      </c>
      <c r="N403" s="172">
        <v>0</v>
      </c>
      <c r="O403" s="172">
        <f>ROUND(E403*N403,2)</f>
        <v>0</v>
      </c>
      <c r="P403" s="172">
        <v>0</v>
      </c>
      <c r="Q403" s="172">
        <f>ROUND(E403*P403,2)</f>
        <v>0</v>
      </c>
      <c r="R403" s="172"/>
      <c r="S403" s="172" t="s">
        <v>184</v>
      </c>
      <c r="T403" s="173" t="s">
        <v>178</v>
      </c>
      <c r="U403" s="158">
        <v>0</v>
      </c>
      <c r="V403" s="158">
        <f>ROUND(E403*U403,2)</f>
        <v>0</v>
      </c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196</v>
      </c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outlineLevel="1" x14ac:dyDescent="0.2">
      <c r="A404" s="155"/>
      <c r="B404" s="156"/>
      <c r="C404" s="190" t="s">
        <v>2510</v>
      </c>
      <c r="D404" s="188"/>
      <c r="E404" s="189">
        <v>63.65</v>
      </c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200</v>
      </c>
      <c r="AH404" s="148">
        <v>0</v>
      </c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x14ac:dyDescent="0.2">
      <c r="A405" s="161" t="s">
        <v>172</v>
      </c>
      <c r="B405" s="162" t="s">
        <v>100</v>
      </c>
      <c r="C405" s="182" t="s">
        <v>101</v>
      </c>
      <c r="D405" s="163"/>
      <c r="E405" s="164"/>
      <c r="F405" s="165"/>
      <c r="G405" s="165">
        <f>SUMIF(AG406:AG415,"&lt;&gt;NOR",G406:G415)</f>
        <v>0</v>
      </c>
      <c r="H405" s="165"/>
      <c r="I405" s="165">
        <f>SUM(I406:I415)</f>
        <v>0</v>
      </c>
      <c r="J405" s="165"/>
      <c r="K405" s="165">
        <f>SUM(K406:K415)</f>
        <v>0</v>
      </c>
      <c r="L405" s="165"/>
      <c r="M405" s="165">
        <f>SUM(M406:M415)</f>
        <v>0</v>
      </c>
      <c r="N405" s="165"/>
      <c r="O405" s="165">
        <f>SUM(O406:O415)</f>
        <v>6.79</v>
      </c>
      <c r="P405" s="165"/>
      <c r="Q405" s="165">
        <f>SUM(Q406:Q415)</f>
        <v>7.56</v>
      </c>
      <c r="R405" s="165"/>
      <c r="S405" s="165"/>
      <c r="T405" s="166"/>
      <c r="U405" s="160"/>
      <c r="V405" s="160">
        <f>SUM(V406:V415)</f>
        <v>0</v>
      </c>
      <c r="W405" s="160"/>
      <c r="AG405" t="s">
        <v>173</v>
      </c>
    </row>
    <row r="406" spans="1:60" ht="33.75" outlineLevel="1" x14ac:dyDescent="0.2">
      <c r="A406" s="167">
        <v>78</v>
      </c>
      <c r="B406" s="168" t="s">
        <v>586</v>
      </c>
      <c r="C406" s="184" t="s">
        <v>587</v>
      </c>
      <c r="D406" s="169" t="s">
        <v>227</v>
      </c>
      <c r="E406" s="170">
        <v>4</v>
      </c>
      <c r="F406" s="171"/>
      <c r="G406" s="172">
        <f>ROUND(E406*F406,2)</f>
        <v>0</v>
      </c>
      <c r="H406" s="171"/>
      <c r="I406" s="172">
        <f>ROUND(E406*H406,2)</f>
        <v>0</v>
      </c>
      <c r="J406" s="171"/>
      <c r="K406" s="172">
        <f>ROUND(E406*J406,2)</f>
        <v>0</v>
      </c>
      <c r="L406" s="172">
        <v>21</v>
      </c>
      <c r="M406" s="172">
        <f>G406*(1+L406/100)</f>
        <v>0</v>
      </c>
      <c r="N406" s="172">
        <v>0</v>
      </c>
      <c r="O406" s="172">
        <f>ROUND(E406*N406,2)</f>
        <v>0</v>
      </c>
      <c r="P406" s="172">
        <v>0.104</v>
      </c>
      <c r="Q406" s="172">
        <f>ROUND(E406*P406,2)</f>
        <v>0.42</v>
      </c>
      <c r="R406" s="172"/>
      <c r="S406" s="172" t="s">
        <v>177</v>
      </c>
      <c r="T406" s="173" t="s">
        <v>178</v>
      </c>
      <c r="U406" s="158">
        <v>0</v>
      </c>
      <c r="V406" s="158">
        <f>ROUND(E406*U406,2)</f>
        <v>0</v>
      </c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196</v>
      </c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588</v>
      </c>
      <c r="D407" s="188"/>
      <c r="E407" s="189">
        <v>4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ht="33.75" outlineLevel="1" x14ac:dyDescent="0.2">
      <c r="A408" s="167">
        <v>79</v>
      </c>
      <c r="B408" s="168" t="s">
        <v>589</v>
      </c>
      <c r="C408" s="184" t="s">
        <v>590</v>
      </c>
      <c r="D408" s="169" t="s">
        <v>256</v>
      </c>
      <c r="E408" s="170">
        <v>295.2</v>
      </c>
      <c r="F408" s="171"/>
      <c r="G408" s="172">
        <f>ROUND(E408*F408,2)</f>
        <v>0</v>
      </c>
      <c r="H408" s="171"/>
      <c r="I408" s="172">
        <f>ROUND(E408*H408,2)</f>
        <v>0</v>
      </c>
      <c r="J408" s="171"/>
      <c r="K408" s="172">
        <f>ROUND(E408*J408,2)</f>
        <v>0</v>
      </c>
      <c r="L408" s="172">
        <v>21</v>
      </c>
      <c r="M408" s="172">
        <f>G408*(1+L408/100)</f>
        <v>0</v>
      </c>
      <c r="N408" s="172">
        <v>2.3E-2</v>
      </c>
      <c r="O408" s="172">
        <f>ROUND(E408*N408,2)</f>
        <v>6.79</v>
      </c>
      <c r="P408" s="172">
        <v>0</v>
      </c>
      <c r="Q408" s="172">
        <f>ROUND(E408*P408,2)</f>
        <v>0</v>
      </c>
      <c r="R408" s="172"/>
      <c r="S408" s="172" t="s">
        <v>177</v>
      </c>
      <c r="T408" s="173" t="s">
        <v>178</v>
      </c>
      <c r="U408" s="158">
        <v>0</v>
      </c>
      <c r="V408" s="158">
        <f>ROUND(E408*U408,2)</f>
        <v>0</v>
      </c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196</v>
      </c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55"/>
      <c r="B409" s="156"/>
      <c r="C409" s="190" t="s">
        <v>1526</v>
      </c>
      <c r="D409" s="188"/>
      <c r="E409" s="189">
        <v>295.2</v>
      </c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ht="22.5" outlineLevel="1" x14ac:dyDescent="0.2">
      <c r="A410" s="167">
        <v>80</v>
      </c>
      <c r="B410" s="168" t="s">
        <v>594</v>
      </c>
      <c r="C410" s="184" t="s">
        <v>595</v>
      </c>
      <c r="D410" s="169" t="s">
        <v>195</v>
      </c>
      <c r="E410" s="170">
        <v>80.260000000000005</v>
      </c>
      <c r="F410" s="171"/>
      <c r="G410" s="172">
        <f>ROUND(E410*F410,2)</f>
        <v>0</v>
      </c>
      <c r="H410" s="171"/>
      <c r="I410" s="172">
        <f>ROUND(E410*H410,2)</f>
        <v>0</v>
      </c>
      <c r="J410" s="171"/>
      <c r="K410" s="172">
        <f>ROUND(E410*J410,2)</f>
        <v>0</v>
      </c>
      <c r="L410" s="172">
        <v>21</v>
      </c>
      <c r="M410" s="172">
        <f>G410*(1+L410/100)</f>
        <v>0</v>
      </c>
      <c r="N410" s="172">
        <v>0</v>
      </c>
      <c r="O410" s="172">
        <f>ROUND(E410*N410,2)</f>
        <v>0</v>
      </c>
      <c r="P410" s="172">
        <v>8.8999999999999996E-2</v>
      </c>
      <c r="Q410" s="172">
        <f>ROUND(E410*P410,2)</f>
        <v>7.14</v>
      </c>
      <c r="R410" s="172"/>
      <c r="S410" s="172" t="s">
        <v>177</v>
      </c>
      <c r="T410" s="173" t="s">
        <v>178</v>
      </c>
      <c r="U410" s="158">
        <v>0</v>
      </c>
      <c r="V410" s="158">
        <f>ROUND(E410*U410,2)</f>
        <v>0</v>
      </c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196</v>
      </c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423</v>
      </c>
      <c r="D411" s="188"/>
      <c r="E411" s="189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outlineLevel="1" x14ac:dyDescent="0.2">
      <c r="A412" s="155"/>
      <c r="B412" s="156"/>
      <c r="C412" s="190" t="s">
        <v>2478</v>
      </c>
      <c r="D412" s="188"/>
      <c r="E412" s="189">
        <v>15.82</v>
      </c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200</v>
      </c>
      <c r="AH412" s="148">
        <v>0</v>
      </c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outlineLevel="1" x14ac:dyDescent="0.2">
      <c r="A413" s="155"/>
      <c r="B413" s="156"/>
      <c r="C413" s="190" t="s">
        <v>2479</v>
      </c>
      <c r="D413" s="188"/>
      <c r="E413" s="189">
        <v>14.64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55"/>
      <c r="B414" s="156"/>
      <c r="C414" s="190" t="s">
        <v>2480</v>
      </c>
      <c r="D414" s="188"/>
      <c r="E414" s="189">
        <v>30</v>
      </c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200</v>
      </c>
      <c r="AH414" s="148">
        <v>0</v>
      </c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outlineLevel="1" x14ac:dyDescent="0.2">
      <c r="A415" s="155"/>
      <c r="B415" s="156"/>
      <c r="C415" s="190" t="s">
        <v>2481</v>
      </c>
      <c r="D415" s="188"/>
      <c r="E415" s="189">
        <v>19.8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 t="s">
        <v>200</v>
      </c>
      <c r="AH415" s="148">
        <v>0</v>
      </c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x14ac:dyDescent="0.2">
      <c r="A416" s="161" t="s">
        <v>172</v>
      </c>
      <c r="B416" s="162" t="s">
        <v>102</v>
      </c>
      <c r="C416" s="182" t="s">
        <v>103</v>
      </c>
      <c r="D416" s="163"/>
      <c r="E416" s="164"/>
      <c r="F416" s="165"/>
      <c r="G416" s="165">
        <f>SUMIF(AG417:AG426,"&lt;&gt;NOR",G417:G426)</f>
        <v>0</v>
      </c>
      <c r="H416" s="165"/>
      <c r="I416" s="165">
        <f>SUM(I417:I426)</f>
        <v>0</v>
      </c>
      <c r="J416" s="165"/>
      <c r="K416" s="165">
        <f>SUM(K417:K426)</f>
        <v>0</v>
      </c>
      <c r="L416" s="165"/>
      <c r="M416" s="165">
        <f>SUM(M417:M426)</f>
        <v>0</v>
      </c>
      <c r="N416" s="165"/>
      <c r="O416" s="165">
        <f>SUM(O417:O426)</f>
        <v>0</v>
      </c>
      <c r="P416" s="165"/>
      <c r="Q416" s="165">
        <f>SUM(Q417:Q426)</f>
        <v>318.65000000000003</v>
      </c>
      <c r="R416" s="165"/>
      <c r="S416" s="165"/>
      <c r="T416" s="166"/>
      <c r="U416" s="160"/>
      <c r="V416" s="160">
        <f>SUM(V417:V426)</f>
        <v>0</v>
      </c>
      <c r="W416" s="160"/>
      <c r="AG416" t="s">
        <v>173</v>
      </c>
    </row>
    <row r="417" spans="1:60" ht="33.75" outlineLevel="1" x14ac:dyDescent="0.2">
      <c r="A417" s="167">
        <v>81</v>
      </c>
      <c r="B417" s="168" t="s">
        <v>596</v>
      </c>
      <c r="C417" s="184" t="s">
        <v>597</v>
      </c>
      <c r="D417" s="169" t="s">
        <v>227</v>
      </c>
      <c r="E417" s="170">
        <v>59</v>
      </c>
      <c r="F417" s="171"/>
      <c r="G417" s="172">
        <f>ROUND(E417*F417,2)</f>
        <v>0</v>
      </c>
      <c r="H417" s="171"/>
      <c r="I417" s="172">
        <f>ROUND(E417*H417,2)</f>
        <v>0</v>
      </c>
      <c r="J417" s="171"/>
      <c r="K417" s="172">
        <f>ROUND(E417*J417,2)</f>
        <v>0</v>
      </c>
      <c r="L417" s="172">
        <v>21</v>
      </c>
      <c r="M417" s="172">
        <f>G417*(1+L417/100)</f>
        <v>0</v>
      </c>
      <c r="N417" s="172">
        <v>0</v>
      </c>
      <c r="O417" s="172">
        <f>ROUND(E417*N417,2)</f>
        <v>0</v>
      </c>
      <c r="P417" s="172">
        <v>5.4</v>
      </c>
      <c r="Q417" s="172">
        <f>ROUND(E417*P417,2)</f>
        <v>318.60000000000002</v>
      </c>
      <c r="R417" s="172"/>
      <c r="S417" s="172" t="s">
        <v>177</v>
      </c>
      <c r="T417" s="173" t="s">
        <v>178</v>
      </c>
      <c r="U417" s="158">
        <v>0</v>
      </c>
      <c r="V417" s="158">
        <f>ROUND(E417*U417,2)</f>
        <v>0</v>
      </c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196</v>
      </c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1" x14ac:dyDescent="0.2">
      <c r="A418" s="155"/>
      <c r="B418" s="156"/>
      <c r="C418" s="190" t="s">
        <v>598</v>
      </c>
      <c r="D418" s="188"/>
      <c r="E418" s="189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200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outlineLevel="1" x14ac:dyDescent="0.2">
      <c r="A419" s="155"/>
      <c r="B419" s="156"/>
      <c r="C419" s="190" t="s">
        <v>2511</v>
      </c>
      <c r="D419" s="188"/>
      <c r="E419" s="189">
        <v>3</v>
      </c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200</v>
      </c>
      <c r="AH419" s="148">
        <v>0</v>
      </c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1" x14ac:dyDescent="0.2">
      <c r="A420" s="155"/>
      <c r="B420" s="156"/>
      <c r="C420" s="190" t="s">
        <v>1077</v>
      </c>
      <c r="D420" s="188"/>
      <c r="E420" s="189">
        <v>48</v>
      </c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200</v>
      </c>
      <c r="AH420" s="148">
        <v>0</v>
      </c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ht="22.5" outlineLevel="1" x14ac:dyDescent="0.2">
      <c r="A421" s="155"/>
      <c r="B421" s="156"/>
      <c r="C421" s="190" t="s">
        <v>601</v>
      </c>
      <c r="D421" s="188"/>
      <c r="E421" s="189">
        <v>8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200</v>
      </c>
      <c r="AH421" s="148">
        <v>0</v>
      </c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outlineLevel="1" x14ac:dyDescent="0.2">
      <c r="A422" s="167">
        <v>82</v>
      </c>
      <c r="B422" s="168" t="s">
        <v>602</v>
      </c>
      <c r="C422" s="184" t="s">
        <v>603</v>
      </c>
      <c r="D422" s="169" t="s">
        <v>256</v>
      </c>
      <c r="E422" s="170">
        <v>118</v>
      </c>
      <c r="F422" s="171"/>
      <c r="G422" s="172">
        <f>ROUND(E422*F422,2)</f>
        <v>0</v>
      </c>
      <c r="H422" s="171"/>
      <c r="I422" s="172">
        <f>ROUND(E422*H422,2)</f>
        <v>0</v>
      </c>
      <c r="J422" s="171"/>
      <c r="K422" s="172">
        <f>ROUND(E422*J422,2)</f>
        <v>0</v>
      </c>
      <c r="L422" s="172">
        <v>21</v>
      </c>
      <c r="M422" s="172">
        <f>G422*(1+L422/100)</f>
        <v>0</v>
      </c>
      <c r="N422" s="172">
        <v>0</v>
      </c>
      <c r="O422" s="172">
        <f>ROUND(E422*N422,2)</f>
        <v>0</v>
      </c>
      <c r="P422" s="172">
        <v>4.6000000000000001E-4</v>
      </c>
      <c r="Q422" s="172">
        <f>ROUND(E422*P422,2)</f>
        <v>0.05</v>
      </c>
      <c r="R422" s="172"/>
      <c r="S422" s="172" t="s">
        <v>177</v>
      </c>
      <c r="T422" s="173" t="s">
        <v>178</v>
      </c>
      <c r="U422" s="158">
        <v>0</v>
      </c>
      <c r="V422" s="158">
        <f>ROUND(E422*U422,2)</f>
        <v>0</v>
      </c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196</v>
      </c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190" t="s">
        <v>598</v>
      </c>
      <c r="D423" s="188"/>
      <c r="E423" s="189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0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1" x14ac:dyDescent="0.2">
      <c r="A424" s="155"/>
      <c r="B424" s="156"/>
      <c r="C424" s="190" t="s">
        <v>2512</v>
      </c>
      <c r="D424" s="188"/>
      <c r="E424" s="189">
        <v>6</v>
      </c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200</v>
      </c>
      <c r="AH424" s="148">
        <v>0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outlineLevel="1" x14ac:dyDescent="0.2">
      <c r="A425" s="155"/>
      <c r="B425" s="156"/>
      <c r="C425" s="190" t="s">
        <v>1079</v>
      </c>
      <c r="D425" s="188"/>
      <c r="E425" s="189">
        <v>96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200</v>
      </c>
      <c r="AH425" s="148">
        <v>0</v>
      </c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ht="22.5" outlineLevel="1" x14ac:dyDescent="0.2">
      <c r="A426" s="155"/>
      <c r="B426" s="156"/>
      <c r="C426" s="190" t="s">
        <v>606</v>
      </c>
      <c r="D426" s="188"/>
      <c r="E426" s="189">
        <v>16</v>
      </c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200</v>
      </c>
      <c r="AH426" s="148">
        <v>0</v>
      </c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x14ac:dyDescent="0.2">
      <c r="A427" s="161" t="s">
        <v>172</v>
      </c>
      <c r="B427" s="162" t="s">
        <v>104</v>
      </c>
      <c r="C427" s="182" t="s">
        <v>105</v>
      </c>
      <c r="D427" s="163"/>
      <c r="E427" s="164"/>
      <c r="F427" s="165"/>
      <c r="G427" s="165">
        <f>SUMIF(AG428:AG428,"&lt;&gt;NOR",G428:G428)</f>
        <v>0</v>
      </c>
      <c r="H427" s="165"/>
      <c r="I427" s="165">
        <f>SUM(I428:I428)</f>
        <v>0</v>
      </c>
      <c r="J427" s="165"/>
      <c r="K427" s="165">
        <f>SUM(K428:K428)</f>
        <v>0</v>
      </c>
      <c r="L427" s="165"/>
      <c r="M427" s="165">
        <f>SUM(M428:M428)</f>
        <v>0</v>
      </c>
      <c r="N427" s="165"/>
      <c r="O427" s="165">
        <f>SUM(O428:O428)</f>
        <v>0</v>
      </c>
      <c r="P427" s="165"/>
      <c r="Q427" s="165">
        <f>SUM(Q428:Q428)</f>
        <v>0</v>
      </c>
      <c r="R427" s="165"/>
      <c r="S427" s="165"/>
      <c r="T427" s="166"/>
      <c r="U427" s="160"/>
      <c r="V427" s="160">
        <f>SUM(V428:V428)</f>
        <v>719.78</v>
      </c>
      <c r="W427" s="160"/>
      <c r="AG427" t="s">
        <v>173</v>
      </c>
    </row>
    <row r="428" spans="1:60" outlineLevel="1" x14ac:dyDescent="0.2">
      <c r="A428" s="174">
        <v>83</v>
      </c>
      <c r="B428" s="175" t="s">
        <v>607</v>
      </c>
      <c r="C428" s="183" t="s">
        <v>2513</v>
      </c>
      <c r="D428" s="176" t="s">
        <v>234</v>
      </c>
      <c r="E428" s="177">
        <v>370.06621000000001</v>
      </c>
      <c r="F428" s="178"/>
      <c r="G428" s="179">
        <f>ROUND(E428*F428,2)</f>
        <v>0</v>
      </c>
      <c r="H428" s="178"/>
      <c r="I428" s="179">
        <f>ROUND(E428*H428,2)</f>
        <v>0</v>
      </c>
      <c r="J428" s="178"/>
      <c r="K428" s="179">
        <f>ROUND(E428*J428,2)</f>
        <v>0</v>
      </c>
      <c r="L428" s="179">
        <v>21</v>
      </c>
      <c r="M428" s="179">
        <f>G428*(1+L428/100)</f>
        <v>0</v>
      </c>
      <c r="N428" s="179">
        <v>0</v>
      </c>
      <c r="O428" s="179">
        <f>ROUND(E428*N428,2)</f>
        <v>0</v>
      </c>
      <c r="P428" s="179">
        <v>0</v>
      </c>
      <c r="Q428" s="179">
        <f>ROUND(E428*P428,2)</f>
        <v>0</v>
      </c>
      <c r="R428" s="179"/>
      <c r="S428" s="179" t="s">
        <v>177</v>
      </c>
      <c r="T428" s="180" t="s">
        <v>178</v>
      </c>
      <c r="U428" s="158">
        <v>1.9450000000000001</v>
      </c>
      <c r="V428" s="158">
        <f>ROUND(E428*U428,2)</f>
        <v>719.78</v>
      </c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702</v>
      </c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x14ac:dyDescent="0.2">
      <c r="A429" s="161" t="s">
        <v>172</v>
      </c>
      <c r="B429" s="162" t="s">
        <v>106</v>
      </c>
      <c r="C429" s="182" t="s">
        <v>107</v>
      </c>
      <c r="D429" s="163"/>
      <c r="E429" s="164"/>
      <c r="F429" s="165"/>
      <c r="G429" s="165">
        <f>SUMIF(AG430:AG490,"&lt;&gt;NOR",G430:G490)</f>
        <v>0</v>
      </c>
      <c r="H429" s="165"/>
      <c r="I429" s="165">
        <f>SUM(I430:I490)</f>
        <v>0</v>
      </c>
      <c r="J429" s="165"/>
      <c r="K429" s="165">
        <f>SUM(K430:K490)</f>
        <v>0</v>
      </c>
      <c r="L429" s="165"/>
      <c r="M429" s="165">
        <f>SUM(M430:M490)</f>
        <v>0</v>
      </c>
      <c r="N429" s="165"/>
      <c r="O429" s="165">
        <f>SUM(O430:O490)</f>
        <v>0</v>
      </c>
      <c r="P429" s="165"/>
      <c r="Q429" s="165">
        <f>SUM(Q430:Q490)</f>
        <v>0</v>
      </c>
      <c r="R429" s="165"/>
      <c r="S429" s="165"/>
      <c r="T429" s="166"/>
      <c r="U429" s="160"/>
      <c r="V429" s="160">
        <f>SUM(V430:V490)</f>
        <v>0</v>
      </c>
      <c r="W429" s="160"/>
      <c r="AG429" t="s">
        <v>173</v>
      </c>
    </row>
    <row r="430" spans="1:60" ht="33.75" outlineLevel="1" x14ac:dyDescent="0.2">
      <c r="A430" s="167">
        <v>84</v>
      </c>
      <c r="B430" s="168" t="s">
        <v>609</v>
      </c>
      <c r="C430" s="184" t="s">
        <v>610</v>
      </c>
      <c r="D430" s="169" t="s">
        <v>195</v>
      </c>
      <c r="E430" s="170">
        <v>449.37200000000001</v>
      </c>
      <c r="F430" s="171"/>
      <c r="G430" s="172">
        <f>ROUND(E430*F430,2)</f>
        <v>0</v>
      </c>
      <c r="H430" s="171"/>
      <c r="I430" s="172">
        <f>ROUND(E430*H430,2)</f>
        <v>0</v>
      </c>
      <c r="J430" s="171"/>
      <c r="K430" s="172">
        <f>ROUND(E430*J430,2)</f>
        <v>0</v>
      </c>
      <c r="L430" s="172">
        <v>21</v>
      </c>
      <c r="M430" s="172">
        <f>G430*(1+L430/100)</f>
        <v>0</v>
      </c>
      <c r="N430" s="172">
        <v>0</v>
      </c>
      <c r="O430" s="172">
        <f>ROUND(E430*N430,2)</f>
        <v>0</v>
      </c>
      <c r="P430" s="172">
        <v>0</v>
      </c>
      <c r="Q430" s="172">
        <f>ROUND(E430*P430,2)</f>
        <v>0</v>
      </c>
      <c r="R430" s="172"/>
      <c r="S430" s="172" t="s">
        <v>177</v>
      </c>
      <c r="T430" s="173" t="s">
        <v>178</v>
      </c>
      <c r="U430" s="158">
        <v>0</v>
      </c>
      <c r="V430" s="158">
        <f>ROUND(E430*U430,2)</f>
        <v>0</v>
      </c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196</v>
      </c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1" x14ac:dyDescent="0.2">
      <c r="A431" s="155"/>
      <c r="B431" s="156"/>
      <c r="C431" s="190" t="s">
        <v>2514</v>
      </c>
      <c r="D431" s="188"/>
      <c r="E431" s="189">
        <v>199.1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outlineLevel="1" x14ac:dyDescent="0.2">
      <c r="A432" s="155"/>
      <c r="B432" s="156"/>
      <c r="C432" s="190" t="s">
        <v>1047</v>
      </c>
      <c r="D432" s="188"/>
      <c r="E432" s="189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200</v>
      </c>
      <c r="AH432" s="148">
        <v>0</v>
      </c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0" t="s">
        <v>2358</v>
      </c>
      <c r="D433" s="188"/>
      <c r="E433" s="189">
        <v>250.27</v>
      </c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ht="33.75" outlineLevel="1" x14ac:dyDescent="0.2">
      <c r="A434" s="167">
        <v>85</v>
      </c>
      <c r="B434" s="168" t="s">
        <v>614</v>
      </c>
      <c r="C434" s="184" t="s">
        <v>615</v>
      </c>
      <c r="D434" s="169" t="s">
        <v>195</v>
      </c>
      <c r="E434" s="170">
        <v>94.08</v>
      </c>
      <c r="F434" s="171"/>
      <c r="G434" s="172">
        <f>ROUND(E434*F434,2)</f>
        <v>0</v>
      </c>
      <c r="H434" s="171"/>
      <c r="I434" s="172">
        <f>ROUND(E434*H434,2)</f>
        <v>0</v>
      </c>
      <c r="J434" s="171"/>
      <c r="K434" s="172">
        <f>ROUND(E434*J434,2)</f>
        <v>0</v>
      </c>
      <c r="L434" s="172">
        <v>21</v>
      </c>
      <c r="M434" s="172">
        <f>G434*(1+L434/100)</f>
        <v>0</v>
      </c>
      <c r="N434" s="172">
        <v>0</v>
      </c>
      <c r="O434" s="172">
        <f>ROUND(E434*N434,2)</f>
        <v>0</v>
      </c>
      <c r="P434" s="172">
        <v>0</v>
      </c>
      <c r="Q434" s="172">
        <f>ROUND(E434*P434,2)</f>
        <v>0</v>
      </c>
      <c r="R434" s="172"/>
      <c r="S434" s="172" t="s">
        <v>177</v>
      </c>
      <c r="T434" s="173" t="s">
        <v>178</v>
      </c>
      <c r="U434" s="158">
        <v>0</v>
      </c>
      <c r="V434" s="158">
        <f>ROUND(E434*U434,2)</f>
        <v>0</v>
      </c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196</v>
      </c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190" t="s">
        <v>616</v>
      </c>
      <c r="D435" s="188"/>
      <c r="E435" s="189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outlineLevel="1" x14ac:dyDescent="0.2">
      <c r="A436" s="155"/>
      <c r="B436" s="156"/>
      <c r="C436" s="190" t="s">
        <v>2515</v>
      </c>
      <c r="D436" s="188"/>
      <c r="E436" s="189">
        <v>13.56</v>
      </c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200</v>
      </c>
      <c r="AH436" s="148">
        <v>0</v>
      </c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1" x14ac:dyDescent="0.2">
      <c r="A437" s="155"/>
      <c r="B437" s="156"/>
      <c r="C437" s="190" t="s">
        <v>2516</v>
      </c>
      <c r="D437" s="188"/>
      <c r="E437" s="189">
        <v>29.52</v>
      </c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200</v>
      </c>
      <c r="AH437" s="148">
        <v>0</v>
      </c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outlineLevel="1" x14ac:dyDescent="0.2">
      <c r="A438" s="155"/>
      <c r="B438" s="156"/>
      <c r="C438" s="190" t="s">
        <v>2517</v>
      </c>
      <c r="D438" s="188"/>
      <c r="E438" s="189">
        <v>29.4</v>
      </c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200</v>
      </c>
      <c r="AH438" s="148">
        <v>0</v>
      </c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190" t="s">
        <v>1530</v>
      </c>
      <c r="D439" s="188"/>
      <c r="E439" s="189">
        <v>21.6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0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ht="22.5" outlineLevel="1" x14ac:dyDescent="0.2">
      <c r="A440" s="167">
        <v>86</v>
      </c>
      <c r="B440" s="168" t="s">
        <v>618</v>
      </c>
      <c r="C440" s="184" t="s">
        <v>619</v>
      </c>
      <c r="D440" s="169" t="s">
        <v>195</v>
      </c>
      <c r="E440" s="170">
        <v>94.08</v>
      </c>
      <c r="F440" s="171"/>
      <c r="G440" s="172">
        <f>ROUND(E440*F440,2)</f>
        <v>0</v>
      </c>
      <c r="H440" s="171"/>
      <c r="I440" s="172">
        <f>ROUND(E440*H440,2)</f>
        <v>0</v>
      </c>
      <c r="J440" s="171"/>
      <c r="K440" s="172">
        <f>ROUND(E440*J440,2)</f>
        <v>0</v>
      </c>
      <c r="L440" s="172">
        <v>21</v>
      </c>
      <c r="M440" s="172">
        <f>G440*(1+L440/100)</f>
        <v>0</v>
      </c>
      <c r="N440" s="172">
        <v>0</v>
      </c>
      <c r="O440" s="172">
        <f>ROUND(E440*N440,2)</f>
        <v>0</v>
      </c>
      <c r="P440" s="172">
        <v>0</v>
      </c>
      <c r="Q440" s="172">
        <f>ROUND(E440*P440,2)</f>
        <v>0</v>
      </c>
      <c r="R440" s="172"/>
      <c r="S440" s="172" t="s">
        <v>177</v>
      </c>
      <c r="T440" s="173" t="s">
        <v>178</v>
      </c>
      <c r="U440" s="158">
        <v>0</v>
      </c>
      <c r="V440" s="158">
        <f>ROUND(E440*U440,2)</f>
        <v>0</v>
      </c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196</v>
      </c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616</v>
      </c>
      <c r="D441" s="188"/>
      <c r="E441" s="189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outlineLevel="1" x14ac:dyDescent="0.2">
      <c r="A442" s="155"/>
      <c r="B442" s="156"/>
      <c r="C442" s="190" t="s">
        <v>2515</v>
      </c>
      <c r="D442" s="188"/>
      <c r="E442" s="189">
        <v>13.56</v>
      </c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 t="s">
        <v>200</v>
      </c>
      <c r="AH442" s="148">
        <v>0</v>
      </c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outlineLevel="1" x14ac:dyDescent="0.2">
      <c r="A443" s="155"/>
      <c r="B443" s="156"/>
      <c r="C443" s="190" t="s">
        <v>2516</v>
      </c>
      <c r="D443" s="188"/>
      <c r="E443" s="189">
        <v>29.52</v>
      </c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 t="s">
        <v>200</v>
      </c>
      <c r="AH443" s="148">
        <v>0</v>
      </c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1" x14ac:dyDescent="0.2">
      <c r="A444" s="155"/>
      <c r="B444" s="156"/>
      <c r="C444" s="190" t="s">
        <v>2517</v>
      </c>
      <c r="D444" s="188"/>
      <c r="E444" s="189">
        <v>29.4</v>
      </c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200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/>
      <c r="B445" s="156"/>
      <c r="C445" s="190" t="s">
        <v>1530</v>
      </c>
      <c r="D445" s="188"/>
      <c r="E445" s="189">
        <v>21.6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200</v>
      </c>
      <c r="AH445" s="148">
        <v>0</v>
      </c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ht="33.75" outlineLevel="1" x14ac:dyDescent="0.2">
      <c r="A446" s="167">
        <v>87</v>
      </c>
      <c r="B446" s="168" t="s">
        <v>620</v>
      </c>
      <c r="C446" s="184" t="s">
        <v>621</v>
      </c>
      <c r="D446" s="169" t="s">
        <v>195</v>
      </c>
      <c r="E446" s="170">
        <v>449.37200000000001</v>
      </c>
      <c r="F446" s="171"/>
      <c r="G446" s="172">
        <f>ROUND(E446*F446,2)</f>
        <v>0</v>
      </c>
      <c r="H446" s="171"/>
      <c r="I446" s="172">
        <f>ROUND(E446*H446,2)</f>
        <v>0</v>
      </c>
      <c r="J446" s="171"/>
      <c r="K446" s="172">
        <f>ROUND(E446*J446,2)</f>
        <v>0</v>
      </c>
      <c r="L446" s="172">
        <v>21</v>
      </c>
      <c r="M446" s="172">
        <f>G446*(1+L446/100)</f>
        <v>0</v>
      </c>
      <c r="N446" s="172">
        <v>0</v>
      </c>
      <c r="O446" s="172">
        <f>ROUND(E446*N446,2)</f>
        <v>0</v>
      </c>
      <c r="P446" s="172">
        <v>0</v>
      </c>
      <c r="Q446" s="172">
        <f>ROUND(E446*P446,2)</f>
        <v>0</v>
      </c>
      <c r="R446" s="172"/>
      <c r="S446" s="172" t="s">
        <v>177</v>
      </c>
      <c r="T446" s="173" t="s">
        <v>178</v>
      </c>
      <c r="U446" s="158">
        <v>0</v>
      </c>
      <c r="V446" s="158">
        <f>ROUND(E446*U446,2)</f>
        <v>0</v>
      </c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196</v>
      </c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outlineLevel="1" x14ac:dyDescent="0.2">
      <c r="A447" s="155"/>
      <c r="B447" s="156"/>
      <c r="C447" s="190" t="s">
        <v>2514</v>
      </c>
      <c r="D447" s="188"/>
      <c r="E447" s="189">
        <v>199.1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200</v>
      </c>
      <c r="AH447" s="148">
        <v>0</v>
      </c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outlineLevel="1" x14ac:dyDescent="0.2">
      <c r="A448" s="155"/>
      <c r="B448" s="156"/>
      <c r="C448" s="190" t="s">
        <v>1047</v>
      </c>
      <c r="D448" s="188"/>
      <c r="E448" s="189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200</v>
      </c>
      <c r="AH448" s="148">
        <v>0</v>
      </c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0" t="s">
        <v>2358</v>
      </c>
      <c r="D449" s="188"/>
      <c r="E449" s="189">
        <v>250.27</v>
      </c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0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ht="45" outlineLevel="1" x14ac:dyDescent="0.2">
      <c r="A450" s="167">
        <v>88</v>
      </c>
      <c r="B450" s="168" t="s">
        <v>622</v>
      </c>
      <c r="C450" s="184" t="s">
        <v>623</v>
      </c>
      <c r="D450" s="169" t="s">
        <v>195</v>
      </c>
      <c r="E450" s="170">
        <v>94.08</v>
      </c>
      <c r="F450" s="171"/>
      <c r="G450" s="172">
        <f>ROUND(E450*F450,2)</f>
        <v>0</v>
      </c>
      <c r="H450" s="171"/>
      <c r="I450" s="172">
        <f>ROUND(E450*H450,2)</f>
        <v>0</v>
      </c>
      <c r="J450" s="171"/>
      <c r="K450" s="172">
        <f>ROUND(E450*J450,2)</f>
        <v>0</v>
      </c>
      <c r="L450" s="172">
        <v>21</v>
      </c>
      <c r="M450" s="172">
        <f>G450*(1+L450/100)</f>
        <v>0</v>
      </c>
      <c r="N450" s="172">
        <v>0</v>
      </c>
      <c r="O450" s="172">
        <f>ROUND(E450*N450,2)</f>
        <v>0</v>
      </c>
      <c r="P450" s="172">
        <v>0</v>
      </c>
      <c r="Q450" s="172">
        <f>ROUND(E450*P450,2)</f>
        <v>0</v>
      </c>
      <c r="R450" s="172"/>
      <c r="S450" s="172" t="s">
        <v>177</v>
      </c>
      <c r="T450" s="173" t="s">
        <v>178</v>
      </c>
      <c r="U450" s="158">
        <v>0</v>
      </c>
      <c r="V450" s="158">
        <f>ROUND(E450*U450,2)</f>
        <v>0</v>
      </c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196</v>
      </c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1" x14ac:dyDescent="0.2">
      <c r="A451" s="155"/>
      <c r="B451" s="156"/>
      <c r="C451" s="190" t="s">
        <v>616</v>
      </c>
      <c r="D451" s="188"/>
      <c r="E451" s="189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 t="s">
        <v>200</v>
      </c>
      <c r="AH451" s="148">
        <v>0</v>
      </c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outlineLevel="1" x14ac:dyDescent="0.2">
      <c r="A452" s="155"/>
      <c r="B452" s="156"/>
      <c r="C452" s="190" t="s">
        <v>2515</v>
      </c>
      <c r="D452" s="188"/>
      <c r="E452" s="189">
        <v>13.56</v>
      </c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200</v>
      </c>
      <c r="AH452" s="148">
        <v>0</v>
      </c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55"/>
      <c r="B453" s="156"/>
      <c r="C453" s="190" t="s">
        <v>2516</v>
      </c>
      <c r="D453" s="188"/>
      <c r="E453" s="189">
        <v>29.52</v>
      </c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 t="s">
        <v>200</v>
      </c>
      <c r="AH453" s="148">
        <v>0</v>
      </c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1" x14ac:dyDescent="0.2">
      <c r="A454" s="155"/>
      <c r="B454" s="156"/>
      <c r="C454" s="190" t="s">
        <v>2517</v>
      </c>
      <c r="D454" s="188"/>
      <c r="E454" s="189">
        <v>29.4</v>
      </c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200</v>
      </c>
      <c r="AH454" s="148">
        <v>0</v>
      </c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outlineLevel="1" x14ac:dyDescent="0.2">
      <c r="A455" s="155"/>
      <c r="B455" s="156"/>
      <c r="C455" s="190" t="s">
        <v>1530</v>
      </c>
      <c r="D455" s="188"/>
      <c r="E455" s="189">
        <v>21.6</v>
      </c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 t="s">
        <v>200</v>
      </c>
      <c r="AH455" s="148">
        <v>0</v>
      </c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ht="22.5" outlineLevel="1" x14ac:dyDescent="0.2">
      <c r="A456" s="167">
        <v>89</v>
      </c>
      <c r="B456" s="168" t="s">
        <v>624</v>
      </c>
      <c r="C456" s="184" t="s">
        <v>625</v>
      </c>
      <c r="D456" s="169" t="s">
        <v>195</v>
      </c>
      <c r="E456" s="170">
        <v>389.56</v>
      </c>
      <c r="F456" s="171"/>
      <c r="G456" s="172">
        <f>ROUND(E456*F456,2)</f>
        <v>0</v>
      </c>
      <c r="H456" s="171"/>
      <c r="I456" s="172">
        <f>ROUND(E456*H456,2)</f>
        <v>0</v>
      </c>
      <c r="J456" s="171"/>
      <c r="K456" s="172">
        <f>ROUND(E456*J456,2)</f>
        <v>0</v>
      </c>
      <c r="L456" s="172">
        <v>21</v>
      </c>
      <c r="M456" s="172">
        <f>G456*(1+L456/100)</f>
        <v>0</v>
      </c>
      <c r="N456" s="172">
        <v>0</v>
      </c>
      <c r="O456" s="172">
        <f>ROUND(E456*N456,2)</f>
        <v>0</v>
      </c>
      <c r="P456" s="172">
        <v>0</v>
      </c>
      <c r="Q456" s="172">
        <f>ROUND(E456*P456,2)</f>
        <v>0</v>
      </c>
      <c r="R456" s="172"/>
      <c r="S456" s="172" t="s">
        <v>177</v>
      </c>
      <c r="T456" s="173" t="s">
        <v>178</v>
      </c>
      <c r="U456" s="158">
        <v>0</v>
      </c>
      <c r="V456" s="158">
        <f>ROUND(E456*U456,2)</f>
        <v>0</v>
      </c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196</v>
      </c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1" x14ac:dyDescent="0.2">
      <c r="A457" s="155"/>
      <c r="B457" s="156"/>
      <c r="C457" s="190" t="s">
        <v>2487</v>
      </c>
      <c r="D457" s="188"/>
      <c r="E457" s="189">
        <v>181</v>
      </c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200</v>
      </c>
      <c r="AH457" s="148">
        <v>0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outlineLevel="1" x14ac:dyDescent="0.2">
      <c r="A458" s="155"/>
      <c r="B458" s="156"/>
      <c r="C458" s="190" t="s">
        <v>1047</v>
      </c>
      <c r="D458" s="188"/>
      <c r="E458" s="189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200</v>
      </c>
      <c r="AH458" s="148">
        <v>0</v>
      </c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1" x14ac:dyDescent="0.2">
      <c r="A459" s="155"/>
      <c r="B459" s="156"/>
      <c r="C459" s="190" t="s">
        <v>1074</v>
      </c>
      <c r="D459" s="188"/>
      <c r="E459" s="189">
        <v>208.56</v>
      </c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200</v>
      </c>
      <c r="AH459" s="148">
        <v>0</v>
      </c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ht="22.5" outlineLevel="1" x14ac:dyDescent="0.2">
      <c r="A460" s="167">
        <v>90</v>
      </c>
      <c r="B460" s="168" t="s">
        <v>626</v>
      </c>
      <c r="C460" s="184" t="s">
        <v>627</v>
      </c>
      <c r="D460" s="169" t="s">
        <v>195</v>
      </c>
      <c r="E460" s="170">
        <v>39.200000000000003</v>
      </c>
      <c r="F460" s="171"/>
      <c r="G460" s="172">
        <f>ROUND(E460*F460,2)</f>
        <v>0</v>
      </c>
      <c r="H460" s="171"/>
      <c r="I460" s="172">
        <f>ROUND(E460*H460,2)</f>
        <v>0</v>
      </c>
      <c r="J460" s="171"/>
      <c r="K460" s="172">
        <f>ROUND(E460*J460,2)</f>
        <v>0</v>
      </c>
      <c r="L460" s="172">
        <v>21</v>
      </c>
      <c r="M460" s="172">
        <f>G460*(1+L460/100)</f>
        <v>0</v>
      </c>
      <c r="N460" s="172">
        <v>0</v>
      </c>
      <c r="O460" s="172">
        <f>ROUND(E460*N460,2)</f>
        <v>0</v>
      </c>
      <c r="P460" s="172">
        <v>0</v>
      </c>
      <c r="Q460" s="172">
        <f>ROUND(E460*P460,2)</f>
        <v>0</v>
      </c>
      <c r="R460" s="172"/>
      <c r="S460" s="172" t="s">
        <v>177</v>
      </c>
      <c r="T460" s="173" t="s">
        <v>178</v>
      </c>
      <c r="U460" s="158">
        <v>0</v>
      </c>
      <c r="V460" s="158">
        <f>ROUND(E460*U460,2)</f>
        <v>0</v>
      </c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196</v>
      </c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1" x14ac:dyDescent="0.2">
      <c r="A461" s="155"/>
      <c r="B461" s="156"/>
      <c r="C461" s="190" t="s">
        <v>423</v>
      </c>
      <c r="D461" s="188"/>
      <c r="E461" s="189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200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1" x14ac:dyDescent="0.2">
      <c r="A462" s="155"/>
      <c r="B462" s="156"/>
      <c r="C462" s="190" t="s">
        <v>2518</v>
      </c>
      <c r="D462" s="188"/>
      <c r="E462" s="189">
        <v>5.65</v>
      </c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200</v>
      </c>
      <c r="AH462" s="148">
        <v>0</v>
      </c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190" t="s">
        <v>2519</v>
      </c>
      <c r="D463" s="188"/>
      <c r="E463" s="189">
        <v>12.3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0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55"/>
      <c r="B464" s="156"/>
      <c r="C464" s="190" t="s">
        <v>2520</v>
      </c>
      <c r="D464" s="188"/>
      <c r="E464" s="189">
        <v>12.25</v>
      </c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200</v>
      </c>
      <c r="AH464" s="148">
        <v>0</v>
      </c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1" x14ac:dyDescent="0.2">
      <c r="A465" s="155"/>
      <c r="B465" s="156"/>
      <c r="C465" s="190" t="s">
        <v>1534</v>
      </c>
      <c r="D465" s="188"/>
      <c r="E465" s="189">
        <v>9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200</v>
      </c>
      <c r="AH465" s="148">
        <v>0</v>
      </c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ht="22.5" outlineLevel="1" x14ac:dyDescent="0.2">
      <c r="A466" s="167">
        <v>91</v>
      </c>
      <c r="B466" s="168" t="s">
        <v>632</v>
      </c>
      <c r="C466" s="184" t="s">
        <v>633</v>
      </c>
      <c r="D466" s="169" t="s">
        <v>195</v>
      </c>
      <c r="E466" s="170">
        <v>94.08</v>
      </c>
      <c r="F466" s="171"/>
      <c r="G466" s="172">
        <f>ROUND(E466*F466,2)</f>
        <v>0</v>
      </c>
      <c r="H466" s="171"/>
      <c r="I466" s="172">
        <f>ROUND(E466*H466,2)</f>
        <v>0</v>
      </c>
      <c r="J466" s="171"/>
      <c r="K466" s="172">
        <f>ROUND(E466*J466,2)</f>
        <v>0</v>
      </c>
      <c r="L466" s="172">
        <v>21</v>
      </c>
      <c r="M466" s="172">
        <f>G466*(1+L466/100)</f>
        <v>0</v>
      </c>
      <c r="N466" s="172">
        <v>0</v>
      </c>
      <c r="O466" s="172">
        <f>ROUND(E466*N466,2)</f>
        <v>0</v>
      </c>
      <c r="P466" s="172">
        <v>0</v>
      </c>
      <c r="Q466" s="172">
        <f>ROUND(E466*P466,2)</f>
        <v>0</v>
      </c>
      <c r="R466" s="172"/>
      <c r="S466" s="172" t="s">
        <v>177</v>
      </c>
      <c r="T466" s="173" t="s">
        <v>178</v>
      </c>
      <c r="U466" s="158">
        <v>0</v>
      </c>
      <c r="V466" s="158">
        <f>ROUND(E466*U466,2)</f>
        <v>0</v>
      </c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196</v>
      </c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1" x14ac:dyDescent="0.2">
      <c r="A467" s="155"/>
      <c r="B467" s="156"/>
      <c r="C467" s="190" t="s">
        <v>616</v>
      </c>
      <c r="D467" s="188"/>
      <c r="E467" s="189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200</v>
      </c>
      <c r="AH467" s="148">
        <v>0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55"/>
      <c r="B468" s="156"/>
      <c r="C468" s="190" t="s">
        <v>2515</v>
      </c>
      <c r="D468" s="188"/>
      <c r="E468" s="189">
        <v>13.56</v>
      </c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200</v>
      </c>
      <c r="AH468" s="148">
        <v>0</v>
      </c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55"/>
      <c r="B469" s="156"/>
      <c r="C469" s="190" t="s">
        <v>2516</v>
      </c>
      <c r="D469" s="188"/>
      <c r="E469" s="189">
        <v>29.52</v>
      </c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200</v>
      </c>
      <c r="AH469" s="148">
        <v>0</v>
      </c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1" x14ac:dyDescent="0.2">
      <c r="A470" s="155"/>
      <c r="B470" s="156"/>
      <c r="C470" s="190" t="s">
        <v>2517</v>
      </c>
      <c r="D470" s="188"/>
      <c r="E470" s="189">
        <v>29.4</v>
      </c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200</v>
      </c>
      <c r="AH470" s="148">
        <v>0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190" t="s">
        <v>1530</v>
      </c>
      <c r="D471" s="188"/>
      <c r="E471" s="189">
        <v>21.6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>
        <v>0</v>
      </c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ht="45" outlineLevel="1" x14ac:dyDescent="0.2">
      <c r="A472" s="167">
        <v>92</v>
      </c>
      <c r="B472" s="168" t="s">
        <v>634</v>
      </c>
      <c r="C472" s="184" t="s">
        <v>635</v>
      </c>
      <c r="D472" s="169" t="s">
        <v>636</v>
      </c>
      <c r="E472" s="170">
        <v>148.29275999999999</v>
      </c>
      <c r="F472" s="171"/>
      <c r="G472" s="172">
        <f>ROUND(E472*F472,2)</f>
        <v>0</v>
      </c>
      <c r="H472" s="171"/>
      <c r="I472" s="172">
        <f>ROUND(E472*H472,2)</f>
        <v>0</v>
      </c>
      <c r="J472" s="171"/>
      <c r="K472" s="172">
        <f>ROUND(E472*J472,2)</f>
        <v>0</v>
      </c>
      <c r="L472" s="172">
        <v>21</v>
      </c>
      <c r="M472" s="172">
        <f>G472*(1+L472/100)</f>
        <v>0</v>
      </c>
      <c r="N472" s="172">
        <v>0</v>
      </c>
      <c r="O472" s="172">
        <f>ROUND(E472*N472,2)</f>
        <v>0</v>
      </c>
      <c r="P472" s="172">
        <v>0</v>
      </c>
      <c r="Q472" s="172">
        <f>ROUND(E472*P472,2)</f>
        <v>0</v>
      </c>
      <c r="R472" s="172" t="s">
        <v>228</v>
      </c>
      <c r="S472" s="172" t="s">
        <v>177</v>
      </c>
      <c r="T472" s="173" t="s">
        <v>178</v>
      </c>
      <c r="U472" s="158">
        <v>0</v>
      </c>
      <c r="V472" s="158">
        <f>ROUND(E472*U472,2)</f>
        <v>0</v>
      </c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2427</v>
      </c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190" t="s">
        <v>2521</v>
      </c>
      <c r="D473" s="188"/>
      <c r="E473" s="189">
        <v>65.7</v>
      </c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>
        <v>0</v>
      </c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55"/>
      <c r="B474" s="156"/>
      <c r="C474" s="190" t="s">
        <v>1047</v>
      </c>
      <c r="D474" s="188"/>
      <c r="E474" s="189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200</v>
      </c>
      <c r="AH474" s="148">
        <v>0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55"/>
      <c r="B475" s="156"/>
      <c r="C475" s="190" t="s">
        <v>2365</v>
      </c>
      <c r="D475" s="188"/>
      <c r="E475" s="189">
        <v>82.59</v>
      </c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200</v>
      </c>
      <c r="AH475" s="148">
        <v>0</v>
      </c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ht="33.75" outlineLevel="1" x14ac:dyDescent="0.2">
      <c r="A476" s="167">
        <v>93</v>
      </c>
      <c r="B476" s="168" t="s">
        <v>639</v>
      </c>
      <c r="C476" s="184" t="s">
        <v>640</v>
      </c>
      <c r="D476" s="169" t="s">
        <v>195</v>
      </c>
      <c r="E476" s="170">
        <v>108.19199999999999</v>
      </c>
      <c r="F476" s="171"/>
      <c r="G476" s="172">
        <f>ROUND(E476*F476,2)</f>
        <v>0</v>
      </c>
      <c r="H476" s="171"/>
      <c r="I476" s="172">
        <f>ROUND(E476*H476,2)</f>
        <v>0</v>
      </c>
      <c r="J476" s="171"/>
      <c r="K476" s="172">
        <f>ROUND(E476*J476,2)</f>
        <v>0</v>
      </c>
      <c r="L476" s="172">
        <v>21</v>
      </c>
      <c r="M476" s="172">
        <f>G476*(1+L476/100)</f>
        <v>0</v>
      </c>
      <c r="N476" s="172">
        <v>0</v>
      </c>
      <c r="O476" s="172">
        <f>ROUND(E476*N476,2)</f>
        <v>0</v>
      </c>
      <c r="P476" s="172">
        <v>0</v>
      </c>
      <c r="Q476" s="172">
        <f>ROUND(E476*P476,2)</f>
        <v>0</v>
      </c>
      <c r="R476" s="172" t="s">
        <v>228</v>
      </c>
      <c r="S476" s="172" t="s">
        <v>177</v>
      </c>
      <c r="T476" s="173" t="s">
        <v>178</v>
      </c>
      <c r="U476" s="158">
        <v>0</v>
      </c>
      <c r="V476" s="158">
        <f>ROUND(E476*U476,2)</f>
        <v>0</v>
      </c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2427</v>
      </c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199" t="s">
        <v>283</v>
      </c>
      <c r="D477" s="191"/>
      <c r="E477" s="192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55"/>
      <c r="B478" s="156"/>
      <c r="C478" s="200" t="s">
        <v>559</v>
      </c>
      <c r="D478" s="191"/>
      <c r="E478" s="192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200</v>
      </c>
      <c r="AH478" s="148">
        <v>2</v>
      </c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/>
      <c r="B479" s="156"/>
      <c r="C479" s="200" t="s">
        <v>2522</v>
      </c>
      <c r="D479" s="191"/>
      <c r="E479" s="192">
        <v>13.56</v>
      </c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200</v>
      </c>
      <c r="AH479" s="148">
        <v>2</v>
      </c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1" x14ac:dyDescent="0.2">
      <c r="A480" s="155"/>
      <c r="B480" s="156"/>
      <c r="C480" s="200" t="s">
        <v>2523</v>
      </c>
      <c r="D480" s="191"/>
      <c r="E480" s="192">
        <v>29.52</v>
      </c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200</v>
      </c>
      <c r="AH480" s="148">
        <v>2</v>
      </c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outlineLevel="1" x14ac:dyDescent="0.2">
      <c r="A481" s="155"/>
      <c r="B481" s="156"/>
      <c r="C481" s="200" t="s">
        <v>2524</v>
      </c>
      <c r="D481" s="191"/>
      <c r="E481" s="192">
        <v>29.4</v>
      </c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200</v>
      </c>
      <c r="AH481" s="148">
        <v>2</v>
      </c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outlineLevel="1" x14ac:dyDescent="0.2">
      <c r="A482" s="155"/>
      <c r="B482" s="156"/>
      <c r="C482" s="200" t="s">
        <v>1538</v>
      </c>
      <c r="D482" s="191"/>
      <c r="E482" s="192">
        <v>21.6</v>
      </c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200</v>
      </c>
      <c r="AH482" s="148">
        <v>2</v>
      </c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201" t="s">
        <v>295</v>
      </c>
      <c r="D483" s="193"/>
      <c r="E483" s="194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3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outlineLevel="1" x14ac:dyDescent="0.2">
      <c r="A484" s="155"/>
      <c r="B484" s="156"/>
      <c r="C484" s="199" t="s">
        <v>296</v>
      </c>
      <c r="D484" s="191"/>
      <c r="E484" s="192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200</v>
      </c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190" t="s">
        <v>2525</v>
      </c>
      <c r="D485" s="188"/>
      <c r="E485" s="189">
        <v>108.19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>
        <v>0</v>
      </c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ht="33.75" outlineLevel="1" x14ac:dyDescent="0.2">
      <c r="A486" s="167">
        <v>94</v>
      </c>
      <c r="B486" s="168" t="s">
        <v>642</v>
      </c>
      <c r="C486" s="184" t="s">
        <v>643</v>
      </c>
      <c r="D486" s="169" t="s">
        <v>195</v>
      </c>
      <c r="E486" s="170">
        <v>516.77779999999996</v>
      </c>
      <c r="F486" s="171"/>
      <c r="G486" s="172">
        <f>ROUND(E486*F486,2)</f>
        <v>0</v>
      </c>
      <c r="H486" s="171"/>
      <c r="I486" s="172">
        <f>ROUND(E486*H486,2)</f>
        <v>0</v>
      </c>
      <c r="J486" s="171"/>
      <c r="K486" s="172">
        <f>ROUND(E486*J486,2)</f>
        <v>0</v>
      </c>
      <c r="L486" s="172">
        <v>21</v>
      </c>
      <c r="M486" s="172">
        <f>G486*(1+L486/100)</f>
        <v>0</v>
      </c>
      <c r="N486" s="172">
        <v>0</v>
      </c>
      <c r="O486" s="172">
        <f>ROUND(E486*N486,2)</f>
        <v>0</v>
      </c>
      <c r="P486" s="172">
        <v>0</v>
      </c>
      <c r="Q486" s="172">
        <f>ROUND(E486*P486,2)</f>
        <v>0</v>
      </c>
      <c r="R486" s="172" t="s">
        <v>228</v>
      </c>
      <c r="S486" s="172" t="s">
        <v>177</v>
      </c>
      <c r="T486" s="173" t="s">
        <v>178</v>
      </c>
      <c r="U486" s="158">
        <v>0</v>
      </c>
      <c r="V486" s="158">
        <f>ROUND(E486*U486,2)</f>
        <v>0</v>
      </c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2427</v>
      </c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/>
      <c r="B487" s="156"/>
      <c r="C487" s="190" t="s">
        <v>2526</v>
      </c>
      <c r="D487" s="188"/>
      <c r="E487" s="189">
        <v>228.97</v>
      </c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200</v>
      </c>
      <c r="AH487" s="148">
        <v>0</v>
      </c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1" x14ac:dyDescent="0.2">
      <c r="A488" s="155"/>
      <c r="B488" s="156"/>
      <c r="C488" s="190" t="s">
        <v>1047</v>
      </c>
      <c r="D488" s="188"/>
      <c r="E488" s="189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200</v>
      </c>
      <c r="AH488" s="148">
        <v>0</v>
      </c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190" t="s">
        <v>2368</v>
      </c>
      <c r="D489" s="188"/>
      <c r="E489" s="189">
        <v>287.81</v>
      </c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>
        <v>0</v>
      </c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55">
        <v>95</v>
      </c>
      <c r="B490" s="156" t="s">
        <v>2527</v>
      </c>
      <c r="C490" s="203" t="s">
        <v>2528</v>
      </c>
      <c r="D490" s="157" t="s">
        <v>0</v>
      </c>
      <c r="E490" s="198"/>
      <c r="F490" s="159"/>
      <c r="G490" s="158">
        <f>ROUND(E490*F490,2)</f>
        <v>0</v>
      </c>
      <c r="H490" s="159"/>
      <c r="I490" s="158">
        <f>ROUND(E490*H490,2)</f>
        <v>0</v>
      </c>
      <c r="J490" s="159"/>
      <c r="K490" s="158">
        <f>ROUND(E490*J490,2)</f>
        <v>0</v>
      </c>
      <c r="L490" s="158">
        <v>21</v>
      </c>
      <c r="M490" s="158">
        <f>G490*(1+L490/100)</f>
        <v>0</v>
      </c>
      <c r="N490" s="158">
        <v>0</v>
      </c>
      <c r="O490" s="158">
        <f>ROUND(E490*N490,2)</f>
        <v>0</v>
      </c>
      <c r="P490" s="158">
        <v>0</v>
      </c>
      <c r="Q490" s="158">
        <f>ROUND(E490*P490,2)</f>
        <v>0</v>
      </c>
      <c r="R490" s="158"/>
      <c r="S490" s="158" t="s">
        <v>177</v>
      </c>
      <c r="T490" s="158" t="s">
        <v>178</v>
      </c>
      <c r="U490" s="158">
        <v>0</v>
      </c>
      <c r="V490" s="158">
        <f>ROUND(E490*U490,2)</f>
        <v>0</v>
      </c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702</v>
      </c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x14ac:dyDescent="0.2">
      <c r="A491" s="161" t="s">
        <v>172</v>
      </c>
      <c r="B491" s="162" t="s">
        <v>108</v>
      </c>
      <c r="C491" s="182" t="s">
        <v>109</v>
      </c>
      <c r="D491" s="163"/>
      <c r="E491" s="164"/>
      <c r="F491" s="165"/>
      <c r="G491" s="165">
        <f>SUMIF(AG492:AG575,"&lt;&gt;NOR",G492:G575)</f>
        <v>0</v>
      </c>
      <c r="H491" s="165"/>
      <c r="I491" s="165">
        <f>SUM(I492:I575)</f>
        <v>0</v>
      </c>
      <c r="J491" s="165"/>
      <c r="K491" s="165">
        <f>SUM(K492:K575)</f>
        <v>0</v>
      </c>
      <c r="L491" s="165"/>
      <c r="M491" s="165">
        <f>SUM(M492:M575)</f>
        <v>0</v>
      </c>
      <c r="N491" s="165"/>
      <c r="O491" s="165">
        <f>SUM(O492:O575)</f>
        <v>0</v>
      </c>
      <c r="P491" s="165"/>
      <c r="Q491" s="165">
        <f>SUM(Q492:Q575)</f>
        <v>0</v>
      </c>
      <c r="R491" s="165"/>
      <c r="S491" s="165"/>
      <c r="T491" s="166"/>
      <c r="U491" s="160"/>
      <c r="V491" s="160">
        <f>SUM(V492:V575)</f>
        <v>0</v>
      </c>
      <c r="W491" s="160"/>
      <c r="AG491" t="s">
        <v>173</v>
      </c>
    </row>
    <row r="492" spans="1:60" ht="22.5" outlineLevel="1" x14ac:dyDescent="0.2">
      <c r="A492" s="167">
        <v>96</v>
      </c>
      <c r="B492" s="168" t="s">
        <v>648</v>
      </c>
      <c r="C492" s="184" t="s">
        <v>649</v>
      </c>
      <c r="D492" s="169" t="s">
        <v>195</v>
      </c>
      <c r="E492" s="170">
        <v>464.83199999999999</v>
      </c>
      <c r="F492" s="171"/>
      <c r="G492" s="172">
        <f>ROUND(E492*F492,2)</f>
        <v>0</v>
      </c>
      <c r="H492" s="171"/>
      <c r="I492" s="172">
        <f>ROUND(E492*H492,2)</f>
        <v>0</v>
      </c>
      <c r="J492" s="171"/>
      <c r="K492" s="172">
        <f>ROUND(E492*J492,2)</f>
        <v>0</v>
      </c>
      <c r="L492" s="172">
        <v>21</v>
      </c>
      <c r="M492" s="172">
        <f>G492*(1+L492/100)</f>
        <v>0</v>
      </c>
      <c r="N492" s="172">
        <v>0</v>
      </c>
      <c r="O492" s="172">
        <f>ROUND(E492*N492,2)</f>
        <v>0</v>
      </c>
      <c r="P492" s="172">
        <v>0</v>
      </c>
      <c r="Q492" s="172">
        <f>ROUND(E492*P492,2)</f>
        <v>0</v>
      </c>
      <c r="R492" s="172"/>
      <c r="S492" s="172" t="s">
        <v>177</v>
      </c>
      <c r="T492" s="173" t="s">
        <v>178</v>
      </c>
      <c r="U492" s="158">
        <v>0</v>
      </c>
      <c r="V492" s="158">
        <f>ROUND(E492*U492,2)</f>
        <v>0</v>
      </c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196</v>
      </c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55"/>
      <c r="B493" s="156"/>
      <c r="C493" s="199" t="s">
        <v>283</v>
      </c>
      <c r="D493" s="191"/>
      <c r="E493" s="192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200</v>
      </c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outlineLevel="1" x14ac:dyDescent="0.2">
      <c r="A494" s="155"/>
      <c r="B494" s="156"/>
      <c r="C494" s="200" t="s">
        <v>650</v>
      </c>
      <c r="D494" s="191"/>
      <c r="E494" s="192">
        <v>439.36</v>
      </c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200</v>
      </c>
      <c r="AH494" s="148">
        <v>2</v>
      </c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1" x14ac:dyDescent="0.2">
      <c r="A495" s="155"/>
      <c r="B495" s="156"/>
      <c r="C495" s="200" t="s">
        <v>651</v>
      </c>
      <c r="D495" s="191"/>
      <c r="E495" s="192">
        <v>25.48</v>
      </c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200</v>
      </c>
      <c r="AH495" s="148">
        <v>2</v>
      </c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1" x14ac:dyDescent="0.2">
      <c r="A496" s="155"/>
      <c r="B496" s="156"/>
      <c r="C496" s="201" t="s">
        <v>295</v>
      </c>
      <c r="D496" s="193"/>
      <c r="E496" s="194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200</v>
      </c>
      <c r="AH496" s="148">
        <v>3</v>
      </c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55"/>
      <c r="B497" s="156"/>
      <c r="C497" s="199" t="s">
        <v>296</v>
      </c>
      <c r="D497" s="191"/>
      <c r="E497" s="192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200</v>
      </c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outlineLevel="1" x14ac:dyDescent="0.2">
      <c r="A498" s="155"/>
      <c r="B498" s="156"/>
      <c r="C498" s="190" t="s">
        <v>652</v>
      </c>
      <c r="D498" s="188"/>
      <c r="E498" s="189">
        <v>464.83</v>
      </c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200</v>
      </c>
      <c r="AH498" s="148">
        <v>0</v>
      </c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ht="22.5" outlineLevel="1" x14ac:dyDescent="0.2">
      <c r="A499" s="167">
        <v>97</v>
      </c>
      <c r="B499" s="168" t="s">
        <v>653</v>
      </c>
      <c r="C499" s="184" t="s">
        <v>654</v>
      </c>
      <c r="D499" s="169" t="s">
        <v>195</v>
      </c>
      <c r="E499" s="170">
        <v>464.83199999999999</v>
      </c>
      <c r="F499" s="171"/>
      <c r="G499" s="172">
        <f>ROUND(E499*F499,2)</f>
        <v>0</v>
      </c>
      <c r="H499" s="171"/>
      <c r="I499" s="172">
        <f>ROUND(E499*H499,2)</f>
        <v>0</v>
      </c>
      <c r="J499" s="171"/>
      <c r="K499" s="172">
        <f>ROUND(E499*J499,2)</f>
        <v>0</v>
      </c>
      <c r="L499" s="172">
        <v>21</v>
      </c>
      <c r="M499" s="172">
        <f>G499*(1+L499/100)</f>
        <v>0</v>
      </c>
      <c r="N499" s="172">
        <v>0</v>
      </c>
      <c r="O499" s="172">
        <f>ROUND(E499*N499,2)</f>
        <v>0</v>
      </c>
      <c r="P499" s="172">
        <v>0</v>
      </c>
      <c r="Q499" s="172">
        <f>ROUND(E499*P499,2)</f>
        <v>0</v>
      </c>
      <c r="R499" s="172"/>
      <c r="S499" s="172" t="s">
        <v>177</v>
      </c>
      <c r="T499" s="173" t="s">
        <v>178</v>
      </c>
      <c r="U499" s="158">
        <v>0</v>
      </c>
      <c r="V499" s="158">
        <f>ROUND(E499*U499,2)</f>
        <v>0</v>
      </c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196</v>
      </c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55"/>
      <c r="B500" s="156"/>
      <c r="C500" s="190" t="s">
        <v>473</v>
      </c>
      <c r="D500" s="188"/>
      <c r="E500" s="189">
        <v>439.36</v>
      </c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200</v>
      </c>
      <c r="AH500" s="148">
        <v>0</v>
      </c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1" x14ac:dyDescent="0.2">
      <c r="A501" s="155"/>
      <c r="B501" s="156"/>
      <c r="C501" s="190" t="s">
        <v>655</v>
      </c>
      <c r="D501" s="188"/>
      <c r="E501" s="189">
        <v>25.48</v>
      </c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200</v>
      </c>
      <c r="AH501" s="148">
        <v>0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ht="22.5" outlineLevel="1" x14ac:dyDescent="0.2">
      <c r="A502" s="167">
        <v>98</v>
      </c>
      <c r="B502" s="168" t="s">
        <v>656</v>
      </c>
      <c r="C502" s="184" t="s">
        <v>657</v>
      </c>
      <c r="D502" s="169" t="s">
        <v>195</v>
      </c>
      <c r="E502" s="170">
        <v>464.83199999999999</v>
      </c>
      <c r="F502" s="171"/>
      <c r="G502" s="172">
        <f>ROUND(E502*F502,2)</f>
        <v>0</v>
      </c>
      <c r="H502" s="171"/>
      <c r="I502" s="172">
        <f>ROUND(E502*H502,2)</f>
        <v>0</v>
      </c>
      <c r="J502" s="171"/>
      <c r="K502" s="172">
        <f>ROUND(E502*J502,2)</f>
        <v>0</v>
      </c>
      <c r="L502" s="172">
        <v>21</v>
      </c>
      <c r="M502" s="172">
        <f>G502*(1+L502/100)</f>
        <v>0</v>
      </c>
      <c r="N502" s="172">
        <v>0</v>
      </c>
      <c r="O502" s="172">
        <f>ROUND(E502*N502,2)</f>
        <v>0</v>
      </c>
      <c r="P502" s="172">
        <v>0</v>
      </c>
      <c r="Q502" s="172">
        <f>ROUND(E502*P502,2)</f>
        <v>0</v>
      </c>
      <c r="R502" s="172"/>
      <c r="S502" s="172" t="s">
        <v>177</v>
      </c>
      <c r="T502" s="173" t="s">
        <v>178</v>
      </c>
      <c r="U502" s="158">
        <v>0</v>
      </c>
      <c r="V502" s="158">
        <f>ROUND(E502*U502,2)</f>
        <v>0</v>
      </c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196</v>
      </c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190" t="s">
        <v>473</v>
      </c>
      <c r="D503" s="188"/>
      <c r="E503" s="189">
        <v>439.36</v>
      </c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>
        <v>0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outlineLevel="1" x14ac:dyDescent="0.2">
      <c r="A504" s="155"/>
      <c r="B504" s="156"/>
      <c r="C504" s="190" t="s">
        <v>655</v>
      </c>
      <c r="D504" s="188"/>
      <c r="E504" s="189">
        <v>25.48</v>
      </c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200</v>
      </c>
      <c r="AH504" s="148">
        <v>0</v>
      </c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ht="33.75" outlineLevel="1" x14ac:dyDescent="0.2">
      <c r="A505" s="167">
        <v>99</v>
      </c>
      <c r="B505" s="168" t="s">
        <v>658</v>
      </c>
      <c r="C505" s="184" t="s">
        <v>659</v>
      </c>
      <c r="D505" s="169" t="s">
        <v>195</v>
      </c>
      <c r="E505" s="170">
        <v>929.66399999999999</v>
      </c>
      <c r="F505" s="171"/>
      <c r="G505" s="172">
        <f>ROUND(E505*F505,2)</f>
        <v>0</v>
      </c>
      <c r="H505" s="171"/>
      <c r="I505" s="172">
        <f>ROUND(E505*H505,2)</f>
        <v>0</v>
      </c>
      <c r="J505" s="171"/>
      <c r="K505" s="172">
        <f>ROUND(E505*J505,2)</f>
        <v>0</v>
      </c>
      <c r="L505" s="172">
        <v>21</v>
      </c>
      <c r="M505" s="172">
        <f>G505*(1+L505/100)</f>
        <v>0</v>
      </c>
      <c r="N505" s="172">
        <v>0</v>
      </c>
      <c r="O505" s="172">
        <f>ROUND(E505*N505,2)</f>
        <v>0</v>
      </c>
      <c r="P505" s="172">
        <v>0</v>
      </c>
      <c r="Q505" s="172">
        <f>ROUND(E505*P505,2)</f>
        <v>0</v>
      </c>
      <c r="R505" s="172"/>
      <c r="S505" s="172" t="s">
        <v>177</v>
      </c>
      <c r="T505" s="173" t="s">
        <v>178</v>
      </c>
      <c r="U505" s="158">
        <v>0</v>
      </c>
      <c r="V505" s="158">
        <f>ROUND(E505*U505,2)</f>
        <v>0</v>
      </c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196</v>
      </c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outlineLevel="1" x14ac:dyDescent="0.2">
      <c r="A506" s="155"/>
      <c r="B506" s="156"/>
      <c r="C506" s="199" t="s">
        <v>283</v>
      </c>
      <c r="D506" s="191"/>
      <c r="E506" s="192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200</v>
      </c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55"/>
      <c r="B507" s="156"/>
      <c r="C507" s="200" t="s">
        <v>650</v>
      </c>
      <c r="D507" s="191"/>
      <c r="E507" s="192">
        <v>439.36</v>
      </c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200</v>
      </c>
      <c r="AH507" s="148">
        <v>2</v>
      </c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outlineLevel="1" x14ac:dyDescent="0.2">
      <c r="A508" s="155"/>
      <c r="B508" s="156"/>
      <c r="C508" s="200" t="s">
        <v>651</v>
      </c>
      <c r="D508" s="191"/>
      <c r="E508" s="192">
        <v>25.48</v>
      </c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200</v>
      </c>
      <c r="AH508" s="148">
        <v>2</v>
      </c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55"/>
      <c r="B509" s="156"/>
      <c r="C509" s="201" t="s">
        <v>295</v>
      </c>
      <c r="D509" s="193"/>
      <c r="E509" s="194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200</v>
      </c>
      <c r="AH509" s="148">
        <v>3</v>
      </c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55"/>
      <c r="B510" s="156"/>
      <c r="C510" s="199" t="s">
        <v>296</v>
      </c>
      <c r="D510" s="191"/>
      <c r="E510" s="192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200</v>
      </c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55"/>
      <c r="B511" s="156"/>
      <c r="C511" s="190" t="s">
        <v>660</v>
      </c>
      <c r="D511" s="188"/>
      <c r="E511" s="189">
        <v>929.66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200</v>
      </c>
      <c r="AH511" s="148">
        <v>0</v>
      </c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ht="22.5" outlineLevel="1" x14ac:dyDescent="0.2">
      <c r="A512" s="167">
        <v>100</v>
      </c>
      <c r="B512" s="168" t="s">
        <v>661</v>
      </c>
      <c r="C512" s="184" t="s">
        <v>662</v>
      </c>
      <c r="D512" s="169" t="s">
        <v>195</v>
      </c>
      <c r="E512" s="170">
        <v>464.83199999999999</v>
      </c>
      <c r="F512" s="171"/>
      <c r="G512" s="172">
        <f>ROUND(E512*F512,2)</f>
        <v>0</v>
      </c>
      <c r="H512" s="171"/>
      <c r="I512" s="172">
        <f>ROUND(E512*H512,2)</f>
        <v>0</v>
      </c>
      <c r="J512" s="171"/>
      <c r="K512" s="172">
        <f>ROUND(E512*J512,2)</f>
        <v>0</v>
      </c>
      <c r="L512" s="172">
        <v>21</v>
      </c>
      <c r="M512" s="172">
        <f>G512*(1+L512/100)</f>
        <v>0</v>
      </c>
      <c r="N512" s="172">
        <v>0</v>
      </c>
      <c r="O512" s="172">
        <f>ROUND(E512*N512,2)</f>
        <v>0</v>
      </c>
      <c r="P512" s="172">
        <v>0</v>
      </c>
      <c r="Q512" s="172">
        <f>ROUND(E512*P512,2)</f>
        <v>0</v>
      </c>
      <c r="R512" s="172"/>
      <c r="S512" s="172" t="s">
        <v>177</v>
      </c>
      <c r="T512" s="173" t="s">
        <v>178</v>
      </c>
      <c r="U512" s="158">
        <v>0</v>
      </c>
      <c r="V512" s="158">
        <f>ROUND(E512*U512,2)</f>
        <v>0</v>
      </c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196</v>
      </c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55"/>
      <c r="B513" s="156"/>
      <c r="C513" s="199" t="s">
        <v>283</v>
      </c>
      <c r="D513" s="191"/>
      <c r="E513" s="192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200</v>
      </c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/>
      <c r="B514" s="156"/>
      <c r="C514" s="200" t="s">
        <v>650</v>
      </c>
      <c r="D514" s="191"/>
      <c r="E514" s="192">
        <v>439.36</v>
      </c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200</v>
      </c>
      <c r="AH514" s="148">
        <v>2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55"/>
      <c r="B515" s="156"/>
      <c r="C515" s="200" t="s">
        <v>651</v>
      </c>
      <c r="D515" s="191"/>
      <c r="E515" s="192">
        <v>25.48</v>
      </c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200</v>
      </c>
      <c r="AH515" s="148">
        <v>2</v>
      </c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55"/>
      <c r="B516" s="156"/>
      <c r="C516" s="201" t="s">
        <v>295</v>
      </c>
      <c r="D516" s="193"/>
      <c r="E516" s="194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200</v>
      </c>
      <c r="AH516" s="148">
        <v>3</v>
      </c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1" x14ac:dyDescent="0.2">
      <c r="A517" s="155"/>
      <c r="B517" s="156"/>
      <c r="C517" s="199" t="s">
        <v>296</v>
      </c>
      <c r="D517" s="191"/>
      <c r="E517" s="192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200</v>
      </c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outlineLevel="1" x14ac:dyDescent="0.2">
      <c r="A518" s="155"/>
      <c r="B518" s="156"/>
      <c r="C518" s="190" t="s">
        <v>652</v>
      </c>
      <c r="D518" s="188"/>
      <c r="E518" s="189">
        <v>464.83</v>
      </c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200</v>
      </c>
      <c r="AH518" s="148">
        <v>0</v>
      </c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ht="22.5" outlineLevel="1" x14ac:dyDescent="0.2">
      <c r="A519" s="167">
        <v>101</v>
      </c>
      <c r="B519" s="168" t="s">
        <v>663</v>
      </c>
      <c r="C519" s="184" t="s">
        <v>664</v>
      </c>
      <c r="D519" s="169" t="s">
        <v>195</v>
      </c>
      <c r="E519" s="170">
        <v>464.83199999999999</v>
      </c>
      <c r="F519" s="171"/>
      <c r="G519" s="172">
        <f>ROUND(E519*F519,2)</f>
        <v>0</v>
      </c>
      <c r="H519" s="171"/>
      <c r="I519" s="172">
        <f>ROUND(E519*H519,2)</f>
        <v>0</v>
      </c>
      <c r="J519" s="171"/>
      <c r="K519" s="172">
        <f>ROUND(E519*J519,2)</f>
        <v>0</v>
      </c>
      <c r="L519" s="172">
        <v>21</v>
      </c>
      <c r="M519" s="172">
        <f>G519*(1+L519/100)</f>
        <v>0</v>
      </c>
      <c r="N519" s="172">
        <v>0</v>
      </c>
      <c r="O519" s="172">
        <f>ROUND(E519*N519,2)</f>
        <v>0</v>
      </c>
      <c r="P519" s="172">
        <v>0</v>
      </c>
      <c r="Q519" s="172">
        <f>ROUND(E519*P519,2)</f>
        <v>0</v>
      </c>
      <c r="R519" s="172"/>
      <c r="S519" s="172" t="s">
        <v>177</v>
      </c>
      <c r="T519" s="173" t="s">
        <v>178</v>
      </c>
      <c r="U519" s="158">
        <v>0</v>
      </c>
      <c r="V519" s="158">
        <f>ROUND(E519*U519,2)</f>
        <v>0</v>
      </c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196</v>
      </c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199" t="s">
        <v>283</v>
      </c>
      <c r="D520" s="191"/>
      <c r="E520" s="192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1" x14ac:dyDescent="0.2">
      <c r="A521" s="155"/>
      <c r="B521" s="156"/>
      <c r="C521" s="200" t="s">
        <v>650</v>
      </c>
      <c r="D521" s="191"/>
      <c r="E521" s="192">
        <v>439.36</v>
      </c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200</v>
      </c>
      <c r="AH521" s="148">
        <v>2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/>
      <c r="B522" s="156"/>
      <c r="C522" s="200" t="s">
        <v>651</v>
      </c>
      <c r="D522" s="191"/>
      <c r="E522" s="192">
        <v>25.48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200</v>
      </c>
      <c r="AH522" s="148">
        <v>2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1" x14ac:dyDescent="0.2">
      <c r="A523" s="155"/>
      <c r="B523" s="156"/>
      <c r="C523" s="201" t="s">
        <v>295</v>
      </c>
      <c r="D523" s="193"/>
      <c r="E523" s="194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200</v>
      </c>
      <c r="AH523" s="148">
        <v>3</v>
      </c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1" x14ac:dyDescent="0.2">
      <c r="A524" s="155"/>
      <c r="B524" s="156"/>
      <c r="C524" s="199" t="s">
        <v>296</v>
      </c>
      <c r="D524" s="191"/>
      <c r="E524" s="192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200</v>
      </c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1" x14ac:dyDescent="0.2">
      <c r="A525" s="155"/>
      <c r="B525" s="156"/>
      <c r="C525" s="190" t="s">
        <v>652</v>
      </c>
      <c r="D525" s="188"/>
      <c r="E525" s="189">
        <v>464.83</v>
      </c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200</v>
      </c>
      <c r="AH525" s="148">
        <v>0</v>
      </c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ht="45" outlineLevel="1" x14ac:dyDescent="0.2">
      <c r="A526" s="167">
        <v>102</v>
      </c>
      <c r="B526" s="168" t="s">
        <v>665</v>
      </c>
      <c r="C526" s="184" t="s">
        <v>666</v>
      </c>
      <c r="D526" s="169" t="s">
        <v>227</v>
      </c>
      <c r="E526" s="170">
        <v>6</v>
      </c>
      <c r="F526" s="171"/>
      <c r="G526" s="172">
        <f>ROUND(E526*F526,2)</f>
        <v>0</v>
      </c>
      <c r="H526" s="171"/>
      <c r="I526" s="172">
        <f>ROUND(E526*H526,2)</f>
        <v>0</v>
      </c>
      <c r="J526" s="171"/>
      <c r="K526" s="172">
        <f>ROUND(E526*J526,2)</f>
        <v>0</v>
      </c>
      <c r="L526" s="172">
        <v>21</v>
      </c>
      <c r="M526" s="172">
        <f>G526*(1+L526/100)</f>
        <v>0</v>
      </c>
      <c r="N526" s="172">
        <v>0</v>
      </c>
      <c r="O526" s="172">
        <f>ROUND(E526*N526,2)</f>
        <v>0</v>
      </c>
      <c r="P526" s="172">
        <v>0</v>
      </c>
      <c r="Q526" s="172">
        <f>ROUND(E526*P526,2)</f>
        <v>0</v>
      </c>
      <c r="R526" s="172"/>
      <c r="S526" s="172" t="s">
        <v>177</v>
      </c>
      <c r="T526" s="173" t="s">
        <v>178</v>
      </c>
      <c r="U526" s="158">
        <v>0</v>
      </c>
      <c r="V526" s="158">
        <f>ROUND(E526*U526,2)</f>
        <v>0</v>
      </c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196</v>
      </c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outlineLevel="1" x14ac:dyDescent="0.2">
      <c r="A527" s="155"/>
      <c r="B527" s="156"/>
      <c r="C527" s="190" t="s">
        <v>667</v>
      </c>
      <c r="D527" s="188"/>
      <c r="E527" s="189">
        <v>6</v>
      </c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200</v>
      </c>
      <c r="AH527" s="148">
        <v>0</v>
      </c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ht="33.75" outlineLevel="1" x14ac:dyDescent="0.2">
      <c r="A528" s="167">
        <v>103</v>
      </c>
      <c r="B528" s="168" t="s">
        <v>668</v>
      </c>
      <c r="C528" s="184" t="s">
        <v>669</v>
      </c>
      <c r="D528" s="169" t="s">
        <v>195</v>
      </c>
      <c r="E528" s="170">
        <v>87.084000000000003</v>
      </c>
      <c r="F528" s="171"/>
      <c r="G528" s="172">
        <f>ROUND(E528*F528,2)</f>
        <v>0</v>
      </c>
      <c r="H528" s="171"/>
      <c r="I528" s="172">
        <f>ROUND(E528*H528,2)</f>
        <v>0</v>
      </c>
      <c r="J528" s="171"/>
      <c r="K528" s="172">
        <f>ROUND(E528*J528,2)</f>
        <v>0</v>
      </c>
      <c r="L528" s="172">
        <v>21</v>
      </c>
      <c r="M528" s="172">
        <f>G528*(1+L528/100)</f>
        <v>0</v>
      </c>
      <c r="N528" s="172">
        <v>0</v>
      </c>
      <c r="O528" s="172">
        <f>ROUND(E528*N528,2)</f>
        <v>0</v>
      </c>
      <c r="P528" s="172">
        <v>0</v>
      </c>
      <c r="Q528" s="172">
        <f>ROUND(E528*P528,2)</f>
        <v>0</v>
      </c>
      <c r="R528" s="172"/>
      <c r="S528" s="172" t="s">
        <v>177</v>
      </c>
      <c r="T528" s="173" t="s">
        <v>178</v>
      </c>
      <c r="U528" s="158">
        <v>0</v>
      </c>
      <c r="V528" s="158">
        <f>ROUND(E528*U528,2)</f>
        <v>0</v>
      </c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196</v>
      </c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1" x14ac:dyDescent="0.2">
      <c r="A529" s="155"/>
      <c r="B529" s="156"/>
      <c r="C529" s="190" t="s">
        <v>670</v>
      </c>
      <c r="D529" s="188"/>
      <c r="E529" s="189">
        <v>87.08</v>
      </c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200</v>
      </c>
      <c r="AH529" s="148">
        <v>0</v>
      </c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ht="22.5" outlineLevel="1" x14ac:dyDescent="0.2">
      <c r="A530" s="167">
        <v>104</v>
      </c>
      <c r="B530" s="168" t="s">
        <v>671</v>
      </c>
      <c r="C530" s="184" t="s">
        <v>672</v>
      </c>
      <c r="D530" s="169" t="s">
        <v>195</v>
      </c>
      <c r="E530" s="170">
        <v>87.084000000000003</v>
      </c>
      <c r="F530" s="171"/>
      <c r="G530" s="172">
        <f>ROUND(E530*F530,2)</f>
        <v>0</v>
      </c>
      <c r="H530" s="171"/>
      <c r="I530" s="172">
        <f>ROUND(E530*H530,2)</f>
        <v>0</v>
      </c>
      <c r="J530" s="171"/>
      <c r="K530" s="172">
        <f>ROUND(E530*J530,2)</f>
        <v>0</v>
      </c>
      <c r="L530" s="172">
        <v>21</v>
      </c>
      <c r="M530" s="172">
        <f>G530*(1+L530/100)</f>
        <v>0</v>
      </c>
      <c r="N530" s="172">
        <v>0</v>
      </c>
      <c r="O530" s="172">
        <f>ROUND(E530*N530,2)</f>
        <v>0</v>
      </c>
      <c r="P530" s="172">
        <v>0</v>
      </c>
      <c r="Q530" s="172">
        <f>ROUND(E530*P530,2)</f>
        <v>0</v>
      </c>
      <c r="R530" s="172"/>
      <c r="S530" s="172" t="s">
        <v>177</v>
      </c>
      <c r="T530" s="173" t="s">
        <v>178</v>
      </c>
      <c r="U530" s="158">
        <v>0</v>
      </c>
      <c r="V530" s="158">
        <f>ROUND(E530*U530,2)</f>
        <v>0</v>
      </c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196</v>
      </c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outlineLevel="1" x14ac:dyDescent="0.2">
      <c r="A531" s="155"/>
      <c r="B531" s="156"/>
      <c r="C531" s="190" t="s">
        <v>670</v>
      </c>
      <c r="D531" s="188"/>
      <c r="E531" s="189">
        <v>87.08</v>
      </c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200</v>
      </c>
      <c r="AH531" s="148">
        <v>0</v>
      </c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ht="22.5" outlineLevel="1" x14ac:dyDescent="0.2">
      <c r="A532" s="167">
        <v>105</v>
      </c>
      <c r="B532" s="168" t="s">
        <v>673</v>
      </c>
      <c r="C532" s="184" t="s">
        <v>674</v>
      </c>
      <c r="D532" s="169" t="s">
        <v>227</v>
      </c>
      <c r="E532" s="170">
        <v>3260.5439999999999</v>
      </c>
      <c r="F532" s="171"/>
      <c r="G532" s="172">
        <f>ROUND(E532*F532,2)</f>
        <v>0</v>
      </c>
      <c r="H532" s="171"/>
      <c r="I532" s="172">
        <f>ROUND(E532*H532,2)</f>
        <v>0</v>
      </c>
      <c r="J532" s="171"/>
      <c r="K532" s="172">
        <f>ROUND(E532*J532,2)</f>
        <v>0</v>
      </c>
      <c r="L532" s="172">
        <v>21</v>
      </c>
      <c r="M532" s="172">
        <f>G532*(1+L532/100)</f>
        <v>0</v>
      </c>
      <c r="N532" s="172">
        <v>0</v>
      </c>
      <c r="O532" s="172">
        <f>ROUND(E532*N532,2)</f>
        <v>0</v>
      </c>
      <c r="P532" s="172">
        <v>0</v>
      </c>
      <c r="Q532" s="172">
        <f>ROUND(E532*P532,2)</f>
        <v>0</v>
      </c>
      <c r="R532" s="172"/>
      <c r="S532" s="172" t="s">
        <v>177</v>
      </c>
      <c r="T532" s="173" t="s">
        <v>178</v>
      </c>
      <c r="U532" s="158">
        <v>0</v>
      </c>
      <c r="V532" s="158">
        <f>ROUND(E532*U532,2)</f>
        <v>0</v>
      </c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196</v>
      </c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outlineLevel="1" x14ac:dyDescent="0.2">
      <c r="A533" s="155"/>
      <c r="B533" s="156"/>
      <c r="C533" s="199" t="s">
        <v>283</v>
      </c>
      <c r="D533" s="191"/>
      <c r="E533" s="192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200</v>
      </c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outlineLevel="1" x14ac:dyDescent="0.2">
      <c r="A534" s="155"/>
      <c r="B534" s="156"/>
      <c r="C534" s="200" t="s">
        <v>650</v>
      </c>
      <c r="D534" s="191"/>
      <c r="E534" s="192">
        <v>439.36</v>
      </c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200</v>
      </c>
      <c r="AH534" s="148">
        <v>2</v>
      </c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outlineLevel="1" x14ac:dyDescent="0.2">
      <c r="A535" s="155"/>
      <c r="B535" s="156"/>
      <c r="C535" s="200" t="s">
        <v>651</v>
      </c>
      <c r="D535" s="191"/>
      <c r="E535" s="192">
        <v>25.48</v>
      </c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200</v>
      </c>
      <c r="AH535" s="148">
        <v>2</v>
      </c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201" t="s">
        <v>295</v>
      </c>
      <c r="D536" s="193"/>
      <c r="E536" s="194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>
        <v>3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outlineLevel="1" x14ac:dyDescent="0.2">
      <c r="A537" s="155"/>
      <c r="B537" s="156"/>
      <c r="C537" s="199" t="s">
        <v>296</v>
      </c>
      <c r="D537" s="191"/>
      <c r="E537" s="192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200</v>
      </c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outlineLevel="1" x14ac:dyDescent="0.2">
      <c r="A538" s="155"/>
      <c r="B538" s="156"/>
      <c r="C538" s="190" t="s">
        <v>675</v>
      </c>
      <c r="D538" s="188"/>
      <c r="E538" s="189">
        <v>2738.04</v>
      </c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200</v>
      </c>
      <c r="AH538" s="148">
        <v>0</v>
      </c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outlineLevel="1" x14ac:dyDescent="0.2">
      <c r="A539" s="155"/>
      <c r="B539" s="156"/>
      <c r="C539" s="190" t="s">
        <v>676</v>
      </c>
      <c r="D539" s="188"/>
      <c r="E539" s="189">
        <v>522.5</v>
      </c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200</v>
      </c>
      <c r="AH539" s="148">
        <v>0</v>
      </c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outlineLevel="1" x14ac:dyDescent="0.2">
      <c r="A540" s="167">
        <v>106</v>
      </c>
      <c r="B540" s="168" t="s">
        <v>677</v>
      </c>
      <c r="C540" s="184" t="s">
        <v>678</v>
      </c>
      <c r="D540" s="169" t="s">
        <v>256</v>
      </c>
      <c r="E540" s="170">
        <v>84.92</v>
      </c>
      <c r="F540" s="171"/>
      <c r="G540" s="172">
        <f>ROUND(E540*F540,2)</f>
        <v>0</v>
      </c>
      <c r="H540" s="171"/>
      <c r="I540" s="172">
        <f>ROUND(E540*H540,2)</f>
        <v>0</v>
      </c>
      <c r="J540" s="171"/>
      <c r="K540" s="172">
        <f>ROUND(E540*J540,2)</f>
        <v>0</v>
      </c>
      <c r="L540" s="172">
        <v>21</v>
      </c>
      <c r="M540" s="172">
        <f>G540*(1+L540/100)</f>
        <v>0</v>
      </c>
      <c r="N540" s="172">
        <v>0</v>
      </c>
      <c r="O540" s="172">
        <f>ROUND(E540*N540,2)</f>
        <v>0</v>
      </c>
      <c r="P540" s="172">
        <v>0</v>
      </c>
      <c r="Q540" s="172">
        <f>ROUND(E540*P540,2)</f>
        <v>0</v>
      </c>
      <c r="R540" s="172"/>
      <c r="S540" s="172" t="s">
        <v>177</v>
      </c>
      <c r="T540" s="173" t="s">
        <v>178</v>
      </c>
      <c r="U540" s="158">
        <v>0</v>
      </c>
      <c r="V540" s="158">
        <f>ROUND(E540*U540,2)</f>
        <v>0</v>
      </c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196</v>
      </c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1" x14ac:dyDescent="0.2">
      <c r="A541" s="155"/>
      <c r="B541" s="156"/>
      <c r="C541" s="190" t="s">
        <v>679</v>
      </c>
      <c r="D541" s="188"/>
      <c r="E541" s="189">
        <v>84.92</v>
      </c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200</v>
      </c>
      <c r="AH541" s="148">
        <v>0</v>
      </c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ht="45" outlineLevel="1" x14ac:dyDescent="0.2">
      <c r="A542" s="167">
        <v>107</v>
      </c>
      <c r="B542" s="168" t="s">
        <v>634</v>
      </c>
      <c r="C542" s="184" t="s">
        <v>635</v>
      </c>
      <c r="D542" s="169" t="s">
        <v>636</v>
      </c>
      <c r="E542" s="170">
        <v>325.38240000000002</v>
      </c>
      <c r="F542" s="171"/>
      <c r="G542" s="172">
        <f>ROUND(E542*F542,2)</f>
        <v>0</v>
      </c>
      <c r="H542" s="171"/>
      <c r="I542" s="172">
        <f>ROUND(E542*H542,2)</f>
        <v>0</v>
      </c>
      <c r="J542" s="171"/>
      <c r="K542" s="172">
        <f>ROUND(E542*J542,2)</f>
        <v>0</v>
      </c>
      <c r="L542" s="172">
        <v>21</v>
      </c>
      <c r="M542" s="172">
        <f>G542*(1+L542/100)</f>
        <v>0</v>
      </c>
      <c r="N542" s="172">
        <v>0</v>
      </c>
      <c r="O542" s="172">
        <f>ROUND(E542*N542,2)</f>
        <v>0</v>
      </c>
      <c r="P542" s="172">
        <v>0</v>
      </c>
      <c r="Q542" s="172">
        <f>ROUND(E542*P542,2)</f>
        <v>0</v>
      </c>
      <c r="R542" s="172" t="s">
        <v>228</v>
      </c>
      <c r="S542" s="172" t="s">
        <v>177</v>
      </c>
      <c r="T542" s="173" t="s">
        <v>178</v>
      </c>
      <c r="U542" s="158">
        <v>0</v>
      </c>
      <c r="V542" s="158">
        <f>ROUND(E542*U542,2)</f>
        <v>0</v>
      </c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2427</v>
      </c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55"/>
      <c r="B543" s="156"/>
      <c r="C543" s="199" t="s">
        <v>283</v>
      </c>
      <c r="D543" s="191"/>
      <c r="E543" s="192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200</v>
      </c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outlineLevel="1" x14ac:dyDescent="0.2">
      <c r="A544" s="155"/>
      <c r="B544" s="156"/>
      <c r="C544" s="200" t="s">
        <v>650</v>
      </c>
      <c r="D544" s="191"/>
      <c r="E544" s="192">
        <v>439.36</v>
      </c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200</v>
      </c>
      <c r="AH544" s="148">
        <v>2</v>
      </c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outlineLevel="1" x14ac:dyDescent="0.2">
      <c r="A545" s="155"/>
      <c r="B545" s="156"/>
      <c r="C545" s="200" t="s">
        <v>651</v>
      </c>
      <c r="D545" s="191"/>
      <c r="E545" s="192">
        <v>25.48</v>
      </c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200</v>
      </c>
      <c r="AH545" s="148">
        <v>2</v>
      </c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201" t="s">
        <v>295</v>
      </c>
      <c r="D546" s="193"/>
      <c r="E546" s="194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>
        <v>3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outlineLevel="1" x14ac:dyDescent="0.2">
      <c r="A547" s="155"/>
      <c r="B547" s="156"/>
      <c r="C547" s="199" t="s">
        <v>296</v>
      </c>
      <c r="D547" s="191"/>
      <c r="E547" s="192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200</v>
      </c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1" x14ac:dyDescent="0.2">
      <c r="A548" s="155"/>
      <c r="B548" s="156"/>
      <c r="C548" s="190" t="s">
        <v>680</v>
      </c>
      <c r="D548" s="188"/>
      <c r="E548" s="189">
        <v>325.38</v>
      </c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200</v>
      </c>
      <c r="AH548" s="148">
        <v>0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ht="22.5" outlineLevel="1" x14ac:dyDescent="0.2">
      <c r="A549" s="167">
        <v>108</v>
      </c>
      <c r="B549" s="168" t="s">
        <v>681</v>
      </c>
      <c r="C549" s="184" t="s">
        <v>682</v>
      </c>
      <c r="D549" s="169" t="s">
        <v>195</v>
      </c>
      <c r="E549" s="170">
        <v>104.5008</v>
      </c>
      <c r="F549" s="171"/>
      <c r="G549" s="172">
        <f>ROUND(E549*F549,2)</f>
        <v>0</v>
      </c>
      <c r="H549" s="171"/>
      <c r="I549" s="172">
        <f>ROUND(E549*H549,2)</f>
        <v>0</v>
      </c>
      <c r="J549" s="171"/>
      <c r="K549" s="172">
        <f>ROUND(E549*J549,2)</f>
        <v>0</v>
      </c>
      <c r="L549" s="172">
        <v>21</v>
      </c>
      <c r="M549" s="172">
        <f>G549*(1+L549/100)</f>
        <v>0</v>
      </c>
      <c r="N549" s="172">
        <v>0</v>
      </c>
      <c r="O549" s="172">
        <f>ROUND(E549*N549,2)</f>
        <v>0</v>
      </c>
      <c r="P549" s="172">
        <v>0</v>
      </c>
      <c r="Q549" s="172">
        <f>ROUND(E549*P549,2)</f>
        <v>0</v>
      </c>
      <c r="R549" s="172" t="s">
        <v>228</v>
      </c>
      <c r="S549" s="172" t="s">
        <v>177</v>
      </c>
      <c r="T549" s="173" t="s">
        <v>178</v>
      </c>
      <c r="U549" s="158">
        <v>0</v>
      </c>
      <c r="V549" s="158">
        <f>ROUND(E549*U549,2)</f>
        <v>0</v>
      </c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2427</v>
      </c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1" x14ac:dyDescent="0.2">
      <c r="A550" s="155"/>
      <c r="B550" s="156"/>
      <c r="C550" s="190" t="s">
        <v>683</v>
      </c>
      <c r="D550" s="188"/>
      <c r="E550" s="189">
        <v>104.5</v>
      </c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200</v>
      </c>
      <c r="AH550" s="148">
        <v>0</v>
      </c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outlineLevel="1" x14ac:dyDescent="0.2">
      <c r="A551" s="167">
        <v>109</v>
      </c>
      <c r="B551" s="168" t="s">
        <v>2369</v>
      </c>
      <c r="C551" s="184" t="s">
        <v>685</v>
      </c>
      <c r="D551" s="169" t="s">
        <v>227</v>
      </c>
      <c r="E551" s="170">
        <v>522.50400000000002</v>
      </c>
      <c r="F551" s="171"/>
      <c r="G551" s="172">
        <f>ROUND(E551*F551,2)</f>
        <v>0</v>
      </c>
      <c r="H551" s="171"/>
      <c r="I551" s="172">
        <f>ROUND(E551*H551,2)</f>
        <v>0</v>
      </c>
      <c r="J551" s="171"/>
      <c r="K551" s="172">
        <f>ROUND(E551*J551,2)</f>
        <v>0</v>
      </c>
      <c r="L551" s="172">
        <v>21</v>
      </c>
      <c r="M551" s="172">
        <f>G551*(1+L551/100)</f>
        <v>0</v>
      </c>
      <c r="N551" s="172">
        <v>0</v>
      </c>
      <c r="O551" s="172">
        <f>ROUND(E551*N551,2)</f>
        <v>0</v>
      </c>
      <c r="P551" s="172">
        <v>0</v>
      </c>
      <c r="Q551" s="172">
        <f>ROUND(E551*P551,2)</f>
        <v>0</v>
      </c>
      <c r="R551" s="172"/>
      <c r="S551" s="172" t="s">
        <v>184</v>
      </c>
      <c r="T551" s="173" t="s">
        <v>178</v>
      </c>
      <c r="U551" s="158">
        <v>0</v>
      </c>
      <c r="V551" s="158">
        <f>ROUND(E551*U551,2)</f>
        <v>0</v>
      </c>
      <c r="W551" s="15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 t="s">
        <v>196</v>
      </c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outlineLevel="1" x14ac:dyDescent="0.2">
      <c r="A552" s="155"/>
      <c r="B552" s="156"/>
      <c r="C552" s="190" t="s">
        <v>676</v>
      </c>
      <c r="D552" s="188"/>
      <c r="E552" s="189">
        <v>522.5</v>
      </c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200</v>
      </c>
      <c r="AH552" s="148">
        <v>0</v>
      </c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ht="56.25" outlineLevel="1" x14ac:dyDescent="0.2">
      <c r="A553" s="167">
        <v>110</v>
      </c>
      <c r="B553" s="168" t="s">
        <v>2529</v>
      </c>
      <c r="C553" s="184" t="s">
        <v>2530</v>
      </c>
      <c r="D553" s="169" t="s">
        <v>227</v>
      </c>
      <c r="E553" s="170">
        <v>2788.9920000000002</v>
      </c>
      <c r="F553" s="171"/>
      <c r="G553" s="172">
        <f>ROUND(E553*F553,2)</f>
        <v>0</v>
      </c>
      <c r="H553" s="171"/>
      <c r="I553" s="172">
        <f>ROUND(E553*H553,2)</f>
        <v>0</v>
      </c>
      <c r="J553" s="171"/>
      <c r="K553" s="172">
        <f>ROUND(E553*J553,2)</f>
        <v>0</v>
      </c>
      <c r="L553" s="172">
        <v>21</v>
      </c>
      <c r="M553" s="172">
        <f>G553*(1+L553/100)</f>
        <v>0</v>
      </c>
      <c r="N553" s="172">
        <v>0</v>
      </c>
      <c r="O553" s="172">
        <f>ROUND(E553*N553,2)</f>
        <v>0</v>
      </c>
      <c r="P553" s="172">
        <v>0</v>
      </c>
      <c r="Q553" s="172">
        <f>ROUND(E553*P553,2)</f>
        <v>0</v>
      </c>
      <c r="R553" s="172" t="s">
        <v>228</v>
      </c>
      <c r="S553" s="172" t="s">
        <v>177</v>
      </c>
      <c r="T553" s="173" t="s">
        <v>178</v>
      </c>
      <c r="U553" s="158">
        <v>0</v>
      </c>
      <c r="V553" s="158">
        <f>ROUND(E553*U553,2)</f>
        <v>0</v>
      </c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2427</v>
      </c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1" x14ac:dyDescent="0.2">
      <c r="A554" s="155"/>
      <c r="B554" s="156"/>
      <c r="C554" s="276" t="s">
        <v>2531</v>
      </c>
      <c r="D554" s="277"/>
      <c r="E554" s="277"/>
      <c r="F554" s="277"/>
      <c r="G554" s="277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198</v>
      </c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55"/>
      <c r="B555" s="156"/>
      <c r="C555" s="190" t="s">
        <v>688</v>
      </c>
      <c r="D555" s="188"/>
      <c r="E555" s="189">
        <v>2636.14</v>
      </c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200</v>
      </c>
      <c r="AH555" s="148">
        <v>0</v>
      </c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outlineLevel="1" x14ac:dyDescent="0.2">
      <c r="A556" s="155"/>
      <c r="B556" s="156"/>
      <c r="C556" s="190" t="s">
        <v>689</v>
      </c>
      <c r="D556" s="188"/>
      <c r="E556" s="189">
        <v>152.86000000000001</v>
      </c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 t="s">
        <v>200</v>
      </c>
      <c r="AH556" s="148">
        <v>0</v>
      </c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ht="45" outlineLevel="1" x14ac:dyDescent="0.2">
      <c r="A557" s="167">
        <v>111</v>
      </c>
      <c r="B557" s="168" t="s">
        <v>690</v>
      </c>
      <c r="C557" s="184" t="s">
        <v>691</v>
      </c>
      <c r="D557" s="169" t="s">
        <v>195</v>
      </c>
      <c r="E557" s="170">
        <v>557.79840000000002</v>
      </c>
      <c r="F557" s="171"/>
      <c r="G557" s="172">
        <f>ROUND(E557*F557,2)</f>
        <v>0</v>
      </c>
      <c r="H557" s="171"/>
      <c r="I557" s="172">
        <f>ROUND(E557*H557,2)</f>
        <v>0</v>
      </c>
      <c r="J557" s="171"/>
      <c r="K557" s="172">
        <f>ROUND(E557*J557,2)</f>
        <v>0</v>
      </c>
      <c r="L557" s="172">
        <v>21</v>
      </c>
      <c r="M557" s="172">
        <f>G557*(1+L557/100)</f>
        <v>0</v>
      </c>
      <c r="N557" s="172">
        <v>0</v>
      </c>
      <c r="O557" s="172">
        <f>ROUND(E557*N557,2)</f>
        <v>0</v>
      </c>
      <c r="P557" s="172">
        <v>0</v>
      </c>
      <c r="Q557" s="172">
        <f>ROUND(E557*P557,2)</f>
        <v>0</v>
      </c>
      <c r="R557" s="172" t="s">
        <v>228</v>
      </c>
      <c r="S557" s="172" t="s">
        <v>177</v>
      </c>
      <c r="T557" s="173" t="s">
        <v>178</v>
      </c>
      <c r="U557" s="158">
        <v>0</v>
      </c>
      <c r="V557" s="158">
        <f>ROUND(E557*U557,2)</f>
        <v>0</v>
      </c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2427</v>
      </c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1" x14ac:dyDescent="0.2">
      <c r="A558" s="155"/>
      <c r="B558" s="156"/>
      <c r="C558" s="199" t="s">
        <v>283</v>
      </c>
      <c r="D558" s="191"/>
      <c r="E558" s="192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200</v>
      </c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outlineLevel="1" x14ac:dyDescent="0.2">
      <c r="A559" s="155"/>
      <c r="B559" s="156"/>
      <c r="C559" s="200" t="s">
        <v>650</v>
      </c>
      <c r="D559" s="191"/>
      <c r="E559" s="192">
        <v>439.36</v>
      </c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200</v>
      </c>
      <c r="AH559" s="148">
        <v>2</v>
      </c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200" t="s">
        <v>651</v>
      </c>
      <c r="D560" s="191"/>
      <c r="E560" s="192">
        <v>25.48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2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outlineLevel="1" x14ac:dyDescent="0.2">
      <c r="A561" s="155"/>
      <c r="B561" s="156"/>
      <c r="C561" s="201" t="s">
        <v>295</v>
      </c>
      <c r="D561" s="193"/>
      <c r="E561" s="194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200</v>
      </c>
      <c r="AH561" s="148">
        <v>3</v>
      </c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199" t="s">
        <v>296</v>
      </c>
      <c r="D562" s="191"/>
      <c r="E562" s="192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1" x14ac:dyDescent="0.2">
      <c r="A563" s="155"/>
      <c r="B563" s="156"/>
      <c r="C563" s="190" t="s">
        <v>692</v>
      </c>
      <c r="D563" s="188"/>
      <c r="E563" s="189">
        <v>557.79999999999995</v>
      </c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200</v>
      </c>
      <c r="AH563" s="148">
        <v>0</v>
      </c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ht="45" outlineLevel="1" x14ac:dyDescent="0.2">
      <c r="A564" s="167">
        <v>112</v>
      </c>
      <c r="B564" s="168" t="s">
        <v>693</v>
      </c>
      <c r="C564" s="184" t="s">
        <v>694</v>
      </c>
      <c r="D564" s="169" t="s">
        <v>195</v>
      </c>
      <c r="E564" s="170">
        <v>557.79840000000002</v>
      </c>
      <c r="F564" s="171"/>
      <c r="G564" s="172">
        <f>ROUND(E564*F564,2)</f>
        <v>0</v>
      </c>
      <c r="H564" s="171"/>
      <c r="I564" s="172">
        <f>ROUND(E564*H564,2)</f>
        <v>0</v>
      </c>
      <c r="J564" s="171"/>
      <c r="K564" s="172">
        <f>ROUND(E564*J564,2)</f>
        <v>0</v>
      </c>
      <c r="L564" s="172">
        <v>21</v>
      </c>
      <c r="M564" s="172">
        <f>G564*(1+L564/100)</f>
        <v>0</v>
      </c>
      <c r="N564" s="172">
        <v>0</v>
      </c>
      <c r="O564" s="172">
        <f>ROUND(E564*N564,2)</f>
        <v>0</v>
      </c>
      <c r="P564" s="172">
        <v>0</v>
      </c>
      <c r="Q564" s="172">
        <f>ROUND(E564*P564,2)</f>
        <v>0</v>
      </c>
      <c r="R564" s="172" t="s">
        <v>228</v>
      </c>
      <c r="S564" s="172" t="s">
        <v>695</v>
      </c>
      <c r="T564" s="173" t="s">
        <v>178</v>
      </c>
      <c r="U564" s="158">
        <v>0</v>
      </c>
      <c r="V564" s="158">
        <f>ROUND(E564*U564,2)</f>
        <v>0</v>
      </c>
      <c r="W564" s="15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 t="s">
        <v>2427</v>
      </c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outlineLevel="1" x14ac:dyDescent="0.2">
      <c r="A565" s="155"/>
      <c r="B565" s="156"/>
      <c r="C565" s="199" t="s">
        <v>283</v>
      </c>
      <c r="D565" s="191"/>
      <c r="E565" s="192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200</v>
      </c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55"/>
      <c r="B566" s="156"/>
      <c r="C566" s="200" t="s">
        <v>650</v>
      </c>
      <c r="D566" s="191"/>
      <c r="E566" s="192">
        <v>439.36</v>
      </c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200</v>
      </c>
      <c r="AH566" s="148">
        <v>2</v>
      </c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outlineLevel="1" x14ac:dyDescent="0.2">
      <c r="A567" s="155"/>
      <c r="B567" s="156"/>
      <c r="C567" s="200" t="s">
        <v>651</v>
      </c>
      <c r="D567" s="191"/>
      <c r="E567" s="192">
        <v>25.48</v>
      </c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 t="s">
        <v>200</v>
      </c>
      <c r="AH567" s="148">
        <v>2</v>
      </c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outlineLevel="1" x14ac:dyDescent="0.2">
      <c r="A568" s="155"/>
      <c r="B568" s="156"/>
      <c r="C568" s="201" t="s">
        <v>295</v>
      </c>
      <c r="D568" s="193"/>
      <c r="E568" s="194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200</v>
      </c>
      <c r="AH568" s="148">
        <v>3</v>
      </c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55"/>
      <c r="B569" s="156"/>
      <c r="C569" s="199" t="s">
        <v>296</v>
      </c>
      <c r="D569" s="191"/>
      <c r="E569" s="192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200</v>
      </c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190" t="s">
        <v>692</v>
      </c>
      <c r="D570" s="188"/>
      <c r="E570" s="189">
        <v>557.79999999999995</v>
      </c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>
        <v>0</v>
      </c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ht="33.75" outlineLevel="1" x14ac:dyDescent="0.2">
      <c r="A571" s="167">
        <v>113</v>
      </c>
      <c r="B571" s="168" t="s">
        <v>2532</v>
      </c>
      <c r="C571" s="184" t="s">
        <v>2533</v>
      </c>
      <c r="D571" s="169" t="s">
        <v>256</v>
      </c>
      <c r="E571" s="170">
        <v>84.92</v>
      </c>
      <c r="F571" s="171"/>
      <c r="G571" s="172">
        <f>ROUND(E571*F571,2)</f>
        <v>0</v>
      </c>
      <c r="H571" s="171"/>
      <c r="I571" s="172">
        <f>ROUND(E571*H571,2)</f>
        <v>0</v>
      </c>
      <c r="J571" s="171"/>
      <c r="K571" s="172">
        <f>ROUND(E571*J571,2)</f>
        <v>0</v>
      </c>
      <c r="L571" s="172">
        <v>21</v>
      </c>
      <c r="M571" s="172">
        <f>G571*(1+L571/100)</f>
        <v>0</v>
      </c>
      <c r="N571" s="172">
        <v>0</v>
      </c>
      <c r="O571" s="172">
        <f>ROUND(E571*N571,2)</f>
        <v>0</v>
      </c>
      <c r="P571" s="172">
        <v>0</v>
      </c>
      <c r="Q571" s="172">
        <f>ROUND(E571*P571,2)</f>
        <v>0</v>
      </c>
      <c r="R571" s="172" t="s">
        <v>228</v>
      </c>
      <c r="S571" s="172" t="s">
        <v>177</v>
      </c>
      <c r="T571" s="173" t="s">
        <v>178</v>
      </c>
      <c r="U571" s="158">
        <v>0</v>
      </c>
      <c r="V571" s="158">
        <f>ROUND(E571*U571,2)</f>
        <v>0</v>
      </c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2427</v>
      </c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outlineLevel="1" x14ac:dyDescent="0.2">
      <c r="A572" s="155"/>
      <c r="B572" s="156"/>
      <c r="C572" s="190" t="s">
        <v>679</v>
      </c>
      <c r="D572" s="188"/>
      <c r="E572" s="189">
        <v>84.92</v>
      </c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 t="s">
        <v>200</v>
      </c>
      <c r="AH572" s="148">
        <v>0</v>
      </c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ht="33.75" outlineLevel="1" x14ac:dyDescent="0.2">
      <c r="A573" s="167">
        <v>114</v>
      </c>
      <c r="B573" s="168" t="s">
        <v>698</v>
      </c>
      <c r="C573" s="184" t="s">
        <v>699</v>
      </c>
      <c r="D573" s="169" t="s">
        <v>195</v>
      </c>
      <c r="E573" s="170">
        <v>104.5008</v>
      </c>
      <c r="F573" s="171"/>
      <c r="G573" s="172">
        <f>ROUND(E573*F573,2)</f>
        <v>0</v>
      </c>
      <c r="H573" s="171"/>
      <c r="I573" s="172">
        <f>ROUND(E573*H573,2)</f>
        <v>0</v>
      </c>
      <c r="J573" s="171"/>
      <c r="K573" s="172">
        <f>ROUND(E573*J573,2)</f>
        <v>0</v>
      </c>
      <c r="L573" s="172">
        <v>21</v>
      </c>
      <c r="M573" s="172">
        <f>G573*(1+L573/100)</f>
        <v>0</v>
      </c>
      <c r="N573" s="172">
        <v>0</v>
      </c>
      <c r="O573" s="172">
        <f>ROUND(E573*N573,2)</f>
        <v>0</v>
      </c>
      <c r="P573" s="172">
        <v>0</v>
      </c>
      <c r="Q573" s="172">
        <f>ROUND(E573*P573,2)</f>
        <v>0</v>
      </c>
      <c r="R573" s="172" t="s">
        <v>228</v>
      </c>
      <c r="S573" s="172" t="s">
        <v>177</v>
      </c>
      <c r="T573" s="173" t="s">
        <v>178</v>
      </c>
      <c r="U573" s="158">
        <v>0</v>
      </c>
      <c r="V573" s="158">
        <f>ROUND(E573*U573,2)</f>
        <v>0</v>
      </c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2427</v>
      </c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1" x14ac:dyDescent="0.2">
      <c r="A574" s="155"/>
      <c r="B574" s="156"/>
      <c r="C574" s="190" t="s">
        <v>683</v>
      </c>
      <c r="D574" s="188"/>
      <c r="E574" s="189">
        <v>104.5</v>
      </c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200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outlineLevel="1" x14ac:dyDescent="0.2">
      <c r="A575" s="155">
        <v>115</v>
      </c>
      <c r="B575" s="156" t="s">
        <v>700</v>
      </c>
      <c r="C575" s="203" t="s">
        <v>701</v>
      </c>
      <c r="D575" s="157" t="s">
        <v>0</v>
      </c>
      <c r="E575" s="198"/>
      <c r="F575" s="159"/>
      <c r="G575" s="158">
        <f>ROUND(E575*F575,2)</f>
        <v>0</v>
      </c>
      <c r="H575" s="159"/>
      <c r="I575" s="158">
        <f>ROUND(E575*H575,2)</f>
        <v>0</v>
      </c>
      <c r="J575" s="159"/>
      <c r="K575" s="158">
        <f>ROUND(E575*J575,2)</f>
        <v>0</v>
      </c>
      <c r="L575" s="158">
        <v>21</v>
      </c>
      <c r="M575" s="158">
        <f>G575*(1+L575/100)</f>
        <v>0</v>
      </c>
      <c r="N575" s="158">
        <v>0</v>
      </c>
      <c r="O575" s="158">
        <f>ROUND(E575*N575,2)</f>
        <v>0</v>
      </c>
      <c r="P575" s="158">
        <v>0</v>
      </c>
      <c r="Q575" s="158">
        <f>ROUND(E575*P575,2)</f>
        <v>0</v>
      </c>
      <c r="R575" s="158"/>
      <c r="S575" s="158" t="s">
        <v>177</v>
      </c>
      <c r="T575" s="158" t="s">
        <v>178</v>
      </c>
      <c r="U575" s="158">
        <v>0</v>
      </c>
      <c r="V575" s="158">
        <f>ROUND(E575*U575,2)</f>
        <v>0</v>
      </c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702</v>
      </c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x14ac:dyDescent="0.2">
      <c r="A576" s="161" t="s">
        <v>172</v>
      </c>
      <c r="B576" s="162" t="s">
        <v>110</v>
      </c>
      <c r="C576" s="182" t="s">
        <v>111</v>
      </c>
      <c r="D576" s="163"/>
      <c r="E576" s="164"/>
      <c r="F576" s="165"/>
      <c r="G576" s="165">
        <f>SUMIF(AG577:AG600,"&lt;&gt;NOR",G577:G600)</f>
        <v>0</v>
      </c>
      <c r="H576" s="165"/>
      <c r="I576" s="165">
        <f>SUM(I577:I600)</f>
        <v>0</v>
      </c>
      <c r="J576" s="165"/>
      <c r="K576" s="165">
        <f>SUM(K577:K600)</f>
        <v>0</v>
      </c>
      <c r="L576" s="165"/>
      <c r="M576" s="165">
        <f>SUM(M577:M600)</f>
        <v>0</v>
      </c>
      <c r="N576" s="165"/>
      <c r="O576" s="165">
        <f>SUM(O577:O600)</f>
        <v>0</v>
      </c>
      <c r="P576" s="165"/>
      <c r="Q576" s="165">
        <f>SUM(Q577:Q600)</f>
        <v>0</v>
      </c>
      <c r="R576" s="165"/>
      <c r="S576" s="165"/>
      <c r="T576" s="166"/>
      <c r="U576" s="160"/>
      <c r="V576" s="160">
        <f>SUM(V577:V600)</f>
        <v>0</v>
      </c>
      <c r="W576" s="160"/>
      <c r="AG576" t="s">
        <v>173</v>
      </c>
    </row>
    <row r="577" spans="1:60" ht="22.5" outlineLevel="1" x14ac:dyDescent="0.2">
      <c r="A577" s="167">
        <v>116</v>
      </c>
      <c r="B577" s="168" t="s">
        <v>703</v>
      </c>
      <c r="C577" s="184" t="s">
        <v>704</v>
      </c>
      <c r="D577" s="169" t="s">
        <v>195</v>
      </c>
      <c r="E577" s="170">
        <v>620.35599999999999</v>
      </c>
      <c r="F577" s="171"/>
      <c r="G577" s="172">
        <f>ROUND(E577*F577,2)</f>
        <v>0</v>
      </c>
      <c r="H577" s="171"/>
      <c r="I577" s="172">
        <f>ROUND(E577*H577,2)</f>
        <v>0</v>
      </c>
      <c r="J577" s="171"/>
      <c r="K577" s="172">
        <f>ROUND(E577*J577,2)</f>
        <v>0</v>
      </c>
      <c r="L577" s="172">
        <v>21</v>
      </c>
      <c r="M577" s="172">
        <f>G577*(1+L577/100)</f>
        <v>0</v>
      </c>
      <c r="N577" s="172">
        <v>0</v>
      </c>
      <c r="O577" s="172">
        <f>ROUND(E577*N577,2)</f>
        <v>0</v>
      </c>
      <c r="P577" s="172">
        <v>0</v>
      </c>
      <c r="Q577" s="172">
        <f>ROUND(E577*P577,2)</f>
        <v>0</v>
      </c>
      <c r="R577" s="172"/>
      <c r="S577" s="172" t="s">
        <v>705</v>
      </c>
      <c r="T577" s="173" t="s">
        <v>178</v>
      </c>
      <c r="U577" s="158">
        <v>0</v>
      </c>
      <c r="V577" s="158">
        <f>ROUND(E577*U577,2)</f>
        <v>0</v>
      </c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196</v>
      </c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55"/>
      <c r="B578" s="156"/>
      <c r="C578" s="190" t="s">
        <v>2487</v>
      </c>
      <c r="D578" s="188"/>
      <c r="E578" s="189">
        <v>181</v>
      </c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 t="s">
        <v>200</v>
      </c>
      <c r="AH578" s="148">
        <v>0</v>
      </c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outlineLevel="1" x14ac:dyDescent="0.2">
      <c r="A579" s="155"/>
      <c r="B579" s="156"/>
      <c r="C579" s="190" t="s">
        <v>473</v>
      </c>
      <c r="D579" s="188"/>
      <c r="E579" s="189">
        <v>439.36</v>
      </c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 t="s">
        <v>200</v>
      </c>
      <c r="AH579" s="148">
        <v>0</v>
      </c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outlineLevel="1" x14ac:dyDescent="0.2">
      <c r="A580" s="167">
        <v>117</v>
      </c>
      <c r="B580" s="168" t="s">
        <v>706</v>
      </c>
      <c r="C580" s="184" t="s">
        <v>707</v>
      </c>
      <c r="D580" s="169" t="s">
        <v>195</v>
      </c>
      <c r="E580" s="170">
        <v>18.734999999999999</v>
      </c>
      <c r="F580" s="171"/>
      <c r="G580" s="172">
        <f>ROUND(E580*F580,2)</f>
        <v>0</v>
      </c>
      <c r="H580" s="171"/>
      <c r="I580" s="172">
        <f>ROUND(E580*H580,2)</f>
        <v>0</v>
      </c>
      <c r="J580" s="171"/>
      <c r="K580" s="172">
        <f>ROUND(E580*J580,2)</f>
        <v>0</v>
      </c>
      <c r="L580" s="172">
        <v>21</v>
      </c>
      <c r="M580" s="172">
        <f>G580*(1+L580/100)</f>
        <v>0</v>
      </c>
      <c r="N580" s="172">
        <v>0</v>
      </c>
      <c r="O580" s="172">
        <f>ROUND(E580*N580,2)</f>
        <v>0</v>
      </c>
      <c r="P580" s="172">
        <v>0</v>
      </c>
      <c r="Q580" s="172">
        <f>ROUND(E580*P580,2)</f>
        <v>0</v>
      </c>
      <c r="R580" s="172"/>
      <c r="S580" s="172" t="s">
        <v>177</v>
      </c>
      <c r="T580" s="173" t="s">
        <v>178</v>
      </c>
      <c r="U580" s="158">
        <v>0</v>
      </c>
      <c r="V580" s="158">
        <f>ROUND(E580*U580,2)</f>
        <v>0</v>
      </c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196</v>
      </c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outlineLevel="1" x14ac:dyDescent="0.2">
      <c r="A581" s="155"/>
      <c r="B581" s="156"/>
      <c r="C581" s="190" t="s">
        <v>1541</v>
      </c>
      <c r="D581" s="188"/>
      <c r="E581" s="189">
        <v>18.73</v>
      </c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200</v>
      </c>
      <c r="AH581" s="148">
        <v>0</v>
      </c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ht="22.5" outlineLevel="1" x14ac:dyDescent="0.2">
      <c r="A582" s="167">
        <v>118</v>
      </c>
      <c r="B582" s="168" t="s">
        <v>709</v>
      </c>
      <c r="C582" s="184" t="s">
        <v>710</v>
      </c>
      <c r="D582" s="169" t="s">
        <v>195</v>
      </c>
      <c r="E582" s="170">
        <v>389.56</v>
      </c>
      <c r="F582" s="171"/>
      <c r="G582" s="172">
        <f>ROUND(E582*F582,2)</f>
        <v>0</v>
      </c>
      <c r="H582" s="171"/>
      <c r="I582" s="172">
        <f>ROUND(E582*H582,2)</f>
        <v>0</v>
      </c>
      <c r="J582" s="171"/>
      <c r="K582" s="172">
        <f>ROUND(E582*J582,2)</f>
        <v>0</v>
      </c>
      <c r="L582" s="172">
        <v>21</v>
      </c>
      <c r="M582" s="172">
        <f>G582*(1+L582/100)</f>
        <v>0</v>
      </c>
      <c r="N582" s="172">
        <v>0</v>
      </c>
      <c r="O582" s="172">
        <f>ROUND(E582*N582,2)</f>
        <v>0</v>
      </c>
      <c r="P582" s="172">
        <v>0</v>
      </c>
      <c r="Q582" s="172">
        <f>ROUND(E582*P582,2)</f>
        <v>0</v>
      </c>
      <c r="R582" s="172"/>
      <c r="S582" s="172" t="s">
        <v>177</v>
      </c>
      <c r="T582" s="173" t="s">
        <v>178</v>
      </c>
      <c r="U582" s="158">
        <v>0</v>
      </c>
      <c r="V582" s="158">
        <f>ROUND(E582*U582,2)</f>
        <v>0</v>
      </c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196</v>
      </c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outlineLevel="1" x14ac:dyDescent="0.2">
      <c r="A583" s="155"/>
      <c r="B583" s="156"/>
      <c r="C583" s="190" t="s">
        <v>2487</v>
      </c>
      <c r="D583" s="188"/>
      <c r="E583" s="189">
        <v>181</v>
      </c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200</v>
      </c>
      <c r="AH583" s="148">
        <v>0</v>
      </c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outlineLevel="1" x14ac:dyDescent="0.2">
      <c r="A584" s="155"/>
      <c r="B584" s="156"/>
      <c r="C584" s="190" t="s">
        <v>1047</v>
      </c>
      <c r="D584" s="188"/>
      <c r="E584" s="189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 t="s">
        <v>200</v>
      </c>
      <c r="AH584" s="148">
        <v>0</v>
      </c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outlineLevel="1" x14ac:dyDescent="0.2">
      <c r="A585" s="155"/>
      <c r="B585" s="156"/>
      <c r="C585" s="190" t="s">
        <v>1074</v>
      </c>
      <c r="D585" s="188"/>
      <c r="E585" s="189">
        <v>208.56</v>
      </c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200</v>
      </c>
      <c r="AH585" s="148">
        <v>0</v>
      </c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ht="22.5" outlineLevel="1" x14ac:dyDescent="0.2">
      <c r="A586" s="167">
        <v>119</v>
      </c>
      <c r="B586" s="168" t="s">
        <v>711</v>
      </c>
      <c r="C586" s="184" t="s">
        <v>712</v>
      </c>
      <c r="D586" s="169" t="s">
        <v>195</v>
      </c>
      <c r="E586" s="170">
        <v>1318.068</v>
      </c>
      <c r="F586" s="171"/>
      <c r="G586" s="172">
        <f>ROUND(E586*F586,2)</f>
        <v>0</v>
      </c>
      <c r="H586" s="171"/>
      <c r="I586" s="172">
        <f>ROUND(E586*H586,2)</f>
        <v>0</v>
      </c>
      <c r="J586" s="171"/>
      <c r="K586" s="172">
        <f>ROUND(E586*J586,2)</f>
        <v>0</v>
      </c>
      <c r="L586" s="172">
        <v>21</v>
      </c>
      <c r="M586" s="172">
        <f>G586*(1+L586/100)</f>
        <v>0</v>
      </c>
      <c r="N586" s="172">
        <v>0</v>
      </c>
      <c r="O586" s="172">
        <f>ROUND(E586*N586,2)</f>
        <v>0</v>
      </c>
      <c r="P586" s="172">
        <v>0</v>
      </c>
      <c r="Q586" s="172">
        <f>ROUND(E586*P586,2)</f>
        <v>0</v>
      </c>
      <c r="R586" s="172"/>
      <c r="S586" s="172" t="s">
        <v>177</v>
      </c>
      <c r="T586" s="173" t="s">
        <v>178</v>
      </c>
      <c r="U586" s="158">
        <v>0</v>
      </c>
      <c r="V586" s="158">
        <f>ROUND(E586*U586,2)</f>
        <v>0</v>
      </c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196</v>
      </c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outlineLevel="1" x14ac:dyDescent="0.2">
      <c r="A587" s="155"/>
      <c r="B587" s="156"/>
      <c r="C587" s="190" t="s">
        <v>713</v>
      </c>
      <c r="D587" s="188"/>
      <c r="E587" s="189">
        <v>1318.07</v>
      </c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 t="s">
        <v>200</v>
      </c>
      <c r="AH587" s="148">
        <v>0</v>
      </c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outlineLevel="1" x14ac:dyDescent="0.2">
      <c r="A588" s="167">
        <v>120</v>
      </c>
      <c r="B588" s="168" t="s">
        <v>714</v>
      </c>
      <c r="C588" s="184" t="s">
        <v>715</v>
      </c>
      <c r="D588" s="169" t="s">
        <v>195</v>
      </c>
      <c r="E588" s="170">
        <v>25.347840000000001</v>
      </c>
      <c r="F588" s="171"/>
      <c r="G588" s="172">
        <f>ROUND(E588*F588,2)</f>
        <v>0</v>
      </c>
      <c r="H588" s="171"/>
      <c r="I588" s="172">
        <f>ROUND(E588*H588,2)</f>
        <v>0</v>
      </c>
      <c r="J588" s="171"/>
      <c r="K588" s="172">
        <f>ROUND(E588*J588,2)</f>
        <v>0</v>
      </c>
      <c r="L588" s="172">
        <v>21</v>
      </c>
      <c r="M588" s="172">
        <f>G588*(1+L588/100)</f>
        <v>0</v>
      </c>
      <c r="N588" s="172">
        <v>0</v>
      </c>
      <c r="O588" s="172">
        <f>ROUND(E588*N588,2)</f>
        <v>0</v>
      </c>
      <c r="P588" s="172">
        <v>0</v>
      </c>
      <c r="Q588" s="172">
        <f>ROUND(E588*P588,2)</f>
        <v>0</v>
      </c>
      <c r="R588" s="172"/>
      <c r="S588" s="172" t="s">
        <v>184</v>
      </c>
      <c r="T588" s="173" t="s">
        <v>178</v>
      </c>
      <c r="U588" s="158">
        <v>0</v>
      </c>
      <c r="V588" s="158">
        <f>ROUND(E588*U588,2)</f>
        <v>0</v>
      </c>
      <c r="W588" s="15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 t="s">
        <v>2427</v>
      </c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outlineLevel="1" x14ac:dyDescent="0.2">
      <c r="A589" s="155"/>
      <c r="B589" s="156"/>
      <c r="C589" s="190" t="s">
        <v>2534</v>
      </c>
      <c r="D589" s="188"/>
      <c r="E589" s="189">
        <v>13.3</v>
      </c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 t="s">
        <v>200</v>
      </c>
      <c r="AH589" s="148">
        <v>0</v>
      </c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1" x14ac:dyDescent="0.2">
      <c r="A590" s="155"/>
      <c r="B590" s="156"/>
      <c r="C590" s="190" t="s">
        <v>1047</v>
      </c>
      <c r="D590" s="188"/>
      <c r="E590" s="189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 t="s">
        <v>200</v>
      </c>
      <c r="AH590" s="148">
        <v>0</v>
      </c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outlineLevel="1" x14ac:dyDescent="0.2">
      <c r="A591" s="155"/>
      <c r="B591" s="156"/>
      <c r="C591" s="190" t="s">
        <v>1097</v>
      </c>
      <c r="D591" s="188"/>
      <c r="E591" s="189">
        <v>12.04</v>
      </c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 t="s">
        <v>200</v>
      </c>
      <c r="AH591" s="148">
        <v>0</v>
      </c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ht="45" outlineLevel="1" x14ac:dyDescent="0.2">
      <c r="A592" s="167">
        <v>121</v>
      </c>
      <c r="B592" s="168" t="s">
        <v>718</v>
      </c>
      <c r="C592" s="184" t="s">
        <v>719</v>
      </c>
      <c r="D592" s="169" t="s">
        <v>195</v>
      </c>
      <c r="E592" s="170">
        <v>19.671749999999999</v>
      </c>
      <c r="F592" s="171"/>
      <c r="G592" s="172">
        <f>ROUND(E592*F592,2)</f>
        <v>0</v>
      </c>
      <c r="H592" s="171"/>
      <c r="I592" s="172">
        <f>ROUND(E592*H592,2)</f>
        <v>0</v>
      </c>
      <c r="J592" s="171"/>
      <c r="K592" s="172">
        <f>ROUND(E592*J592,2)</f>
        <v>0</v>
      </c>
      <c r="L592" s="172">
        <v>21</v>
      </c>
      <c r="M592" s="172">
        <f>G592*(1+L592/100)</f>
        <v>0</v>
      </c>
      <c r="N592" s="172">
        <v>0</v>
      </c>
      <c r="O592" s="172">
        <f>ROUND(E592*N592,2)</f>
        <v>0</v>
      </c>
      <c r="P592" s="172">
        <v>0</v>
      </c>
      <c r="Q592" s="172">
        <f>ROUND(E592*P592,2)</f>
        <v>0</v>
      </c>
      <c r="R592" s="172" t="s">
        <v>228</v>
      </c>
      <c r="S592" s="172" t="s">
        <v>177</v>
      </c>
      <c r="T592" s="173" t="s">
        <v>178</v>
      </c>
      <c r="U592" s="158">
        <v>0</v>
      </c>
      <c r="V592" s="158">
        <f>ROUND(E592*U592,2)</f>
        <v>0</v>
      </c>
      <c r="W592" s="15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 t="s">
        <v>2427</v>
      </c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outlineLevel="1" x14ac:dyDescent="0.2">
      <c r="A593" s="155"/>
      <c r="B593" s="156"/>
      <c r="C593" s="190" t="s">
        <v>1543</v>
      </c>
      <c r="D593" s="188"/>
      <c r="E593" s="189">
        <v>19.670000000000002</v>
      </c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 t="s">
        <v>200</v>
      </c>
      <c r="AH593" s="148">
        <v>0</v>
      </c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outlineLevel="1" x14ac:dyDescent="0.2">
      <c r="A594" s="167">
        <v>122</v>
      </c>
      <c r="B594" s="168" t="s">
        <v>721</v>
      </c>
      <c r="C594" s="184" t="s">
        <v>722</v>
      </c>
      <c r="D594" s="169" t="s">
        <v>208</v>
      </c>
      <c r="E594" s="170">
        <v>48.329160000000002</v>
      </c>
      <c r="F594" s="171"/>
      <c r="G594" s="172">
        <f>ROUND(E594*F594,2)</f>
        <v>0</v>
      </c>
      <c r="H594" s="171"/>
      <c r="I594" s="172">
        <f>ROUND(E594*H594,2)</f>
        <v>0</v>
      </c>
      <c r="J594" s="171"/>
      <c r="K594" s="172">
        <f>ROUND(E594*J594,2)</f>
        <v>0</v>
      </c>
      <c r="L594" s="172">
        <v>21</v>
      </c>
      <c r="M594" s="172">
        <f>G594*(1+L594/100)</f>
        <v>0</v>
      </c>
      <c r="N594" s="172">
        <v>0</v>
      </c>
      <c r="O594" s="172">
        <f>ROUND(E594*N594,2)</f>
        <v>0</v>
      </c>
      <c r="P594" s="172">
        <v>0</v>
      </c>
      <c r="Q594" s="172">
        <f>ROUND(E594*P594,2)</f>
        <v>0</v>
      </c>
      <c r="R594" s="172"/>
      <c r="S594" s="172" t="s">
        <v>184</v>
      </c>
      <c r="T594" s="173" t="s">
        <v>178</v>
      </c>
      <c r="U594" s="158">
        <v>0</v>
      </c>
      <c r="V594" s="158">
        <f>ROUND(E594*U594,2)</f>
        <v>0</v>
      </c>
      <c r="W594" s="15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 t="s">
        <v>196</v>
      </c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outlineLevel="1" x14ac:dyDescent="0.2">
      <c r="A595" s="155"/>
      <c r="B595" s="156"/>
      <c r="C595" s="190" t="s">
        <v>723</v>
      </c>
      <c r="D595" s="188"/>
      <c r="E595" s="189">
        <v>48.33</v>
      </c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 t="s">
        <v>200</v>
      </c>
      <c r="AH595" s="148">
        <v>0</v>
      </c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ht="45" outlineLevel="1" x14ac:dyDescent="0.2">
      <c r="A596" s="167">
        <v>123</v>
      </c>
      <c r="B596" s="168" t="s">
        <v>724</v>
      </c>
      <c r="C596" s="184" t="s">
        <v>725</v>
      </c>
      <c r="D596" s="169" t="s">
        <v>195</v>
      </c>
      <c r="E596" s="170">
        <v>452.53667999999999</v>
      </c>
      <c r="F596" s="171"/>
      <c r="G596" s="172">
        <f>ROUND(E596*F596,2)</f>
        <v>0</v>
      </c>
      <c r="H596" s="171"/>
      <c r="I596" s="172">
        <f>ROUND(E596*H596,2)</f>
        <v>0</v>
      </c>
      <c r="J596" s="171"/>
      <c r="K596" s="172">
        <f>ROUND(E596*J596,2)</f>
        <v>0</v>
      </c>
      <c r="L596" s="172">
        <v>21</v>
      </c>
      <c r="M596" s="172">
        <f>G596*(1+L596/100)</f>
        <v>0</v>
      </c>
      <c r="N596" s="172">
        <v>0</v>
      </c>
      <c r="O596" s="172">
        <f>ROUND(E596*N596,2)</f>
        <v>0</v>
      </c>
      <c r="P596" s="172">
        <v>0</v>
      </c>
      <c r="Q596" s="172">
        <f>ROUND(E596*P596,2)</f>
        <v>0</v>
      </c>
      <c r="R596" s="172" t="s">
        <v>228</v>
      </c>
      <c r="S596" s="172" t="s">
        <v>177</v>
      </c>
      <c r="T596" s="173" t="s">
        <v>178</v>
      </c>
      <c r="U596" s="158">
        <v>0</v>
      </c>
      <c r="V596" s="158">
        <f>ROUND(E596*U596,2)</f>
        <v>0</v>
      </c>
      <c r="W596" s="15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 t="s">
        <v>2427</v>
      </c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outlineLevel="1" x14ac:dyDescent="0.2">
      <c r="A597" s="155"/>
      <c r="B597" s="156"/>
      <c r="C597" s="190" t="s">
        <v>726</v>
      </c>
      <c r="D597" s="188"/>
      <c r="E597" s="189">
        <v>452.54</v>
      </c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 t="s">
        <v>200</v>
      </c>
      <c r="AH597" s="148">
        <v>0</v>
      </c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ht="45" outlineLevel="1" x14ac:dyDescent="0.2">
      <c r="A598" s="167">
        <v>124</v>
      </c>
      <c r="B598" s="168" t="s">
        <v>727</v>
      </c>
      <c r="C598" s="184" t="s">
        <v>728</v>
      </c>
      <c r="D598" s="169" t="s">
        <v>195</v>
      </c>
      <c r="E598" s="170">
        <v>452.53667999999999</v>
      </c>
      <c r="F598" s="171"/>
      <c r="G598" s="172">
        <f>ROUND(E598*F598,2)</f>
        <v>0</v>
      </c>
      <c r="H598" s="171"/>
      <c r="I598" s="172">
        <f>ROUND(E598*H598,2)</f>
        <v>0</v>
      </c>
      <c r="J598" s="171"/>
      <c r="K598" s="172">
        <f>ROUND(E598*J598,2)</f>
        <v>0</v>
      </c>
      <c r="L598" s="172">
        <v>21</v>
      </c>
      <c r="M598" s="172">
        <f>G598*(1+L598/100)</f>
        <v>0</v>
      </c>
      <c r="N598" s="172">
        <v>0</v>
      </c>
      <c r="O598" s="172">
        <f>ROUND(E598*N598,2)</f>
        <v>0</v>
      </c>
      <c r="P598" s="172">
        <v>0</v>
      </c>
      <c r="Q598" s="172">
        <f>ROUND(E598*P598,2)</f>
        <v>0</v>
      </c>
      <c r="R598" s="172" t="s">
        <v>228</v>
      </c>
      <c r="S598" s="172" t="s">
        <v>729</v>
      </c>
      <c r="T598" s="173" t="s">
        <v>178</v>
      </c>
      <c r="U598" s="158">
        <v>0</v>
      </c>
      <c r="V598" s="158">
        <f>ROUND(E598*U598,2)</f>
        <v>0</v>
      </c>
      <c r="W598" s="15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 t="s">
        <v>2427</v>
      </c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</row>
    <row r="599" spans="1:60" outlineLevel="1" x14ac:dyDescent="0.2">
      <c r="A599" s="155"/>
      <c r="B599" s="156"/>
      <c r="C599" s="190" t="s">
        <v>726</v>
      </c>
      <c r="D599" s="188"/>
      <c r="E599" s="189">
        <v>452.54</v>
      </c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 t="s">
        <v>200</v>
      </c>
      <c r="AH599" s="148">
        <v>0</v>
      </c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outlineLevel="1" x14ac:dyDescent="0.2">
      <c r="A600" s="155">
        <v>125</v>
      </c>
      <c r="B600" s="156" t="s">
        <v>730</v>
      </c>
      <c r="C600" s="203" t="s">
        <v>731</v>
      </c>
      <c r="D600" s="157" t="s">
        <v>0</v>
      </c>
      <c r="E600" s="198"/>
      <c r="F600" s="159"/>
      <c r="G600" s="158">
        <f>ROUND(E600*F600,2)</f>
        <v>0</v>
      </c>
      <c r="H600" s="159"/>
      <c r="I600" s="158">
        <f>ROUND(E600*H600,2)</f>
        <v>0</v>
      </c>
      <c r="J600" s="159"/>
      <c r="K600" s="158">
        <f>ROUND(E600*J600,2)</f>
        <v>0</v>
      </c>
      <c r="L600" s="158">
        <v>21</v>
      </c>
      <c r="M600" s="158">
        <f>G600*(1+L600/100)</f>
        <v>0</v>
      </c>
      <c r="N600" s="158">
        <v>0</v>
      </c>
      <c r="O600" s="158">
        <f>ROUND(E600*N600,2)</f>
        <v>0</v>
      </c>
      <c r="P600" s="158">
        <v>0</v>
      </c>
      <c r="Q600" s="158">
        <f>ROUND(E600*P600,2)</f>
        <v>0</v>
      </c>
      <c r="R600" s="158"/>
      <c r="S600" s="158" t="s">
        <v>177</v>
      </c>
      <c r="T600" s="158" t="s">
        <v>178</v>
      </c>
      <c r="U600" s="158">
        <v>0</v>
      </c>
      <c r="V600" s="158">
        <f>ROUND(E600*U600,2)</f>
        <v>0</v>
      </c>
      <c r="W600" s="15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 t="s">
        <v>702</v>
      </c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x14ac:dyDescent="0.2">
      <c r="A601" s="161" t="s">
        <v>172</v>
      </c>
      <c r="B601" s="162" t="s">
        <v>112</v>
      </c>
      <c r="C601" s="182" t="s">
        <v>113</v>
      </c>
      <c r="D601" s="163"/>
      <c r="E601" s="164"/>
      <c r="F601" s="165"/>
      <c r="G601" s="165">
        <f>SUMIF(AG602:AG606,"&lt;&gt;NOR",G602:G606)</f>
        <v>0</v>
      </c>
      <c r="H601" s="165"/>
      <c r="I601" s="165">
        <f>SUM(I602:I606)</f>
        <v>0</v>
      </c>
      <c r="J601" s="165"/>
      <c r="K601" s="165">
        <f>SUM(K602:K606)</f>
        <v>0</v>
      </c>
      <c r="L601" s="165"/>
      <c r="M601" s="165">
        <f>SUM(M602:M606)</f>
        <v>0</v>
      </c>
      <c r="N601" s="165"/>
      <c r="O601" s="165">
        <f>SUM(O602:O606)</f>
        <v>0</v>
      </c>
      <c r="P601" s="165"/>
      <c r="Q601" s="165">
        <f>SUM(Q602:Q606)</f>
        <v>0</v>
      </c>
      <c r="R601" s="165"/>
      <c r="S601" s="165"/>
      <c r="T601" s="166"/>
      <c r="U601" s="160"/>
      <c r="V601" s="160">
        <f>SUM(V602:V606)</f>
        <v>0</v>
      </c>
      <c r="W601" s="160"/>
      <c r="AG601" t="s">
        <v>173</v>
      </c>
    </row>
    <row r="602" spans="1:60" ht="45" outlineLevel="1" x14ac:dyDescent="0.2">
      <c r="A602" s="167">
        <v>126</v>
      </c>
      <c r="B602" s="168" t="s">
        <v>2535</v>
      </c>
      <c r="C602" s="184" t="s">
        <v>2536</v>
      </c>
      <c r="D602" s="169" t="s">
        <v>227</v>
      </c>
      <c r="E602" s="170">
        <v>4</v>
      </c>
      <c r="F602" s="171"/>
      <c r="G602" s="172">
        <f>ROUND(E602*F602,2)</f>
        <v>0</v>
      </c>
      <c r="H602" s="171"/>
      <c r="I602" s="172">
        <f>ROUND(E602*H602,2)</f>
        <v>0</v>
      </c>
      <c r="J602" s="171"/>
      <c r="K602" s="172">
        <f>ROUND(E602*J602,2)</f>
        <v>0</v>
      </c>
      <c r="L602" s="172">
        <v>21</v>
      </c>
      <c r="M602" s="172">
        <f>G602*(1+L602/100)</f>
        <v>0</v>
      </c>
      <c r="N602" s="172">
        <v>0</v>
      </c>
      <c r="O602" s="172">
        <f>ROUND(E602*N602,2)</f>
        <v>0</v>
      </c>
      <c r="P602" s="172">
        <v>0</v>
      </c>
      <c r="Q602" s="172">
        <f>ROUND(E602*P602,2)</f>
        <v>0</v>
      </c>
      <c r="R602" s="172"/>
      <c r="S602" s="172" t="s">
        <v>177</v>
      </c>
      <c r="T602" s="173" t="s">
        <v>178</v>
      </c>
      <c r="U602" s="158">
        <v>0</v>
      </c>
      <c r="V602" s="158">
        <f>ROUND(E602*U602,2)</f>
        <v>0</v>
      </c>
      <c r="W602" s="15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 t="s">
        <v>196</v>
      </c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</row>
    <row r="603" spans="1:60" outlineLevel="1" x14ac:dyDescent="0.2">
      <c r="A603" s="155"/>
      <c r="B603" s="156"/>
      <c r="C603" s="190" t="s">
        <v>77</v>
      </c>
      <c r="D603" s="188"/>
      <c r="E603" s="189">
        <v>4</v>
      </c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 t="s">
        <v>200</v>
      </c>
      <c r="AH603" s="148">
        <v>0</v>
      </c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ht="22.5" outlineLevel="1" x14ac:dyDescent="0.2">
      <c r="A604" s="167">
        <v>127</v>
      </c>
      <c r="B604" s="168" t="s">
        <v>732</v>
      </c>
      <c r="C604" s="184" t="s">
        <v>733</v>
      </c>
      <c r="D604" s="169" t="s">
        <v>227</v>
      </c>
      <c r="E604" s="170">
        <v>4</v>
      </c>
      <c r="F604" s="171"/>
      <c r="G604" s="172">
        <f>ROUND(E604*F604,2)</f>
        <v>0</v>
      </c>
      <c r="H604" s="171"/>
      <c r="I604" s="172">
        <f>ROUND(E604*H604,2)</f>
        <v>0</v>
      </c>
      <c r="J604" s="171"/>
      <c r="K604" s="172">
        <f>ROUND(E604*J604,2)</f>
        <v>0</v>
      </c>
      <c r="L604" s="172">
        <v>21</v>
      </c>
      <c r="M604" s="172">
        <f>G604*(1+L604/100)</f>
        <v>0</v>
      </c>
      <c r="N604" s="172">
        <v>0</v>
      </c>
      <c r="O604" s="172">
        <f>ROUND(E604*N604,2)</f>
        <v>0</v>
      </c>
      <c r="P604" s="172">
        <v>0</v>
      </c>
      <c r="Q604" s="172">
        <f>ROUND(E604*P604,2)</f>
        <v>0</v>
      </c>
      <c r="R604" s="172"/>
      <c r="S604" s="172" t="s">
        <v>177</v>
      </c>
      <c r="T604" s="173" t="s">
        <v>178</v>
      </c>
      <c r="U604" s="158">
        <v>0</v>
      </c>
      <c r="V604" s="158">
        <f>ROUND(E604*U604,2)</f>
        <v>0</v>
      </c>
      <c r="W604" s="15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 t="s">
        <v>196</v>
      </c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outlineLevel="1" x14ac:dyDescent="0.2">
      <c r="A605" s="155"/>
      <c r="B605" s="156"/>
      <c r="C605" s="190" t="s">
        <v>77</v>
      </c>
      <c r="D605" s="188"/>
      <c r="E605" s="189">
        <v>4</v>
      </c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 t="s">
        <v>200</v>
      </c>
      <c r="AH605" s="148">
        <v>0</v>
      </c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outlineLevel="1" x14ac:dyDescent="0.2">
      <c r="A606" s="155">
        <v>128</v>
      </c>
      <c r="B606" s="156" t="s">
        <v>738</v>
      </c>
      <c r="C606" s="203" t="s">
        <v>739</v>
      </c>
      <c r="D606" s="157" t="s">
        <v>0</v>
      </c>
      <c r="E606" s="198"/>
      <c r="F606" s="159"/>
      <c r="G606" s="158">
        <f>ROUND(E606*F606,2)</f>
        <v>0</v>
      </c>
      <c r="H606" s="159"/>
      <c r="I606" s="158">
        <f>ROUND(E606*H606,2)</f>
        <v>0</v>
      </c>
      <c r="J606" s="159"/>
      <c r="K606" s="158">
        <f>ROUND(E606*J606,2)</f>
        <v>0</v>
      </c>
      <c r="L606" s="158">
        <v>21</v>
      </c>
      <c r="M606" s="158">
        <f>G606*(1+L606/100)</f>
        <v>0</v>
      </c>
      <c r="N606" s="158">
        <v>0</v>
      </c>
      <c r="O606" s="158">
        <f>ROUND(E606*N606,2)</f>
        <v>0</v>
      </c>
      <c r="P606" s="158">
        <v>0</v>
      </c>
      <c r="Q606" s="158">
        <f>ROUND(E606*P606,2)</f>
        <v>0</v>
      </c>
      <c r="R606" s="158"/>
      <c r="S606" s="158" t="s">
        <v>177</v>
      </c>
      <c r="T606" s="158" t="s">
        <v>178</v>
      </c>
      <c r="U606" s="158">
        <v>0</v>
      </c>
      <c r="V606" s="158">
        <f>ROUND(E606*U606,2)</f>
        <v>0</v>
      </c>
      <c r="W606" s="15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 t="s">
        <v>702</v>
      </c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x14ac:dyDescent="0.2">
      <c r="A607" s="161" t="s">
        <v>172</v>
      </c>
      <c r="B607" s="162" t="s">
        <v>116</v>
      </c>
      <c r="C607" s="182" t="s">
        <v>117</v>
      </c>
      <c r="D607" s="163"/>
      <c r="E607" s="164"/>
      <c r="F607" s="165"/>
      <c r="G607" s="165">
        <f>SUMIF(AG608:AG610,"&lt;&gt;NOR",G608:G610)</f>
        <v>0</v>
      </c>
      <c r="H607" s="165"/>
      <c r="I607" s="165">
        <f>SUM(I608:I610)</f>
        <v>0</v>
      </c>
      <c r="J607" s="165"/>
      <c r="K607" s="165">
        <f>SUM(K608:K610)</f>
        <v>0</v>
      </c>
      <c r="L607" s="165"/>
      <c r="M607" s="165">
        <f>SUM(M608:M610)</f>
        <v>0</v>
      </c>
      <c r="N607" s="165"/>
      <c r="O607" s="165">
        <f>SUM(O608:O610)</f>
        <v>0</v>
      </c>
      <c r="P607" s="165"/>
      <c r="Q607" s="165">
        <f>SUM(Q608:Q610)</f>
        <v>0</v>
      </c>
      <c r="R607" s="165"/>
      <c r="S607" s="165"/>
      <c r="T607" s="166"/>
      <c r="U607" s="160"/>
      <c r="V607" s="160">
        <f>SUM(V608:V610)</f>
        <v>0</v>
      </c>
      <c r="W607" s="160"/>
      <c r="AG607" t="s">
        <v>173</v>
      </c>
    </row>
    <row r="608" spans="1:60" ht="33.75" outlineLevel="1" x14ac:dyDescent="0.2">
      <c r="A608" s="167">
        <v>129</v>
      </c>
      <c r="B608" s="168" t="s">
        <v>780</v>
      </c>
      <c r="C608" s="184" t="s">
        <v>781</v>
      </c>
      <c r="D608" s="169" t="s">
        <v>195</v>
      </c>
      <c r="E608" s="170">
        <v>6.1440000000000001</v>
      </c>
      <c r="F608" s="171"/>
      <c r="G608" s="172">
        <f>ROUND(E608*F608,2)</f>
        <v>0</v>
      </c>
      <c r="H608" s="171"/>
      <c r="I608" s="172">
        <f>ROUND(E608*H608,2)</f>
        <v>0</v>
      </c>
      <c r="J608" s="171"/>
      <c r="K608" s="172">
        <f>ROUND(E608*J608,2)</f>
        <v>0</v>
      </c>
      <c r="L608" s="172">
        <v>21</v>
      </c>
      <c r="M608" s="172">
        <f>G608*(1+L608/100)</f>
        <v>0</v>
      </c>
      <c r="N608" s="172">
        <v>0</v>
      </c>
      <c r="O608" s="172">
        <f>ROUND(E608*N608,2)</f>
        <v>0</v>
      </c>
      <c r="P608" s="172">
        <v>0</v>
      </c>
      <c r="Q608" s="172">
        <f>ROUND(E608*P608,2)</f>
        <v>0</v>
      </c>
      <c r="R608" s="172"/>
      <c r="S608" s="172" t="s">
        <v>177</v>
      </c>
      <c r="T608" s="173" t="s">
        <v>178</v>
      </c>
      <c r="U608" s="158">
        <v>0</v>
      </c>
      <c r="V608" s="158">
        <f>ROUND(E608*U608,2)</f>
        <v>0</v>
      </c>
      <c r="W608" s="15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 t="s">
        <v>196</v>
      </c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</row>
    <row r="609" spans="1:60" outlineLevel="1" x14ac:dyDescent="0.2">
      <c r="A609" s="155"/>
      <c r="B609" s="156"/>
      <c r="C609" s="190" t="s">
        <v>782</v>
      </c>
      <c r="D609" s="188"/>
      <c r="E609" s="189">
        <v>6.14</v>
      </c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 t="s">
        <v>200</v>
      </c>
      <c r="AH609" s="148">
        <v>0</v>
      </c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ht="22.5" outlineLevel="1" x14ac:dyDescent="0.2">
      <c r="A610" s="155">
        <v>130</v>
      </c>
      <c r="B610" s="156" t="s">
        <v>783</v>
      </c>
      <c r="C610" s="203" t="s">
        <v>784</v>
      </c>
      <c r="D610" s="157" t="s">
        <v>0</v>
      </c>
      <c r="E610" s="198"/>
      <c r="F610" s="159"/>
      <c r="G610" s="158">
        <f>ROUND(E610*F610,2)</f>
        <v>0</v>
      </c>
      <c r="H610" s="159"/>
      <c r="I610" s="158">
        <f>ROUND(E610*H610,2)</f>
        <v>0</v>
      </c>
      <c r="J610" s="159"/>
      <c r="K610" s="158">
        <f>ROUND(E610*J610,2)</f>
        <v>0</v>
      </c>
      <c r="L610" s="158">
        <v>21</v>
      </c>
      <c r="M610" s="158">
        <f>G610*(1+L610/100)</f>
        <v>0</v>
      </c>
      <c r="N610" s="158">
        <v>0</v>
      </c>
      <c r="O610" s="158">
        <f>ROUND(E610*N610,2)</f>
        <v>0</v>
      </c>
      <c r="P610" s="158">
        <v>0</v>
      </c>
      <c r="Q610" s="158">
        <f>ROUND(E610*P610,2)</f>
        <v>0</v>
      </c>
      <c r="R610" s="158"/>
      <c r="S610" s="158" t="s">
        <v>177</v>
      </c>
      <c r="T610" s="158" t="s">
        <v>178</v>
      </c>
      <c r="U610" s="158">
        <v>0</v>
      </c>
      <c r="V610" s="158">
        <f>ROUND(E610*U610,2)</f>
        <v>0</v>
      </c>
      <c r="W610" s="15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 t="s">
        <v>702</v>
      </c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x14ac:dyDescent="0.2">
      <c r="A611" s="161" t="s">
        <v>172</v>
      </c>
      <c r="B611" s="162" t="s">
        <v>118</v>
      </c>
      <c r="C611" s="182" t="s">
        <v>119</v>
      </c>
      <c r="D611" s="163"/>
      <c r="E611" s="164"/>
      <c r="F611" s="165"/>
      <c r="G611" s="165">
        <f>SUMIF(AG612:AG616,"&lt;&gt;NOR",G612:G616)</f>
        <v>0</v>
      </c>
      <c r="H611" s="165"/>
      <c r="I611" s="165">
        <f>SUM(I612:I616)</f>
        <v>0</v>
      </c>
      <c r="J611" s="165"/>
      <c r="K611" s="165">
        <f>SUM(K612:K616)</f>
        <v>0</v>
      </c>
      <c r="L611" s="165"/>
      <c r="M611" s="165">
        <f>SUM(M612:M616)</f>
        <v>0</v>
      </c>
      <c r="N611" s="165"/>
      <c r="O611" s="165">
        <f>SUM(O612:O616)</f>
        <v>0</v>
      </c>
      <c r="P611" s="165"/>
      <c r="Q611" s="165">
        <f>SUM(Q612:Q616)</f>
        <v>0</v>
      </c>
      <c r="R611" s="165"/>
      <c r="S611" s="165"/>
      <c r="T611" s="166"/>
      <c r="U611" s="160"/>
      <c r="V611" s="160">
        <f>SUM(V612:V616)</f>
        <v>0</v>
      </c>
      <c r="W611" s="160"/>
      <c r="AG611" t="s">
        <v>173</v>
      </c>
    </row>
    <row r="612" spans="1:60" ht="22.5" outlineLevel="1" x14ac:dyDescent="0.2">
      <c r="A612" s="167">
        <v>131</v>
      </c>
      <c r="B612" s="168" t="s">
        <v>785</v>
      </c>
      <c r="C612" s="184" t="s">
        <v>786</v>
      </c>
      <c r="D612" s="169" t="s">
        <v>195</v>
      </c>
      <c r="E612" s="170">
        <v>8.67</v>
      </c>
      <c r="F612" s="171"/>
      <c r="G612" s="172">
        <f>ROUND(E612*F612,2)</f>
        <v>0</v>
      </c>
      <c r="H612" s="171"/>
      <c r="I612" s="172">
        <f>ROUND(E612*H612,2)</f>
        <v>0</v>
      </c>
      <c r="J612" s="171"/>
      <c r="K612" s="172">
        <f>ROUND(E612*J612,2)</f>
        <v>0</v>
      </c>
      <c r="L612" s="172">
        <v>21</v>
      </c>
      <c r="M612" s="172">
        <f>G612*(1+L612/100)</f>
        <v>0</v>
      </c>
      <c r="N612" s="172">
        <v>0</v>
      </c>
      <c r="O612" s="172">
        <f>ROUND(E612*N612,2)</f>
        <v>0</v>
      </c>
      <c r="P612" s="172">
        <v>0</v>
      </c>
      <c r="Q612" s="172">
        <f>ROUND(E612*P612,2)</f>
        <v>0</v>
      </c>
      <c r="R612" s="172"/>
      <c r="S612" s="172" t="s">
        <v>177</v>
      </c>
      <c r="T612" s="173" t="s">
        <v>178</v>
      </c>
      <c r="U612" s="158">
        <v>0</v>
      </c>
      <c r="V612" s="158">
        <f>ROUND(E612*U612,2)</f>
        <v>0</v>
      </c>
      <c r="W612" s="15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 t="s">
        <v>196</v>
      </c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1" x14ac:dyDescent="0.2">
      <c r="A613" s="155"/>
      <c r="B613" s="156"/>
      <c r="C613" s="190" t="s">
        <v>1544</v>
      </c>
      <c r="D613" s="188"/>
      <c r="E613" s="189">
        <v>8.67</v>
      </c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 t="s">
        <v>200</v>
      </c>
      <c r="AH613" s="148">
        <v>0</v>
      </c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ht="22.5" outlineLevel="1" x14ac:dyDescent="0.2">
      <c r="A614" s="167">
        <v>132</v>
      </c>
      <c r="B614" s="168" t="s">
        <v>788</v>
      </c>
      <c r="C614" s="184" t="s">
        <v>789</v>
      </c>
      <c r="D614" s="169" t="s">
        <v>195</v>
      </c>
      <c r="E614" s="170">
        <v>9.5370000000000008</v>
      </c>
      <c r="F614" s="171"/>
      <c r="G614" s="172">
        <f>ROUND(E614*F614,2)</f>
        <v>0</v>
      </c>
      <c r="H614" s="171"/>
      <c r="I614" s="172">
        <f>ROUND(E614*H614,2)</f>
        <v>0</v>
      </c>
      <c r="J614" s="171"/>
      <c r="K614" s="172">
        <f>ROUND(E614*J614,2)</f>
        <v>0</v>
      </c>
      <c r="L614" s="172">
        <v>21</v>
      </c>
      <c r="M614" s="172">
        <f>G614*(1+L614/100)</f>
        <v>0</v>
      </c>
      <c r="N614" s="172">
        <v>0</v>
      </c>
      <c r="O614" s="172">
        <f>ROUND(E614*N614,2)</f>
        <v>0</v>
      </c>
      <c r="P614" s="172">
        <v>0</v>
      </c>
      <c r="Q614" s="172">
        <f>ROUND(E614*P614,2)</f>
        <v>0</v>
      </c>
      <c r="R614" s="172" t="s">
        <v>228</v>
      </c>
      <c r="S614" s="172" t="s">
        <v>177</v>
      </c>
      <c r="T614" s="173" t="s">
        <v>178</v>
      </c>
      <c r="U614" s="158">
        <v>0</v>
      </c>
      <c r="V614" s="158">
        <f>ROUND(E614*U614,2)</f>
        <v>0</v>
      </c>
      <c r="W614" s="15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 t="s">
        <v>2427</v>
      </c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55"/>
      <c r="B615" s="156"/>
      <c r="C615" s="190" t="s">
        <v>1545</v>
      </c>
      <c r="D615" s="188"/>
      <c r="E615" s="189">
        <v>9.5399999999999991</v>
      </c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 t="s">
        <v>200</v>
      </c>
      <c r="AH615" s="148">
        <v>0</v>
      </c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outlineLevel="1" x14ac:dyDescent="0.2">
      <c r="A616" s="155">
        <v>133</v>
      </c>
      <c r="B616" s="156" t="s">
        <v>791</v>
      </c>
      <c r="C616" s="203" t="s">
        <v>792</v>
      </c>
      <c r="D616" s="157" t="s">
        <v>0</v>
      </c>
      <c r="E616" s="198"/>
      <c r="F616" s="159"/>
      <c r="G616" s="158">
        <f>ROUND(E616*F616,2)</f>
        <v>0</v>
      </c>
      <c r="H616" s="159"/>
      <c r="I616" s="158">
        <f>ROUND(E616*H616,2)</f>
        <v>0</v>
      </c>
      <c r="J616" s="159"/>
      <c r="K616" s="158">
        <f>ROUND(E616*J616,2)</f>
        <v>0</v>
      </c>
      <c r="L616" s="158">
        <v>21</v>
      </c>
      <c r="M616" s="158">
        <f>G616*(1+L616/100)</f>
        <v>0</v>
      </c>
      <c r="N616" s="158">
        <v>0</v>
      </c>
      <c r="O616" s="158">
        <f>ROUND(E616*N616,2)</f>
        <v>0</v>
      </c>
      <c r="P616" s="158">
        <v>0</v>
      </c>
      <c r="Q616" s="158">
        <f>ROUND(E616*P616,2)</f>
        <v>0</v>
      </c>
      <c r="R616" s="158"/>
      <c r="S616" s="158" t="s">
        <v>177</v>
      </c>
      <c r="T616" s="158" t="s">
        <v>178</v>
      </c>
      <c r="U616" s="158">
        <v>0</v>
      </c>
      <c r="V616" s="158">
        <f>ROUND(E616*U616,2)</f>
        <v>0</v>
      </c>
      <c r="W616" s="15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 t="s">
        <v>702</v>
      </c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x14ac:dyDescent="0.2">
      <c r="A617" s="161" t="s">
        <v>172</v>
      </c>
      <c r="B617" s="162" t="s">
        <v>120</v>
      </c>
      <c r="C617" s="182" t="s">
        <v>121</v>
      </c>
      <c r="D617" s="163"/>
      <c r="E617" s="164"/>
      <c r="F617" s="165"/>
      <c r="G617" s="165">
        <f>SUMIF(AG618:AG690,"&lt;&gt;NOR",G618:G690)</f>
        <v>0</v>
      </c>
      <c r="H617" s="165"/>
      <c r="I617" s="165">
        <f>SUM(I618:I690)</f>
        <v>0</v>
      </c>
      <c r="J617" s="165"/>
      <c r="K617" s="165">
        <f>SUM(K618:K690)</f>
        <v>0</v>
      </c>
      <c r="L617" s="165"/>
      <c r="M617" s="165">
        <f>SUM(M618:M690)</f>
        <v>0</v>
      </c>
      <c r="N617" s="165"/>
      <c r="O617" s="165">
        <f>SUM(O618:O690)</f>
        <v>0</v>
      </c>
      <c r="P617" s="165"/>
      <c r="Q617" s="165">
        <f>SUM(Q618:Q690)</f>
        <v>0</v>
      </c>
      <c r="R617" s="165"/>
      <c r="S617" s="165"/>
      <c r="T617" s="166"/>
      <c r="U617" s="160"/>
      <c r="V617" s="160">
        <f>SUM(V618:V690)</f>
        <v>0</v>
      </c>
      <c r="W617" s="160"/>
      <c r="AG617" t="s">
        <v>173</v>
      </c>
    </row>
    <row r="618" spans="1:60" ht="22.5" outlineLevel="1" x14ac:dyDescent="0.2">
      <c r="A618" s="167">
        <v>134</v>
      </c>
      <c r="B618" s="168" t="s">
        <v>795</v>
      </c>
      <c r="C618" s="184" t="s">
        <v>796</v>
      </c>
      <c r="D618" s="169" t="s">
        <v>256</v>
      </c>
      <c r="E618" s="170">
        <v>1550.88</v>
      </c>
      <c r="F618" s="171"/>
      <c r="G618" s="172">
        <f>ROUND(E618*F618,2)</f>
        <v>0</v>
      </c>
      <c r="H618" s="171"/>
      <c r="I618" s="172">
        <f>ROUND(E618*H618,2)</f>
        <v>0</v>
      </c>
      <c r="J618" s="171"/>
      <c r="K618" s="172">
        <f>ROUND(E618*J618,2)</f>
        <v>0</v>
      </c>
      <c r="L618" s="172">
        <v>21</v>
      </c>
      <c r="M618" s="172">
        <f>G618*(1+L618/100)</f>
        <v>0</v>
      </c>
      <c r="N618" s="172">
        <v>0</v>
      </c>
      <c r="O618" s="172">
        <f>ROUND(E618*N618,2)</f>
        <v>0</v>
      </c>
      <c r="P618" s="172">
        <v>0</v>
      </c>
      <c r="Q618" s="172">
        <f>ROUND(E618*P618,2)</f>
        <v>0</v>
      </c>
      <c r="R618" s="172"/>
      <c r="S618" s="172" t="s">
        <v>177</v>
      </c>
      <c r="T618" s="173" t="s">
        <v>178</v>
      </c>
      <c r="U618" s="158">
        <v>0</v>
      </c>
      <c r="V618" s="158">
        <f>ROUND(E618*U618,2)</f>
        <v>0</v>
      </c>
      <c r="W618" s="15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 t="s">
        <v>196</v>
      </c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</row>
    <row r="619" spans="1:60" outlineLevel="1" x14ac:dyDescent="0.2">
      <c r="A619" s="155"/>
      <c r="B619" s="156"/>
      <c r="C619" s="190" t="s">
        <v>828</v>
      </c>
      <c r="D619" s="188"/>
      <c r="E619" s="189">
        <v>56</v>
      </c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 t="s">
        <v>200</v>
      </c>
      <c r="AH619" s="148">
        <v>0</v>
      </c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</row>
    <row r="620" spans="1:60" outlineLevel="1" x14ac:dyDescent="0.2">
      <c r="A620" s="155"/>
      <c r="B620" s="156"/>
      <c r="C620" s="190" t="s">
        <v>831</v>
      </c>
      <c r="D620" s="188"/>
      <c r="E620" s="189">
        <v>124</v>
      </c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 t="s">
        <v>200</v>
      </c>
      <c r="AH620" s="148">
        <v>0</v>
      </c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outlineLevel="1" x14ac:dyDescent="0.2">
      <c r="A621" s="155"/>
      <c r="B621" s="156"/>
      <c r="C621" s="190" t="s">
        <v>84</v>
      </c>
      <c r="D621" s="188"/>
      <c r="E621" s="189">
        <v>62</v>
      </c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 t="s">
        <v>200</v>
      </c>
      <c r="AH621" s="148">
        <v>0</v>
      </c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</row>
    <row r="622" spans="1:60" outlineLevel="1" x14ac:dyDescent="0.2">
      <c r="A622" s="155"/>
      <c r="B622" s="156"/>
      <c r="C622" s="190" t="s">
        <v>1104</v>
      </c>
      <c r="D622" s="188"/>
      <c r="E622" s="189">
        <v>50</v>
      </c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 t="s">
        <v>200</v>
      </c>
      <c r="AH622" s="148">
        <v>0</v>
      </c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</row>
    <row r="623" spans="1:60" outlineLevel="1" x14ac:dyDescent="0.2">
      <c r="A623" s="155"/>
      <c r="B623" s="156"/>
      <c r="C623" s="190" t="s">
        <v>1105</v>
      </c>
      <c r="D623" s="188"/>
      <c r="E623" s="189">
        <v>68.64</v>
      </c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 t="s">
        <v>200</v>
      </c>
      <c r="AH623" s="148">
        <v>0</v>
      </c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outlineLevel="1" x14ac:dyDescent="0.2">
      <c r="A624" s="155"/>
      <c r="B624" s="156"/>
      <c r="C624" s="190" t="s">
        <v>1106</v>
      </c>
      <c r="D624" s="188"/>
      <c r="E624" s="189">
        <v>42.24</v>
      </c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 t="s">
        <v>200</v>
      </c>
      <c r="AH624" s="148">
        <v>0</v>
      </c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outlineLevel="1" x14ac:dyDescent="0.2">
      <c r="A625" s="155"/>
      <c r="B625" s="156"/>
      <c r="C625" s="190" t="s">
        <v>828</v>
      </c>
      <c r="D625" s="188"/>
      <c r="E625" s="189">
        <v>56</v>
      </c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 t="s">
        <v>200</v>
      </c>
      <c r="AH625" s="148">
        <v>0</v>
      </c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outlineLevel="1" x14ac:dyDescent="0.2">
      <c r="A626" s="155"/>
      <c r="B626" s="156"/>
      <c r="C626" s="190" t="s">
        <v>831</v>
      </c>
      <c r="D626" s="188"/>
      <c r="E626" s="189">
        <v>124</v>
      </c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 t="s">
        <v>200</v>
      </c>
      <c r="AH626" s="148">
        <v>0</v>
      </c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</row>
    <row r="627" spans="1:60" outlineLevel="1" x14ac:dyDescent="0.2">
      <c r="A627" s="155"/>
      <c r="B627" s="156"/>
      <c r="C627" s="190" t="s">
        <v>84</v>
      </c>
      <c r="D627" s="188"/>
      <c r="E627" s="189">
        <v>62</v>
      </c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 t="s">
        <v>200</v>
      </c>
      <c r="AH627" s="148">
        <v>0</v>
      </c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outlineLevel="1" x14ac:dyDescent="0.2">
      <c r="A628" s="155"/>
      <c r="B628" s="156"/>
      <c r="C628" s="190" t="s">
        <v>1104</v>
      </c>
      <c r="D628" s="188"/>
      <c r="E628" s="189">
        <v>50</v>
      </c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 t="s">
        <v>200</v>
      </c>
      <c r="AH628" s="148">
        <v>0</v>
      </c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</row>
    <row r="629" spans="1:60" outlineLevel="1" x14ac:dyDescent="0.2">
      <c r="A629" s="155"/>
      <c r="B629" s="156"/>
      <c r="C629" s="190" t="s">
        <v>2537</v>
      </c>
      <c r="D629" s="188"/>
      <c r="E629" s="189">
        <v>428</v>
      </c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 t="s">
        <v>200</v>
      </c>
      <c r="AH629" s="148">
        <v>0</v>
      </c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outlineLevel="1" x14ac:dyDescent="0.2">
      <c r="A630" s="155"/>
      <c r="B630" s="156"/>
      <c r="C630" s="190" t="s">
        <v>2537</v>
      </c>
      <c r="D630" s="188"/>
      <c r="E630" s="189">
        <v>428</v>
      </c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 t="s">
        <v>200</v>
      </c>
      <c r="AH630" s="148">
        <v>0</v>
      </c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ht="45" outlineLevel="1" x14ac:dyDescent="0.2">
      <c r="A631" s="167">
        <v>135</v>
      </c>
      <c r="B631" s="168" t="s">
        <v>807</v>
      </c>
      <c r="C631" s="184" t="s">
        <v>808</v>
      </c>
      <c r="D631" s="169" t="s">
        <v>227</v>
      </c>
      <c r="E631" s="170">
        <v>7</v>
      </c>
      <c r="F631" s="171"/>
      <c r="G631" s="172">
        <f>ROUND(E631*F631,2)</f>
        <v>0</v>
      </c>
      <c r="H631" s="171"/>
      <c r="I631" s="172">
        <f>ROUND(E631*H631,2)</f>
        <v>0</v>
      </c>
      <c r="J631" s="171"/>
      <c r="K631" s="172">
        <f>ROUND(E631*J631,2)</f>
        <v>0</v>
      </c>
      <c r="L631" s="172">
        <v>21</v>
      </c>
      <c r="M631" s="172">
        <f>G631*(1+L631/100)</f>
        <v>0</v>
      </c>
      <c r="N631" s="172">
        <v>0</v>
      </c>
      <c r="O631" s="172">
        <f>ROUND(E631*N631,2)</f>
        <v>0</v>
      </c>
      <c r="P631" s="172">
        <v>0</v>
      </c>
      <c r="Q631" s="172">
        <f>ROUND(E631*P631,2)</f>
        <v>0</v>
      </c>
      <c r="R631" s="172"/>
      <c r="S631" s="172" t="s">
        <v>177</v>
      </c>
      <c r="T631" s="173" t="s">
        <v>178</v>
      </c>
      <c r="U631" s="158">
        <v>0</v>
      </c>
      <c r="V631" s="158">
        <f>ROUND(E631*U631,2)</f>
        <v>0</v>
      </c>
      <c r="W631" s="15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 t="s">
        <v>196</v>
      </c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1" x14ac:dyDescent="0.2">
      <c r="A632" s="155"/>
      <c r="B632" s="156"/>
      <c r="C632" s="190" t="s">
        <v>809</v>
      </c>
      <c r="D632" s="188"/>
      <c r="E632" s="189">
        <v>7</v>
      </c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 t="s">
        <v>200</v>
      </c>
      <c r="AH632" s="148">
        <v>0</v>
      </c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ht="22.5" outlineLevel="1" x14ac:dyDescent="0.2">
      <c r="A633" s="167">
        <v>136</v>
      </c>
      <c r="B633" s="168" t="s">
        <v>816</v>
      </c>
      <c r="C633" s="184" t="s">
        <v>817</v>
      </c>
      <c r="D633" s="169" t="s">
        <v>256</v>
      </c>
      <c r="E633" s="170">
        <v>193.1</v>
      </c>
      <c r="F633" s="171"/>
      <c r="G633" s="172">
        <f>ROUND(E633*F633,2)</f>
        <v>0</v>
      </c>
      <c r="H633" s="171"/>
      <c r="I633" s="172">
        <f>ROUND(E633*H633,2)</f>
        <v>0</v>
      </c>
      <c r="J633" s="171"/>
      <c r="K633" s="172">
        <f>ROUND(E633*J633,2)</f>
        <v>0</v>
      </c>
      <c r="L633" s="172">
        <v>21</v>
      </c>
      <c r="M633" s="172">
        <f>G633*(1+L633/100)</f>
        <v>0</v>
      </c>
      <c r="N633" s="172">
        <v>0</v>
      </c>
      <c r="O633" s="172">
        <f>ROUND(E633*N633,2)</f>
        <v>0</v>
      </c>
      <c r="P633" s="172">
        <v>0</v>
      </c>
      <c r="Q633" s="172">
        <f>ROUND(E633*P633,2)</f>
        <v>0</v>
      </c>
      <c r="R633" s="172"/>
      <c r="S633" s="172" t="s">
        <v>177</v>
      </c>
      <c r="T633" s="173" t="s">
        <v>178</v>
      </c>
      <c r="U633" s="158">
        <v>0</v>
      </c>
      <c r="V633" s="158">
        <f>ROUND(E633*U633,2)</f>
        <v>0</v>
      </c>
      <c r="W633" s="15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 t="s">
        <v>196</v>
      </c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outlineLevel="1" x14ac:dyDescent="0.2">
      <c r="A634" s="155"/>
      <c r="B634" s="156"/>
      <c r="C634" s="190" t="s">
        <v>2538</v>
      </c>
      <c r="D634" s="188"/>
      <c r="E634" s="189">
        <v>76.5</v>
      </c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 t="s">
        <v>200</v>
      </c>
      <c r="AH634" s="148">
        <v>0</v>
      </c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</row>
    <row r="635" spans="1:60" outlineLevel="1" x14ac:dyDescent="0.2">
      <c r="A635" s="155"/>
      <c r="B635" s="156"/>
      <c r="C635" s="190" t="s">
        <v>799</v>
      </c>
      <c r="D635" s="188"/>
      <c r="E635" s="189">
        <v>48.5</v>
      </c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 t="s">
        <v>200</v>
      </c>
      <c r="AH635" s="148">
        <v>0</v>
      </c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55"/>
      <c r="B636" s="156"/>
      <c r="C636" s="190" t="s">
        <v>2539</v>
      </c>
      <c r="D636" s="188"/>
      <c r="E636" s="189">
        <v>33.200000000000003</v>
      </c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 t="s">
        <v>200</v>
      </c>
      <c r="AH636" s="148">
        <v>0</v>
      </c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outlineLevel="1" x14ac:dyDescent="0.2">
      <c r="A637" s="155"/>
      <c r="B637" s="156"/>
      <c r="C637" s="190" t="s">
        <v>2540</v>
      </c>
      <c r="D637" s="188"/>
      <c r="E637" s="189">
        <v>5.7</v>
      </c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 t="s">
        <v>200</v>
      </c>
      <c r="AH637" s="148">
        <v>0</v>
      </c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outlineLevel="1" x14ac:dyDescent="0.2">
      <c r="A638" s="155"/>
      <c r="B638" s="156"/>
      <c r="C638" s="190" t="s">
        <v>2067</v>
      </c>
      <c r="D638" s="188"/>
      <c r="E638" s="189">
        <v>6.1</v>
      </c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 t="s">
        <v>200</v>
      </c>
      <c r="AH638" s="148">
        <v>0</v>
      </c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outlineLevel="1" x14ac:dyDescent="0.2">
      <c r="A639" s="155"/>
      <c r="B639" s="156"/>
      <c r="C639" s="190" t="s">
        <v>2541</v>
      </c>
      <c r="D639" s="188"/>
      <c r="E639" s="189">
        <v>5.8</v>
      </c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 t="s">
        <v>200</v>
      </c>
      <c r="AH639" s="148">
        <v>0</v>
      </c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1" x14ac:dyDescent="0.2">
      <c r="A640" s="155"/>
      <c r="B640" s="156"/>
      <c r="C640" s="190" t="s">
        <v>2542</v>
      </c>
      <c r="D640" s="188"/>
      <c r="E640" s="189">
        <v>9.1</v>
      </c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 t="s">
        <v>200</v>
      </c>
      <c r="AH640" s="148">
        <v>0</v>
      </c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outlineLevel="1" x14ac:dyDescent="0.2">
      <c r="A641" s="155"/>
      <c r="B641" s="156"/>
      <c r="C641" s="190" t="s">
        <v>2543</v>
      </c>
      <c r="D641" s="188"/>
      <c r="E641" s="189">
        <v>8.1999999999999993</v>
      </c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 t="s">
        <v>200</v>
      </c>
      <c r="AH641" s="148">
        <v>0</v>
      </c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</row>
    <row r="642" spans="1:60" ht="22.5" outlineLevel="1" x14ac:dyDescent="0.2">
      <c r="A642" s="167">
        <v>137</v>
      </c>
      <c r="B642" s="168" t="s">
        <v>821</v>
      </c>
      <c r="C642" s="184" t="s">
        <v>822</v>
      </c>
      <c r="D642" s="169" t="s">
        <v>227</v>
      </c>
      <c r="E642" s="170">
        <v>6</v>
      </c>
      <c r="F642" s="171"/>
      <c r="G642" s="172">
        <f>ROUND(E642*F642,2)</f>
        <v>0</v>
      </c>
      <c r="H642" s="171"/>
      <c r="I642" s="172">
        <f>ROUND(E642*H642,2)</f>
        <v>0</v>
      </c>
      <c r="J642" s="171"/>
      <c r="K642" s="172">
        <f>ROUND(E642*J642,2)</f>
        <v>0</v>
      </c>
      <c r="L642" s="172">
        <v>21</v>
      </c>
      <c r="M642" s="172">
        <f>G642*(1+L642/100)</f>
        <v>0</v>
      </c>
      <c r="N642" s="172">
        <v>0</v>
      </c>
      <c r="O642" s="172">
        <f>ROUND(E642*N642,2)</f>
        <v>0</v>
      </c>
      <c r="P642" s="172">
        <v>0</v>
      </c>
      <c r="Q642" s="172">
        <f>ROUND(E642*P642,2)</f>
        <v>0</v>
      </c>
      <c r="R642" s="172"/>
      <c r="S642" s="172" t="s">
        <v>184</v>
      </c>
      <c r="T642" s="173" t="s">
        <v>178</v>
      </c>
      <c r="U642" s="158">
        <v>0</v>
      </c>
      <c r="V642" s="158">
        <f>ROUND(E642*U642,2)</f>
        <v>0</v>
      </c>
      <c r="W642" s="15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 t="s">
        <v>196</v>
      </c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outlineLevel="1" x14ac:dyDescent="0.2">
      <c r="A643" s="155"/>
      <c r="B643" s="156"/>
      <c r="C643" s="190" t="s">
        <v>823</v>
      </c>
      <c r="D643" s="188"/>
      <c r="E643" s="189">
        <v>6</v>
      </c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 t="s">
        <v>200</v>
      </c>
      <c r="AH643" s="148">
        <v>0</v>
      </c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outlineLevel="1" x14ac:dyDescent="0.2">
      <c r="A644" s="167">
        <v>138</v>
      </c>
      <c r="B644" s="168" t="s">
        <v>824</v>
      </c>
      <c r="C644" s="184" t="s">
        <v>825</v>
      </c>
      <c r="D644" s="169" t="s">
        <v>256</v>
      </c>
      <c r="E644" s="170">
        <v>76.5</v>
      </c>
      <c r="F644" s="171"/>
      <c r="G644" s="172">
        <f>ROUND(E644*F644,2)</f>
        <v>0</v>
      </c>
      <c r="H644" s="171"/>
      <c r="I644" s="172">
        <f>ROUND(E644*H644,2)</f>
        <v>0</v>
      </c>
      <c r="J644" s="171"/>
      <c r="K644" s="172">
        <f>ROUND(E644*J644,2)</f>
        <v>0</v>
      </c>
      <c r="L644" s="172">
        <v>21</v>
      </c>
      <c r="M644" s="172">
        <f>G644*(1+L644/100)</f>
        <v>0</v>
      </c>
      <c r="N644" s="172">
        <v>0</v>
      </c>
      <c r="O644" s="172">
        <f>ROUND(E644*N644,2)</f>
        <v>0</v>
      </c>
      <c r="P644" s="172">
        <v>0</v>
      </c>
      <c r="Q644" s="172">
        <f>ROUND(E644*P644,2)</f>
        <v>0</v>
      </c>
      <c r="R644" s="172"/>
      <c r="S644" s="172" t="s">
        <v>184</v>
      </c>
      <c r="T644" s="173" t="s">
        <v>178</v>
      </c>
      <c r="U644" s="158">
        <v>0</v>
      </c>
      <c r="V644" s="158">
        <f>ROUND(E644*U644,2)</f>
        <v>0</v>
      </c>
      <c r="W644" s="15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 t="s">
        <v>196</v>
      </c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outlineLevel="1" x14ac:dyDescent="0.2">
      <c r="A645" s="155"/>
      <c r="B645" s="156"/>
      <c r="C645" s="190" t="s">
        <v>2538</v>
      </c>
      <c r="D645" s="188"/>
      <c r="E645" s="189">
        <v>76.5</v>
      </c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 t="s">
        <v>200</v>
      </c>
      <c r="AH645" s="148">
        <v>0</v>
      </c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outlineLevel="1" x14ac:dyDescent="0.2">
      <c r="A646" s="167">
        <v>139</v>
      </c>
      <c r="B646" s="168" t="s">
        <v>826</v>
      </c>
      <c r="C646" s="184" t="s">
        <v>827</v>
      </c>
      <c r="D646" s="169" t="s">
        <v>256</v>
      </c>
      <c r="E646" s="170">
        <v>56</v>
      </c>
      <c r="F646" s="171"/>
      <c r="G646" s="172">
        <f>ROUND(E646*F646,2)</f>
        <v>0</v>
      </c>
      <c r="H646" s="171"/>
      <c r="I646" s="172">
        <f>ROUND(E646*H646,2)</f>
        <v>0</v>
      </c>
      <c r="J646" s="171"/>
      <c r="K646" s="172">
        <f>ROUND(E646*J646,2)</f>
        <v>0</v>
      </c>
      <c r="L646" s="172">
        <v>21</v>
      </c>
      <c r="M646" s="172">
        <f>G646*(1+L646/100)</f>
        <v>0</v>
      </c>
      <c r="N646" s="172">
        <v>0</v>
      </c>
      <c r="O646" s="172">
        <f>ROUND(E646*N646,2)</f>
        <v>0</v>
      </c>
      <c r="P646" s="172">
        <v>0</v>
      </c>
      <c r="Q646" s="172">
        <f>ROUND(E646*P646,2)</f>
        <v>0</v>
      </c>
      <c r="R646" s="172"/>
      <c r="S646" s="172" t="s">
        <v>184</v>
      </c>
      <c r="T646" s="173" t="s">
        <v>178</v>
      </c>
      <c r="U646" s="158">
        <v>0</v>
      </c>
      <c r="V646" s="158">
        <f>ROUND(E646*U646,2)</f>
        <v>0</v>
      </c>
      <c r="W646" s="15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 t="s">
        <v>2427</v>
      </c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</row>
    <row r="647" spans="1:60" outlineLevel="1" x14ac:dyDescent="0.2">
      <c r="A647" s="155"/>
      <c r="B647" s="156"/>
      <c r="C647" s="190" t="s">
        <v>828</v>
      </c>
      <c r="D647" s="188"/>
      <c r="E647" s="189">
        <v>56</v>
      </c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 t="s">
        <v>200</v>
      </c>
      <c r="AH647" s="148">
        <v>0</v>
      </c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1" x14ac:dyDescent="0.2">
      <c r="A648" s="167">
        <v>140</v>
      </c>
      <c r="B648" s="168" t="s">
        <v>829</v>
      </c>
      <c r="C648" s="184" t="s">
        <v>830</v>
      </c>
      <c r="D648" s="169" t="s">
        <v>256</v>
      </c>
      <c r="E648" s="170">
        <v>124</v>
      </c>
      <c r="F648" s="171"/>
      <c r="G648" s="172">
        <f>ROUND(E648*F648,2)</f>
        <v>0</v>
      </c>
      <c r="H648" s="171"/>
      <c r="I648" s="172">
        <f>ROUND(E648*H648,2)</f>
        <v>0</v>
      </c>
      <c r="J648" s="171"/>
      <c r="K648" s="172">
        <f>ROUND(E648*J648,2)</f>
        <v>0</v>
      </c>
      <c r="L648" s="172">
        <v>21</v>
      </c>
      <c r="M648" s="172">
        <f>G648*(1+L648/100)</f>
        <v>0</v>
      </c>
      <c r="N648" s="172">
        <v>0</v>
      </c>
      <c r="O648" s="172">
        <f>ROUND(E648*N648,2)</f>
        <v>0</v>
      </c>
      <c r="P648" s="172">
        <v>0</v>
      </c>
      <c r="Q648" s="172">
        <f>ROUND(E648*P648,2)</f>
        <v>0</v>
      </c>
      <c r="R648" s="172"/>
      <c r="S648" s="172" t="s">
        <v>184</v>
      </c>
      <c r="T648" s="173" t="s">
        <v>178</v>
      </c>
      <c r="U648" s="158">
        <v>0</v>
      </c>
      <c r="V648" s="158">
        <f>ROUND(E648*U648,2)</f>
        <v>0</v>
      </c>
      <c r="W648" s="15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 t="s">
        <v>2427</v>
      </c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outlineLevel="1" x14ac:dyDescent="0.2">
      <c r="A649" s="155"/>
      <c r="B649" s="156"/>
      <c r="C649" s="190" t="s">
        <v>831</v>
      </c>
      <c r="D649" s="188"/>
      <c r="E649" s="189">
        <v>124</v>
      </c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 t="s">
        <v>200</v>
      </c>
      <c r="AH649" s="148">
        <v>0</v>
      </c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outlineLevel="1" x14ac:dyDescent="0.2">
      <c r="A650" s="167">
        <v>141</v>
      </c>
      <c r="B650" s="168" t="s">
        <v>832</v>
      </c>
      <c r="C650" s="184" t="s">
        <v>833</v>
      </c>
      <c r="D650" s="169" t="s">
        <v>256</v>
      </c>
      <c r="E650" s="170">
        <v>62</v>
      </c>
      <c r="F650" s="171"/>
      <c r="G650" s="172">
        <f>ROUND(E650*F650,2)</f>
        <v>0</v>
      </c>
      <c r="H650" s="171"/>
      <c r="I650" s="172">
        <f>ROUND(E650*H650,2)</f>
        <v>0</v>
      </c>
      <c r="J650" s="171"/>
      <c r="K650" s="172">
        <f>ROUND(E650*J650,2)</f>
        <v>0</v>
      </c>
      <c r="L650" s="172">
        <v>21</v>
      </c>
      <c r="M650" s="172">
        <f>G650*(1+L650/100)</f>
        <v>0</v>
      </c>
      <c r="N650" s="172">
        <v>0</v>
      </c>
      <c r="O650" s="172">
        <f>ROUND(E650*N650,2)</f>
        <v>0</v>
      </c>
      <c r="P650" s="172">
        <v>0</v>
      </c>
      <c r="Q650" s="172">
        <f>ROUND(E650*P650,2)</f>
        <v>0</v>
      </c>
      <c r="R650" s="172"/>
      <c r="S650" s="172" t="s">
        <v>184</v>
      </c>
      <c r="T650" s="173" t="s">
        <v>178</v>
      </c>
      <c r="U650" s="158">
        <v>0</v>
      </c>
      <c r="V650" s="158">
        <f>ROUND(E650*U650,2)</f>
        <v>0</v>
      </c>
      <c r="W650" s="15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 t="s">
        <v>2427</v>
      </c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outlineLevel="1" x14ac:dyDescent="0.2">
      <c r="A651" s="155"/>
      <c r="B651" s="156"/>
      <c r="C651" s="190" t="s">
        <v>84</v>
      </c>
      <c r="D651" s="188"/>
      <c r="E651" s="189">
        <v>62</v>
      </c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 t="s">
        <v>200</v>
      </c>
      <c r="AH651" s="148">
        <v>0</v>
      </c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outlineLevel="1" x14ac:dyDescent="0.2">
      <c r="A652" s="167">
        <v>142</v>
      </c>
      <c r="B652" s="168" t="s">
        <v>834</v>
      </c>
      <c r="C652" s="184" t="s">
        <v>835</v>
      </c>
      <c r="D652" s="169" t="s">
        <v>256</v>
      </c>
      <c r="E652" s="170">
        <v>50</v>
      </c>
      <c r="F652" s="171"/>
      <c r="G652" s="172">
        <f>ROUND(E652*F652,2)</f>
        <v>0</v>
      </c>
      <c r="H652" s="171"/>
      <c r="I652" s="172">
        <f>ROUND(E652*H652,2)</f>
        <v>0</v>
      </c>
      <c r="J652" s="171"/>
      <c r="K652" s="172">
        <f>ROUND(E652*J652,2)</f>
        <v>0</v>
      </c>
      <c r="L652" s="172">
        <v>21</v>
      </c>
      <c r="M652" s="172">
        <f>G652*(1+L652/100)</f>
        <v>0</v>
      </c>
      <c r="N652" s="172">
        <v>0</v>
      </c>
      <c r="O652" s="172">
        <f>ROUND(E652*N652,2)</f>
        <v>0</v>
      </c>
      <c r="P652" s="172">
        <v>0</v>
      </c>
      <c r="Q652" s="172">
        <f>ROUND(E652*P652,2)</f>
        <v>0</v>
      </c>
      <c r="R652" s="172"/>
      <c r="S652" s="172" t="s">
        <v>184</v>
      </c>
      <c r="T652" s="173" t="s">
        <v>178</v>
      </c>
      <c r="U652" s="158">
        <v>0</v>
      </c>
      <c r="V652" s="158">
        <f>ROUND(E652*U652,2)</f>
        <v>0</v>
      </c>
      <c r="W652" s="15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 t="s">
        <v>196</v>
      </c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</row>
    <row r="653" spans="1:60" outlineLevel="1" x14ac:dyDescent="0.2">
      <c r="A653" s="155"/>
      <c r="B653" s="156"/>
      <c r="C653" s="190" t="s">
        <v>1104</v>
      </c>
      <c r="D653" s="188"/>
      <c r="E653" s="189">
        <v>50</v>
      </c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 t="s">
        <v>200</v>
      </c>
      <c r="AH653" s="148">
        <v>0</v>
      </c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ht="22.5" outlineLevel="1" x14ac:dyDescent="0.2">
      <c r="A654" s="167">
        <v>143</v>
      </c>
      <c r="B654" s="168" t="s">
        <v>836</v>
      </c>
      <c r="C654" s="184" t="s">
        <v>837</v>
      </c>
      <c r="D654" s="169" t="s">
        <v>256</v>
      </c>
      <c r="E654" s="170">
        <v>48.5</v>
      </c>
      <c r="F654" s="171"/>
      <c r="G654" s="172">
        <f>ROUND(E654*F654,2)</f>
        <v>0</v>
      </c>
      <c r="H654" s="171"/>
      <c r="I654" s="172">
        <f>ROUND(E654*H654,2)</f>
        <v>0</v>
      </c>
      <c r="J654" s="171"/>
      <c r="K654" s="172">
        <f>ROUND(E654*J654,2)</f>
        <v>0</v>
      </c>
      <c r="L654" s="172">
        <v>21</v>
      </c>
      <c r="M654" s="172">
        <f>G654*(1+L654/100)</f>
        <v>0</v>
      </c>
      <c r="N654" s="172">
        <v>0</v>
      </c>
      <c r="O654" s="172">
        <f>ROUND(E654*N654,2)</f>
        <v>0</v>
      </c>
      <c r="P654" s="172">
        <v>0</v>
      </c>
      <c r="Q654" s="172">
        <f>ROUND(E654*P654,2)</f>
        <v>0</v>
      </c>
      <c r="R654" s="172"/>
      <c r="S654" s="172" t="s">
        <v>184</v>
      </c>
      <c r="T654" s="173" t="s">
        <v>178</v>
      </c>
      <c r="U654" s="158">
        <v>0</v>
      </c>
      <c r="V654" s="158">
        <f>ROUND(E654*U654,2)</f>
        <v>0</v>
      </c>
      <c r="W654" s="15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 t="s">
        <v>196</v>
      </c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</row>
    <row r="655" spans="1:60" outlineLevel="1" x14ac:dyDescent="0.2">
      <c r="A655" s="155"/>
      <c r="B655" s="156"/>
      <c r="C655" s="190" t="s">
        <v>799</v>
      </c>
      <c r="D655" s="188"/>
      <c r="E655" s="189">
        <v>48.5</v>
      </c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 t="s">
        <v>200</v>
      </c>
      <c r="AH655" s="148">
        <v>0</v>
      </c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ht="22.5" outlineLevel="1" x14ac:dyDescent="0.2">
      <c r="A656" s="167">
        <v>144</v>
      </c>
      <c r="B656" s="168" t="s">
        <v>838</v>
      </c>
      <c r="C656" s="184" t="s">
        <v>839</v>
      </c>
      <c r="D656" s="169" t="s">
        <v>227</v>
      </c>
      <c r="E656" s="170">
        <v>7</v>
      </c>
      <c r="F656" s="171"/>
      <c r="G656" s="172">
        <f>ROUND(E656*F656,2)</f>
        <v>0</v>
      </c>
      <c r="H656" s="171"/>
      <c r="I656" s="172">
        <f>ROUND(E656*H656,2)</f>
        <v>0</v>
      </c>
      <c r="J656" s="171"/>
      <c r="K656" s="172">
        <f>ROUND(E656*J656,2)</f>
        <v>0</v>
      </c>
      <c r="L656" s="172">
        <v>21</v>
      </c>
      <c r="M656" s="172">
        <f>G656*(1+L656/100)</f>
        <v>0</v>
      </c>
      <c r="N656" s="172">
        <v>0</v>
      </c>
      <c r="O656" s="172">
        <f>ROUND(E656*N656,2)</f>
        <v>0</v>
      </c>
      <c r="P656" s="172">
        <v>0</v>
      </c>
      <c r="Q656" s="172">
        <f>ROUND(E656*P656,2)</f>
        <v>0</v>
      </c>
      <c r="R656" s="172"/>
      <c r="S656" s="172" t="s">
        <v>184</v>
      </c>
      <c r="T656" s="173" t="s">
        <v>178</v>
      </c>
      <c r="U656" s="158">
        <v>0</v>
      </c>
      <c r="V656" s="158">
        <f>ROUND(E656*U656,2)</f>
        <v>0</v>
      </c>
      <c r="W656" s="15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 t="s">
        <v>196</v>
      </c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outlineLevel="1" x14ac:dyDescent="0.2">
      <c r="A657" s="155"/>
      <c r="B657" s="156"/>
      <c r="C657" s="190" t="s">
        <v>747</v>
      </c>
      <c r="D657" s="188"/>
      <c r="E657" s="189">
        <v>7</v>
      </c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 t="s">
        <v>200</v>
      </c>
      <c r="AH657" s="148">
        <v>0</v>
      </c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1" x14ac:dyDescent="0.2">
      <c r="A658" s="167">
        <v>145</v>
      </c>
      <c r="B658" s="168" t="s">
        <v>840</v>
      </c>
      <c r="C658" s="184" t="s">
        <v>841</v>
      </c>
      <c r="D658" s="169" t="s">
        <v>227</v>
      </c>
      <c r="E658" s="170">
        <v>7</v>
      </c>
      <c r="F658" s="171"/>
      <c r="G658" s="172">
        <f>ROUND(E658*F658,2)</f>
        <v>0</v>
      </c>
      <c r="H658" s="171"/>
      <c r="I658" s="172">
        <f>ROUND(E658*H658,2)</f>
        <v>0</v>
      </c>
      <c r="J658" s="171"/>
      <c r="K658" s="172">
        <f>ROUND(E658*J658,2)</f>
        <v>0</v>
      </c>
      <c r="L658" s="172">
        <v>21</v>
      </c>
      <c r="M658" s="172">
        <f>G658*(1+L658/100)</f>
        <v>0</v>
      </c>
      <c r="N658" s="172">
        <v>0</v>
      </c>
      <c r="O658" s="172">
        <f>ROUND(E658*N658,2)</f>
        <v>0</v>
      </c>
      <c r="P658" s="172">
        <v>0</v>
      </c>
      <c r="Q658" s="172">
        <f>ROUND(E658*P658,2)</f>
        <v>0</v>
      </c>
      <c r="R658" s="172"/>
      <c r="S658" s="172" t="s">
        <v>184</v>
      </c>
      <c r="T658" s="173" t="s">
        <v>178</v>
      </c>
      <c r="U658" s="158">
        <v>0</v>
      </c>
      <c r="V658" s="158">
        <f>ROUND(E658*U658,2)</f>
        <v>0</v>
      </c>
      <c r="W658" s="15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 t="s">
        <v>2427</v>
      </c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outlineLevel="1" x14ac:dyDescent="0.2">
      <c r="A659" s="155"/>
      <c r="B659" s="156"/>
      <c r="C659" s="190" t="s">
        <v>747</v>
      </c>
      <c r="D659" s="188"/>
      <c r="E659" s="189">
        <v>7</v>
      </c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 t="s">
        <v>200</v>
      </c>
      <c r="AH659" s="148">
        <v>0</v>
      </c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outlineLevel="1" x14ac:dyDescent="0.2">
      <c r="A660" s="167">
        <v>146</v>
      </c>
      <c r="B660" s="168" t="s">
        <v>1364</v>
      </c>
      <c r="C660" s="184" t="s">
        <v>1365</v>
      </c>
      <c r="D660" s="169" t="s">
        <v>256</v>
      </c>
      <c r="E660" s="170">
        <v>33.200000000000003</v>
      </c>
      <c r="F660" s="171"/>
      <c r="G660" s="172">
        <f>ROUND(E660*F660,2)</f>
        <v>0</v>
      </c>
      <c r="H660" s="171"/>
      <c r="I660" s="172">
        <f>ROUND(E660*H660,2)</f>
        <v>0</v>
      </c>
      <c r="J660" s="171"/>
      <c r="K660" s="172">
        <f>ROUND(E660*J660,2)</f>
        <v>0</v>
      </c>
      <c r="L660" s="172">
        <v>21</v>
      </c>
      <c r="M660" s="172">
        <f>G660*(1+L660/100)</f>
        <v>0</v>
      </c>
      <c r="N660" s="172">
        <v>0</v>
      </c>
      <c r="O660" s="172">
        <f>ROUND(E660*N660,2)</f>
        <v>0</v>
      </c>
      <c r="P660" s="172">
        <v>0</v>
      </c>
      <c r="Q660" s="172">
        <f>ROUND(E660*P660,2)</f>
        <v>0</v>
      </c>
      <c r="R660" s="172"/>
      <c r="S660" s="172" t="s">
        <v>184</v>
      </c>
      <c r="T660" s="173" t="s">
        <v>178</v>
      </c>
      <c r="U660" s="158">
        <v>0</v>
      </c>
      <c r="V660" s="158">
        <f>ROUND(E660*U660,2)</f>
        <v>0</v>
      </c>
      <c r="W660" s="15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 t="s">
        <v>196</v>
      </c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outlineLevel="1" x14ac:dyDescent="0.2">
      <c r="A661" s="155"/>
      <c r="B661" s="156"/>
      <c r="C661" s="190" t="s">
        <v>2539</v>
      </c>
      <c r="D661" s="188"/>
      <c r="E661" s="189">
        <v>33.200000000000003</v>
      </c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 t="s">
        <v>200</v>
      </c>
      <c r="AH661" s="148">
        <v>0</v>
      </c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outlineLevel="1" x14ac:dyDescent="0.2">
      <c r="A662" s="167">
        <v>147</v>
      </c>
      <c r="B662" s="168" t="s">
        <v>842</v>
      </c>
      <c r="C662" s="184" t="s">
        <v>843</v>
      </c>
      <c r="D662" s="169" t="s">
        <v>256</v>
      </c>
      <c r="E662" s="170">
        <v>5.7</v>
      </c>
      <c r="F662" s="171"/>
      <c r="G662" s="172">
        <f>ROUND(E662*F662,2)</f>
        <v>0</v>
      </c>
      <c r="H662" s="171"/>
      <c r="I662" s="172">
        <f>ROUND(E662*H662,2)</f>
        <v>0</v>
      </c>
      <c r="J662" s="171"/>
      <c r="K662" s="172">
        <f>ROUND(E662*J662,2)</f>
        <v>0</v>
      </c>
      <c r="L662" s="172">
        <v>21</v>
      </c>
      <c r="M662" s="172">
        <f>G662*(1+L662/100)</f>
        <v>0</v>
      </c>
      <c r="N662" s="172">
        <v>0</v>
      </c>
      <c r="O662" s="172">
        <f>ROUND(E662*N662,2)</f>
        <v>0</v>
      </c>
      <c r="P662" s="172">
        <v>0</v>
      </c>
      <c r="Q662" s="172">
        <f>ROUND(E662*P662,2)</f>
        <v>0</v>
      </c>
      <c r="R662" s="172"/>
      <c r="S662" s="172" t="s">
        <v>184</v>
      </c>
      <c r="T662" s="173" t="s">
        <v>178</v>
      </c>
      <c r="U662" s="158">
        <v>0</v>
      </c>
      <c r="V662" s="158">
        <f>ROUND(E662*U662,2)</f>
        <v>0</v>
      </c>
      <c r="W662" s="15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 t="s">
        <v>196</v>
      </c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outlineLevel="1" x14ac:dyDescent="0.2">
      <c r="A663" s="155"/>
      <c r="B663" s="156"/>
      <c r="C663" s="190" t="s">
        <v>2540</v>
      </c>
      <c r="D663" s="188"/>
      <c r="E663" s="189">
        <v>5.7</v>
      </c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 t="s">
        <v>200</v>
      </c>
      <c r="AH663" s="148">
        <v>0</v>
      </c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outlineLevel="1" x14ac:dyDescent="0.2">
      <c r="A664" s="167">
        <v>148</v>
      </c>
      <c r="B664" s="168" t="s">
        <v>844</v>
      </c>
      <c r="C664" s="184" t="s">
        <v>845</v>
      </c>
      <c r="D664" s="169" t="s">
        <v>256</v>
      </c>
      <c r="E664" s="170">
        <v>111.6</v>
      </c>
      <c r="F664" s="171"/>
      <c r="G664" s="172">
        <f>ROUND(E664*F664,2)</f>
        <v>0</v>
      </c>
      <c r="H664" s="171"/>
      <c r="I664" s="172">
        <f>ROUND(E664*H664,2)</f>
        <v>0</v>
      </c>
      <c r="J664" s="171"/>
      <c r="K664" s="172">
        <f>ROUND(E664*J664,2)</f>
        <v>0</v>
      </c>
      <c r="L664" s="172">
        <v>21</v>
      </c>
      <c r="M664" s="172">
        <f>G664*(1+L664/100)</f>
        <v>0</v>
      </c>
      <c r="N664" s="172">
        <v>0</v>
      </c>
      <c r="O664" s="172">
        <f>ROUND(E664*N664,2)</f>
        <v>0</v>
      </c>
      <c r="P664" s="172">
        <v>0</v>
      </c>
      <c r="Q664" s="172">
        <f>ROUND(E664*P664,2)</f>
        <v>0</v>
      </c>
      <c r="R664" s="172"/>
      <c r="S664" s="172" t="s">
        <v>184</v>
      </c>
      <c r="T664" s="173" t="s">
        <v>178</v>
      </c>
      <c r="U664" s="158">
        <v>0</v>
      </c>
      <c r="V664" s="158">
        <f>ROUND(E664*U664,2)</f>
        <v>0</v>
      </c>
      <c r="W664" s="15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 t="s">
        <v>196</v>
      </c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outlineLevel="1" x14ac:dyDescent="0.2">
      <c r="A665" s="155"/>
      <c r="B665" s="156"/>
      <c r="C665" s="190" t="s">
        <v>1109</v>
      </c>
      <c r="D665" s="188"/>
      <c r="E665" s="189">
        <v>111.6</v>
      </c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 t="s">
        <v>200</v>
      </c>
      <c r="AH665" s="148">
        <v>0</v>
      </c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ht="22.5" outlineLevel="1" x14ac:dyDescent="0.2">
      <c r="A666" s="167">
        <v>149</v>
      </c>
      <c r="B666" s="168" t="s">
        <v>846</v>
      </c>
      <c r="C666" s="184" t="s">
        <v>847</v>
      </c>
      <c r="D666" s="169" t="s">
        <v>227</v>
      </c>
      <c r="E666" s="170">
        <v>132</v>
      </c>
      <c r="F666" s="171"/>
      <c r="G666" s="172">
        <f>ROUND(E666*F666,2)</f>
        <v>0</v>
      </c>
      <c r="H666" s="171"/>
      <c r="I666" s="172">
        <f>ROUND(E666*H666,2)</f>
        <v>0</v>
      </c>
      <c r="J666" s="171"/>
      <c r="K666" s="172">
        <f>ROUND(E666*J666,2)</f>
        <v>0</v>
      </c>
      <c r="L666" s="172">
        <v>21</v>
      </c>
      <c r="M666" s="172">
        <f>G666*(1+L666/100)</f>
        <v>0</v>
      </c>
      <c r="N666" s="172">
        <v>0</v>
      </c>
      <c r="O666" s="172">
        <f>ROUND(E666*N666,2)</f>
        <v>0</v>
      </c>
      <c r="P666" s="172">
        <v>0</v>
      </c>
      <c r="Q666" s="172">
        <f>ROUND(E666*P666,2)</f>
        <v>0</v>
      </c>
      <c r="R666" s="172"/>
      <c r="S666" s="172" t="s">
        <v>184</v>
      </c>
      <c r="T666" s="173" t="s">
        <v>178</v>
      </c>
      <c r="U666" s="158">
        <v>0</v>
      </c>
      <c r="V666" s="158">
        <f>ROUND(E666*U666,2)</f>
        <v>0</v>
      </c>
      <c r="W666" s="15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 t="s">
        <v>196</v>
      </c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outlineLevel="1" x14ac:dyDescent="0.2">
      <c r="A667" s="155"/>
      <c r="B667" s="156"/>
      <c r="C667" s="190" t="s">
        <v>1117</v>
      </c>
      <c r="D667" s="188"/>
      <c r="E667" s="189">
        <v>132</v>
      </c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 t="s">
        <v>200</v>
      </c>
      <c r="AH667" s="148">
        <v>0</v>
      </c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ht="22.5" outlineLevel="1" x14ac:dyDescent="0.2">
      <c r="A668" s="167">
        <v>150</v>
      </c>
      <c r="B668" s="168" t="s">
        <v>849</v>
      </c>
      <c r="C668" s="184" t="s">
        <v>850</v>
      </c>
      <c r="D668" s="169" t="s">
        <v>227</v>
      </c>
      <c r="E668" s="170">
        <v>132</v>
      </c>
      <c r="F668" s="171"/>
      <c r="G668" s="172">
        <f>ROUND(E668*F668,2)</f>
        <v>0</v>
      </c>
      <c r="H668" s="171"/>
      <c r="I668" s="172">
        <f>ROUND(E668*H668,2)</f>
        <v>0</v>
      </c>
      <c r="J668" s="171"/>
      <c r="K668" s="172">
        <f>ROUND(E668*J668,2)</f>
        <v>0</v>
      </c>
      <c r="L668" s="172">
        <v>21</v>
      </c>
      <c r="M668" s="172">
        <f>G668*(1+L668/100)</f>
        <v>0</v>
      </c>
      <c r="N668" s="172">
        <v>0</v>
      </c>
      <c r="O668" s="172">
        <f>ROUND(E668*N668,2)</f>
        <v>0</v>
      </c>
      <c r="P668" s="172">
        <v>0</v>
      </c>
      <c r="Q668" s="172">
        <f>ROUND(E668*P668,2)</f>
        <v>0</v>
      </c>
      <c r="R668" s="172"/>
      <c r="S668" s="172" t="s">
        <v>184</v>
      </c>
      <c r="T668" s="173" t="s">
        <v>178</v>
      </c>
      <c r="U668" s="158">
        <v>0</v>
      </c>
      <c r="V668" s="158">
        <f>ROUND(E668*U668,2)</f>
        <v>0</v>
      </c>
      <c r="W668" s="15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 t="s">
        <v>196</v>
      </c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</row>
    <row r="669" spans="1:60" outlineLevel="1" x14ac:dyDescent="0.2">
      <c r="A669" s="155"/>
      <c r="B669" s="156"/>
      <c r="C669" s="190" t="s">
        <v>1117</v>
      </c>
      <c r="D669" s="188"/>
      <c r="E669" s="189">
        <v>132</v>
      </c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 t="s">
        <v>200</v>
      </c>
      <c r="AH669" s="148">
        <v>0</v>
      </c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outlineLevel="1" x14ac:dyDescent="0.2">
      <c r="A670" s="167">
        <v>151</v>
      </c>
      <c r="B670" s="168" t="s">
        <v>851</v>
      </c>
      <c r="C670" s="184" t="s">
        <v>852</v>
      </c>
      <c r="D670" s="169" t="s">
        <v>227</v>
      </c>
      <c r="E670" s="170">
        <v>24</v>
      </c>
      <c r="F670" s="171"/>
      <c r="G670" s="172">
        <f>ROUND(E670*F670,2)</f>
        <v>0</v>
      </c>
      <c r="H670" s="171"/>
      <c r="I670" s="172">
        <f>ROUND(E670*H670,2)</f>
        <v>0</v>
      </c>
      <c r="J670" s="171"/>
      <c r="K670" s="172">
        <f>ROUND(E670*J670,2)</f>
        <v>0</v>
      </c>
      <c r="L670" s="172">
        <v>21</v>
      </c>
      <c r="M670" s="172">
        <f>G670*(1+L670/100)</f>
        <v>0</v>
      </c>
      <c r="N670" s="172">
        <v>0</v>
      </c>
      <c r="O670" s="172">
        <f>ROUND(E670*N670,2)</f>
        <v>0</v>
      </c>
      <c r="P670" s="172">
        <v>0</v>
      </c>
      <c r="Q670" s="172">
        <f>ROUND(E670*P670,2)</f>
        <v>0</v>
      </c>
      <c r="R670" s="172"/>
      <c r="S670" s="172" t="s">
        <v>184</v>
      </c>
      <c r="T670" s="173" t="s">
        <v>178</v>
      </c>
      <c r="U670" s="158">
        <v>0</v>
      </c>
      <c r="V670" s="158">
        <f>ROUND(E670*U670,2)</f>
        <v>0</v>
      </c>
      <c r="W670" s="15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 t="s">
        <v>2427</v>
      </c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outlineLevel="1" x14ac:dyDescent="0.2">
      <c r="A671" s="155"/>
      <c r="B671" s="156"/>
      <c r="C671" s="190" t="s">
        <v>1107</v>
      </c>
      <c r="D671" s="188"/>
      <c r="E671" s="189">
        <v>24</v>
      </c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 t="s">
        <v>200</v>
      </c>
      <c r="AH671" s="148">
        <v>0</v>
      </c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outlineLevel="1" x14ac:dyDescent="0.2">
      <c r="A672" s="167">
        <v>152</v>
      </c>
      <c r="B672" s="168" t="s">
        <v>854</v>
      </c>
      <c r="C672" s="184" t="s">
        <v>855</v>
      </c>
      <c r="D672" s="169" t="s">
        <v>256</v>
      </c>
      <c r="E672" s="170">
        <v>428</v>
      </c>
      <c r="F672" s="171"/>
      <c r="G672" s="172">
        <f>ROUND(E672*F672,2)</f>
        <v>0</v>
      </c>
      <c r="H672" s="171"/>
      <c r="I672" s="172">
        <f>ROUND(E672*H672,2)</f>
        <v>0</v>
      </c>
      <c r="J672" s="171"/>
      <c r="K672" s="172">
        <f>ROUND(E672*J672,2)</f>
        <v>0</v>
      </c>
      <c r="L672" s="172">
        <v>21</v>
      </c>
      <c r="M672" s="172">
        <f>G672*(1+L672/100)</f>
        <v>0</v>
      </c>
      <c r="N672" s="172">
        <v>0</v>
      </c>
      <c r="O672" s="172">
        <f>ROUND(E672*N672,2)</f>
        <v>0</v>
      </c>
      <c r="P672" s="172">
        <v>0</v>
      </c>
      <c r="Q672" s="172">
        <f>ROUND(E672*P672,2)</f>
        <v>0</v>
      </c>
      <c r="R672" s="172"/>
      <c r="S672" s="172" t="s">
        <v>184</v>
      </c>
      <c r="T672" s="173" t="s">
        <v>178</v>
      </c>
      <c r="U672" s="158">
        <v>0</v>
      </c>
      <c r="V672" s="158">
        <f>ROUND(E672*U672,2)</f>
        <v>0</v>
      </c>
      <c r="W672" s="15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 t="s">
        <v>2427</v>
      </c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</row>
    <row r="673" spans="1:60" outlineLevel="1" x14ac:dyDescent="0.2">
      <c r="A673" s="155"/>
      <c r="B673" s="156"/>
      <c r="C673" s="190" t="s">
        <v>2537</v>
      </c>
      <c r="D673" s="188"/>
      <c r="E673" s="189">
        <v>428</v>
      </c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 t="s">
        <v>200</v>
      </c>
      <c r="AH673" s="148">
        <v>0</v>
      </c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outlineLevel="1" x14ac:dyDescent="0.2">
      <c r="A674" s="167">
        <v>153</v>
      </c>
      <c r="B674" s="168" t="s">
        <v>856</v>
      </c>
      <c r="C674" s="184" t="s">
        <v>857</v>
      </c>
      <c r="D674" s="169" t="s">
        <v>256</v>
      </c>
      <c r="E674" s="170">
        <v>428</v>
      </c>
      <c r="F674" s="171"/>
      <c r="G674" s="172">
        <f>ROUND(E674*F674,2)</f>
        <v>0</v>
      </c>
      <c r="H674" s="171"/>
      <c r="I674" s="172">
        <f>ROUND(E674*H674,2)</f>
        <v>0</v>
      </c>
      <c r="J674" s="171"/>
      <c r="K674" s="172">
        <f>ROUND(E674*J674,2)</f>
        <v>0</v>
      </c>
      <c r="L674" s="172">
        <v>21</v>
      </c>
      <c r="M674" s="172">
        <f>G674*(1+L674/100)</f>
        <v>0</v>
      </c>
      <c r="N674" s="172">
        <v>0</v>
      </c>
      <c r="O674" s="172">
        <f>ROUND(E674*N674,2)</f>
        <v>0</v>
      </c>
      <c r="P674" s="172">
        <v>0</v>
      </c>
      <c r="Q674" s="172">
        <f>ROUND(E674*P674,2)</f>
        <v>0</v>
      </c>
      <c r="R674" s="172"/>
      <c r="S674" s="172" t="s">
        <v>184</v>
      </c>
      <c r="T674" s="173" t="s">
        <v>178</v>
      </c>
      <c r="U674" s="158">
        <v>0</v>
      </c>
      <c r="V674" s="158">
        <f>ROUND(E674*U674,2)</f>
        <v>0</v>
      </c>
      <c r="W674" s="15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 t="s">
        <v>2427</v>
      </c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outlineLevel="1" x14ac:dyDescent="0.2">
      <c r="A675" s="155"/>
      <c r="B675" s="156"/>
      <c r="C675" s="190" t="s">
        <v>2537</v>
      </c>
      <c r="D675" s="188"/>
      <c r="E675" s="189">
        <v>428</v>
      </c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 t="s">
        <v>200</v>
      </c>
      <c r="AH675" s="148">
        <v>0</v>
      </c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</row>
    <row r="676" spans="1:60" outlineLevel="1" x14ac:dyDescent="0.2">
      <c r="A676" s="167">
        <v>154</v>
      </c>
      <c r="B676" s="168" t="s">
        <v>858</v>
      </c>
      <c r="C676" s="184" t="s">
        <v>845</v>
      </c>
      <c r="D676" s="169" t="s">
        <v>256</v>
      </c>
      <c r="E676" s="170">
        <v>6</v>
      </c>
      <c r="F676" s="171"/>
      <c r="G676" s="172">
        <f>ROUND(E676*F676,2)</f>
        <v>0</v>
      </c>
      <c r="H676" s="171"/>
      <c r="I676" s="172">
        <f>ROUND(E676*H676,2)</f>
        <v>0</v>
      </c>
      <c r="J676" s="171"/>
      <c r="K676" s="172">
        <f>ROUND(E676*J676,2)</f>
        <v>0</v>
      </c>
      <c r="L676" s="172">
        <v>21</v>
      </c>
      <c r="M676" s="172">
        <f>G676*(1+L676/100)</f>
        <v>0</v>
      </c>
      <c r="N676" s="172">
        <v>0</v>
      </c>
      <c r="O676" s="172">
        <f>ROUND(E676*N676,2)</f>
        <v>0</v>
      </c>
      <c r="P676" s="172">
        <v>0</v>
      </c>
      <c r="Q676" s="172">
        <f>ROUND(E676*P676,2)</f>
        <v>0</v>
      </c>
      <c r="R676" s="172"/>
      <c r="S676" s="172" t="s">
        <v>184</v>
      </c>
      <c r="T676" s="173" t="s">
        <v>178</v>
      </c>
      <c r="U676" s="158">
        <v>0</v>
      </c>
      <c r="V676" s="158">
        <f>ROUND(E676*U676,2)</f>
        <v>0</v>
      </c>
      <c r="W676" s="15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 t="s">
        <v>196</v>
      </c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outlineLevel="1" x14ac:dyDescent="0.2">
      <c r="A677" s="155"/>
      <c r="B677" s="156"/>
      <c r="C677" s="190" t="s">
        <v>1110</v>
      </c>
      <c r="D677" s="188"/>
      <c r="E677" s="189">
        <v>6</v>
      </c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 t="s">
        <v>200</v>
      </c>
      <c r="AH677" s="148">
        <v>0</v>
      </c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</row>
    <row r="678" spans="1:60" outlineLevel="1" x14ac:dyDescent="0.2">
      <c r="A678" s="167">
        <v>155</v>
      </c>
      <c r="B678" s="168" t="s">
        <v>860</v>
      </c>
      <c r="C678" s="184" t="s">
        <v>861</v>
      </c>
      <c r="D678" s="169" t="s">
        <v>256</v>
      </c>
      <c r="E678" s="170">
        <v>25.5</v>
      </c>
      <c r="F678" s="171"/>
      <c r="G678" s="172">
        <f>ROUND(E678*F678,2)</f>
        <v>0</v>
      </c>
      <c r="H678" s="171"/>
      <c r="I678" s="172">
        <f>ROUND(E678*H678,2)</f>
        <v>0</v>
      </c>
      <c r="J678" s="171"/>
      <c r="K678" s="172">
        <f>ROUND(E678*J678,2)</f>
        <v>0</v>
      </c>
      <c r="L678" s="172">
        <v>21</v>
      </c>
      <c r="M678" s="172">
        <f>G678*(1+L678/100)</f>
        <v>0</v>
      </c>
      <c r="N678" s="172">
        <v>0</v>
      </c>
      <c r="O678" s="172">
        <f>ROUND(E678*N678,2)</f>
        <v>0</v>
      </c>
      <c r="P678" s="172">
        <v>0</v>
      </c>
      <c r="Q678" s="172">
        <f>ROUND(E678*P678,2)</f>
        <v>0</v>
      </c>
      <c r="R678" s="172"/>
      <c r="S678" s="172" t="s">
        <v>184</v>
      </c>
      <c r="T678" s="173" t="s">
        <v>178</v>
      </c>
      <c r="U678" s="158">
        <v>0</v>
      </c>
      <c r="V678" s="158">
        <f>ROUND(E678*U678,2)</f>
        <v>0</v>
      </c>
      <c r="W678" s="15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 t="s">
        <v>196</v>
      </c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</row>
    <row r="679" spans="1:60" outlineLevel="1" x14ac:dyDescent="0.2">
      <c r="A679" s="155"/>
      <c r="B679" s="156"/>
      <c r="C679" s="190" t="s">
        <v>2544</v>
      </c>
      <c r="D679" s="188"/>
      <c r="E679" s="189">
        <v>25.5</v>
      </c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 t="s">
        <v>200</v>
      </c>
      <c r="AH679" s="148">
        <v>0</v>
      </c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</row>
    <row r="680" spans="1:60" outlineLevel="1" x14ac:dyDescent="0.2">
      <c r="A680" s="167">
        <v>156</v>
      </c>
      <c r="B680" s="168" t="s">
        <v>2545</v>
      </c>
      <c r="C680" s="184" t="s">
        <v>845</v>
      </c>
      <c r="D680" s="169" t="s">
        <v>256</v>
      </c>
      <c r="E680" s="170">
        <v>11.4</v>
      </c>
      <c r="F680" s="171"/>
      <c r="G680" s="172">
        <f>ROUND(E680*F680,2)</f>
        <v>0</v>
      </c>
      <c r="H680" s="171"/>
      <c r="I680" s="172">
        <f>ROUND(E680*H680,2)</f>
        <v>0</v>
      </c>
      <c r="J680" s="171"/>
      <c r="K680" s="172">
        <f>ROUND(E680*J680,2)</f>
        <v>0</v>
      </c>
      <c r="L680" s="172">
        <v>21</v>
      </c>
      <c r="M680" s="172">
        <f>G680*(1+L680/100)</f>
        <v>0</v>
      </c>
      <c r="N680" s="172">
        <v>0</v>
      </c>
      <c r="O680" s="172">
        <f>ROUND(E680*N680,2)</f>
        <v>0</v>
      </c>
      <c r="P680" s="172">
        <v>0</v>
      </c>
      <c r="Q680" s="172">
        <f>ROUND(E680*P680,2)</f>
        <v>0</v>
      </c>
      <c r="R680" s="172"/>
      <c r="S680" s="172" t="s">
        <v>184</v>
      </c>
      <c r="T680" s="173" t="s">
        <v>178</v>
      </c>
      <c r="U680" s="158">
        <v>0</v>
      </c>
      <c r="V680" s="158">
        <f>ROUND(E680*U680,2)</f>
        <v>0</v>
      </c>
      <c r="W680" s="15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 t="s">
        <v>196</v>
      </c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outlineLevel="1" x14ac:dyDescent="0.2">
      <c r="A681" s="155"/>
      <c r="B681" s="156"/>
      <c r="C681" s="190" t="s">
        <v>1111</v>
      </c>
      <c r="D681" s="188"/>
      <c r="E681" s="189">
        <v>11.4</v>
      </c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 t="s">
        <v>200</v>
      </c>
      <c r="AH681" s="148">
        <v>0</v>
      </c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outlineLevel="1" x14ac:dyDescent="0.2">
      <c r="A682" s="167">
        <v>157</v>
      </c>
      <c r="B682" s="168" t="s">
        <v>2546</v>
      </c>
      <c r="C682" s="184" t="s">
        <v>1125</v>
      </c>
      <c r="D682" s="169" t="s">
        <v>256</v>
      </c>
      <c r="E682" s="170">
        <v>6.1</v>
      </c>
      <c r="F682" s="171"/>
      <c r="G682" s="172">
        <f>ROUND(E682*F682,2)</f>
        <v>0</v>
      </c>
      <c r="H682" s="171"/>
      <c r="I682" s="172">
        <f>ROUND(E682*H682,2)</f>
        <v>0</v>
      </c>
      <c r="J682" s="171"/>
      <c r="K682" s="172">
        <f>ROUND(E682*J682,2)</f>
        <v>0</v>
      </c>
      <c r="L682" s="172">
        <v>21</v>
      </c>
      <c r="M682" s="172">
        <f>G682*(1+L682/100)</f>
        <v>0</v>
      </c>
      <c r="N682" s="172">
        <v>0</v>
      </c>
      <c r="O682" s="172">
        <f>ROUND(E682*N682,2)</f>
        <v>0</v>
      </c>
      <c r="P682" s="172">
        <v>0</v>
      </c>
      <c r="Q682" s="172">
        <f>ROUND(E682*P682,2)</f>
        <v>0</v>
      </c>
      <c r="R682" s="172"/>
      <c r="S682" s="172" t="s">
        <v>184</v>
      </c>
      <c r="T682" s="173" t="s">
        <v>178</v>
      </c>
      <c r="U682" s="158">
        <v>0</v>
      </c>
      <c r="V682" s="158">
        <f>ROUND(E682*U682,2)</f>
        <v>0</v>
      </c>
      <c r="W682" s="15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 t="s">
        <v>196</v>
      </c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outlineLevel="1" x14ac:dyDescent="0.2">
      <c r="A683" s="155"/>
      <c r="B683" s="156"/>
      <c r="C683" s="190" t="s">
        <v>2067</v>
      </c>
      <c r="D683" s="188"/>
      <c r="E683" s="189">
        <v>6.1</v>
      </c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 t="s">
        <v>200</v>
      </c>
      <c r="AH683" s="148">
        <v>0</v>
      </c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outlineLevel="1" x14ac:dyDescent="0.2">
      <c r="A684" s="167">
        <v>158</v>
      </c>
      <c r="B684" s="168" t="s">
        <v>1559</v>
      </c>
      <c r="C684" s="184" t="s">
        <v>1560</v>
      </c>
      <c r="D684" s="169" t="s">
        <v>256</v>
      </c>
      <c r="E684" s="170">
        <v>5.8</v>
      </c>
      <c r="F684" s="171"/>
      <c r="G684" s="172">
        <f>ROUND(E684*F684,2)</f>
        <v>0</v>
      </c>
      <c r="H684" s="171"/>
      <c r="I684" s="172">
        <f>ROUND(E684*H684,2)</f>
        <v>0</v>
      </c>
      <c r="J684" s="171"/>
      <c r="K684" s="172">
        <f>ROUND(E684*J684,2)</f>
        <v>0</v>
      </c>
      <c r="L684" s="172">
        <v>21</v>
      </c>
      <c r="M684" s="172">
        <f>G684*(1+L684/100)</f>
        <v>0</v>
      </c>
      <c r="N684" s="172">
        <v>0</v>
      </c>
      <c r="O684" s="172">
        <f>ROUND(E684*N684,2)</f>
        <v>0</v>
      </c>
      <c r="P684" s="172">
        <v>0</v>
      </c>
      <c r="Q684" s="172">
        <f>ROUND(E684*P684,2)</f>
        <v>0</v>
      </c>
      <c r="R684" s="172"/>
      <c r="S684" s="172" t="s">
        <v>184</v>
      </c>
      <c r="T684" s="173" t="s">
        <v>178</v>
      </c>
      <c r="U684" s="158">
        <v>0</v>
      </c>
      <c r="V684" s="158">
        <f>ROUND(E684*U684,2)</f>
        <v>0</v>
      </c>
      <c r="W684" s="15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 t="s">
        <v>196</v>
      </c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</row>
    <row r="685" spans="1:60" outlineLevel="1" x14ac:dyDescent="0.2">
      <c r="A685" s="155"/>
      <c r="B685" s="156"/>
      <c r="C685" s="190" t="s">
        <v>2541</v>
      </c>
      <c r="D685" s="188"/>
      <c r="E685" s="189">
        <v>5.8</v>
      </c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 t="s">
        <v>200</v>
      </c>
      <c r="AH685" s="148">
        <v>0</v>
      </c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</row>
    <row r="686" spans="1:60" outlineLevel="1" x14ac:dyDescent="0.2">
      <c r="A686" s="167">
        <v>159</v>
      </c>
      <c r="B686" s="168" t="s">
        <v>2547</v>
      </c>
      <c r="C686" s="184" t="s">
        <v>868</v>
      </c>
      <c r="D686" s="169" t="s">
        <v>256</v>
      </c>
      <c r="E686" s="170">
        <v>9.1</v>
      </c>
      <c r="F686" s="171"/>
      <c r="G686" s="172">
        <f>ROUND(E686*F686,2)</f>
        <v>0</v>
      </c>
      <c r="H686" s="171"/>
      <c r="I686" s="172">
        <f>ROUND(E686*H686,2)</f>
        <v>0</v>
      </c>
      <c r="J686" s="171"/>
      <c r="K686" s="172">
        <f>ROUND(E686*J686,2)</f>
        <v>0</v>
      </c>
      <c r="L686" s="172">
        <v>21</v>
      </c>
      <c r="M686" s="172">
        <f>G686*(1+L686/100)</f>
        <v>0</v>
      </c>
      <c r="N686" s="172">
        <v>0</v>
      </c>
      <c r="O686" s="172">
        <f>ROUND(E686*N686,2)</f>
        <v>0</v>
      </c>
      <c r="P686" s="172">
        <v>0</v>
      </c>
      <c r="Q686" s="172">
        <f>ROUND(E686*P686,2)</f>
        <v>0</v>
      </c>
      <c r="R686" s="172"/>
      <c r="S686" s="172" t="s">
        <v>184</v>
      </c>
      <c r="T686" s="173" t="s">
        <v>178</v>
      </c>
      <c r="U686" s="158">
        <v>0</v>
      </c>
      <c r="V686" s="158">
        <f>ROUND(E686*U686,2)</f>
        <v>0</v>
      </c>
      <c r="W686" s="15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 t="s">
        <v>196</v>
      </c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</row>
    <row r="687" spans="1:60" outlineLevel="1" x14ac:dyDescent="0.2">
      <c r="A687" s="155"/>
      <c r="B687" s="156"/>
      <c r="C687" s="190" t="s">
        <v>2542</v>
      </c>
      <c r="D687" s="188"/>
      <c r="E687" s="189">
        <v>9.1</v>
      </c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 t="s">
        <v>200</v>
      </c>
      <c r="AH687" s="148">
        <v>0</v>
      </c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</row>
    <row r="688" spans="1:60" outlineLevel="1" x14ac:dyDescent="0.2">
      <c r="A688" s="167">
        <v>160</v>
      </c>
      <c r="B688" s="168" t="s">
        <v>2548</v>
      </c>
      <c r="C688" s="184" t="s">
        <v>2549</v>
      </c>
      <c r="D688" s="169" t="s">
        <v>256</v>
      </c>
      <c r="E688" s="170">
        <v>8.1999999999999993</v>
      </c>
      <c r="F688" s="171"/>
      <c r="G688" s="172">
        <f>ROUND(E688*F688,2)</f>
        <v>0</v>
      </c>
      <c r="H688" s="171"/>
      <c r="I688" s="172">
        <f>ROUND(E688*H688,2)</f>
        <v>0</v>
      </c>
      <c r="J688" s="171"/>
      <c r="K688" s="172">
        <f>ROUND(E688*J688,2)</f>
        <v>0</v>
      </c>
      <c r="L688" s="172">
        <v>21</v>
      </c>
      <c r="M688" s="172">
        <f>G688*(1+L688/100)</f>
        <v>0</v>
      </c>
      <c r="N688" s="172">
        <v>0</v>
      </c>
      <c r="O688" s="172">
        <f>ROUND(E688*N688,2)</f>
        <v>0</v>
      </c>
      <c r="P688" s="172">
        <v>0</v>
      </c>
      <c r="Q688" s="172">
        <f>ROUND(E688*P688,2)</f>
        <v>0</v>
      </c>
      <c r="R688" s="172"/>
      <c r="S688" s="172" t="s">
        <v>184</v>
      </c>
      <c r="T688" s="173" t="s">
        <v>178</v>
      </c>
      <c r="U688" s="158">
        <v>0</v>
      </c>
      <c r="V688" s="158">
        <f>ROUND(E688*U688,2)</f>
        <v>0</v>
      </c>
      <c r="W688" s="15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 t="s">
        <v>196</v>
      </c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</row>
    <row r="689" spans="1:60" outlineLevel="1" x14ac:dyDescent="0.2">
      <c r="A689" s="155"/>
      <c r="B689" s="156"/>
      <c r="C689" s="190" t="s">
        <v>2543</v>
      </c>
      <c r="D689" s="188"/>
      <c r="E689" s="189">
        <v>8.1999999999999993</v>
      </c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 t="s">
        <v>200</v>
      </c>
      <c r="AH689" s="148">
        <v>0</v>
      </c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</row>
    <row r="690" spans="1:60" outlineLevel="1" x14ac:dyDescent="0.2">
      <c r="A690" s="155">
        <v>161</v>
      </c>
      <c r="B690" s="156" t="s">
        <v>869</v>
      </c>
      <c r="C690" s="203" t="s">
        <v>870</v>
      </c>
      <c r="D690" s="157" t="s">
        <v>0</v>
      </c>
      <c r="E690" s="198"/>
      <c r="F690" s="159"/>
      <c r="G690" s="158">
        <f>ROUND(E690*F690,2)</f>
        <v>0</v>
      </c>
      <c r="H690" s="159"/>
      <c r="I690" s="158">
        <f>ROUND(E690*H690,2)</f>
        <v>0</v>
      </c>
      <c r="J690" s="159"/>
      <c r="K690" s="158">
        <f>ROUND(E690*J690,2)</f>
        <v>0</v>
      </c>
      <c r="L690" s="158">
        <v>21</v>
      </c>
      <c r="M690" s="158">
        <f>G690*(1+L690/100)</f>
        <v>0</v>
      </c>
      <c r="N690" s="158">
        <v>0</v>
      </c>
      <c r="O690" s="158">
        <f>ROUND(E690*N690,2)</f>
        <v>0</v>
      </c>
      <c r="P690" s="158">
        <v>0</v>
      </c>
      <c r="Q690" s="158">
        <f>ROUND(E690*P690,2)</f>
        <v>0</v>
      </c>
      <c r="R690" s="158"/>
      <c r="S690" s="158" t="s">
        <v>177</v>
      </c>
      <c r="T690" s="158" t="s">
        <v>178</v>
      </c>
      <c r="U690" s="158">
        <v>0</v>
      </c>
      <c r="V690" s="158">
        <f>ROUND(E690*U690,2)</f>
        <v>0</v>
      </c>
      <c r="W690" s="15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 t="s">
        <v>702</v>
      </c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</row>
    <row r="691" spans="1:60" x14ac:dyDescent="0.2">
      <c r="A691" s="161" t="s">
        <v>172</v>
      </c>
      <c r="B691" s="162" t="s">
        <v>122</v>
      </c>
      <c r="C691" s="182" t="s">
        <v>123</v>
      </c>
      <c r="D691" s="163"/>
      <c r="E691" s="164"/>
      <c r="F691" s="165"/>
      <c r="G691" s="165">
        <f>SUMIF(AG692:AG739,"&lt;&gt;NOR",G692:G739)</f>
        <v>0</v>
      </c>
      <c r="H691" s="165"/>
      <c r="I691" s="165">
        <f>SUM(I692:I739)</f>
        <v>0</v>
      </c>
      <c r="J691" s="165"/>
      <c r="K691" s="165">
        <f>SUM(K692:K739)</f>
        <v>0</v>
      </c>
      <c r="L691" s="165"/>
      <c r="M691" s="165">
        <f>SUM(M692:M739)</f>
        <v>0</v>
      </c>
      <c r="N691" s="165"/>
      <c r="O691" s="165">
        <f>SUM(O692:O739)</f>
        <v>0</v>
      </c>
      <c r="P691" s="165"/>
      <c r="Q691" s="165">
        <f>SUM(Q692:Q739)</f>
        <v>0</v>
      </c>
      <c r="R691" s="165"/>
      <c r="S691" s="165"/>
      <c r="T691" s="166"/>
      <c r="U691" s="160"/>
      <c r="V691" s="160">
        <f>SUM(V692:V739)</f>
        <v>0</v>
      </c>
      <c r="W691" s="160"/>
      <c r="AG691" t="s">
        <v>173</v>
      </c>
    </row>
    <row r="692" spans="1:60" ht="22.5" outlineLevel="1" x14ac:dyDescent="0.2">
      <c r="A692" s="167">
        <v>162</v>
      </c>
      <c r="B692" s="168" t="s">
        <v>871</v>
      </c>
      <c r="C692" s="184" t="s">
        <v>872</v>
      </c>
      <c r="D692" s="169" t="s">
        <v>636</v>
      </c>
      <c r="E692" s="170">
        <v>3321.7730000000001</v>
      </c>
      <c r="F692" s="171"/>
      <c r="G692" s="172">
        <f>ROUND(E692*F692,2)</f>
        <v>0</v>
      </c>
      <c r="H692" s="171"/>
      <c r="I692" s="172">
        <f>ROUND(E692*H692,2)</f>
        <v>0</v>
      </c>
      <c r="J692" s="171"/>
      <c r="K692" s="172">
        <f>ROUND(E692*J692,2)</f>
        <v>0</v>
      </c>
      <c r="L692" s="172">
        <v>21</v>
      </c>
      <c r="M692" s="172">
        <f>G692*(1+L692/100)</f>
        <v>0</v>
      </c>
      <c r="N692" s="172">
        <v>0</v>
      </c>
      <c r="O692" s="172">
        <f>ROUND(E692*N692,2)</f>
        <v>0</v>
      </c>
      <c r="P692" s="172">
        <v>0</v>
      </c>
      <c r="Q692" s="172">
        <f>ROUND(E692*P692,2)</f>
        <v>0</v>
      </c>
      <c r="R692" s="172"/>
      <c r="S692" s="172" t="s">
        <v>177</v>
      </c>
      <c r="T692" s="173" t="s">
        <v>178</v>
      </c>
      <c r="U692" s="158">
        <v>0</v>
      </c>
      <c r="V692" s="158">
        <f>ROUND(E692*U692,2)</f>
        <v>0</v>
      </c>
      <c r="W692" s="15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 t="s">
        <v>196</v>
      </c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</row>
    <row r="693" spans="1:60" outlineLevel="1" x14ac:dyDescent="0.2">
      <c r="A693" s="155"/>
      <c r="B693" s="156"/>
      <c r="C693" s="190" t="s">
        <v>873</v>
      </c>
      <c r="D693" s="188"/>
      <c r="E693" s="189">
        <v>141.18</v>
      </c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 t="s">
        <v>200</v>
      </c>
      <c r="AH693" s="148">
        <v>0</v>
      </c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</row>
    <row r="694" spans="1:60" outlineLevel="1" x14ac:dyDescent="0.2">
      <c r="A694" s="155"/>
      <c r="B694" s="156"/>
      <c r="C694" s="190" t="s">
        <v>874</v>
      </c>
      <c r="D694" s="188"/>
      <c r="E694" s="189">
        <v>39.44</v>
      </c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 t="s">
        <v>200</v>
      </c>
      <c r="AH694" s="148">
        <v>0</v>
      </c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</row>
    <row r="695" spans="1:60" outlineLevel="1" x14ac:dyDescent="0.2">
      <c r="A695" s="155"/>
      <c r="B695" s="156"/>
      <c r="C695" s="190" t="s">
        <v>2550</v>
      </c>
      <c r="D695" s="188"/>
      <c r="E695" s="189">
        <v>1938.3</v>
      </c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 t="s">
        <v>200</v>
      </c>
      <c r="AH695" s="148">
        <v>0</v>
      </c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</row>
    <row r="696" spans="1:60" outlineLevel="1" x14ac:dyDescent="0.2">
      <c r="A696" s="155"/>
      <c r="B696" s="156"/>
      <c r="C696" s="190" t="s">
        <v>876</v>
      </c>
      <c r="D696" s="188"/>
      <c r="E696" s="189">
        <v>725.2</v>
      </c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 t="s">
        <v>200</v>
      </c>
      <c r="AH696" s="148">
        <v>0</v>
      </c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</row>
    <row r="697" spans="1:60" outlineLevel="1" x14ac:dyDescent="0.2">
      <c r="A697" s="155"/>
      <c r="B697" s="156"/>
      <c r="C697" s="190" t="s">
        <v>878</v>
      </c>
      <c r="D697" s="188"/>
      <c r="E697" s="189">
        <v>213.98</v>
      </c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 t="s">
        <v>200</v>
      </c>
      <c r="AH697" s="148">
        <v>0</v>
      </c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</row>
    <row r="698" spans="1:60" outlineLevel="1" x14ac:dyDescent="0.2">
      <c r="A698" s="155"/>
      <c r="B698" s="156"/>
      <c r="C698" s="190" t="s">
        <v>879</v>
      </c>
      <c r="D698" s="188"/>
      <c r="E698" s="189">
        <v>167.79</v>
      </c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 t="s">
        <v>200</v>
      </c>
      <c r="AH698" s="148">
        <v>0</v>
      </c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</row>
    <row r="699" spans="1:60" outlineLevel="1" x14ac:dyDescent="0.2">
      <c r="A699" s="155"/>
      <c r="B699" s="156"/>
      <c r="C699" s="190" t="s">
        <v>880</v>
      </c>
      <c r="D699" s="188"/>
      <c r="E699" s="189">
        <v>95.88</v>
      </c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 t="s">
        <v>200</v>
      </c>
      <c r="AH699" s="148">
        <v>0</v>
      </c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</row>
    <row r="700" spans="1:60" ht="22.5" outlineLevel="1" x14ac:dyDescent="0.2">
      <c r="A700" s="167">
        <v>163</v>
      </c>
      <c r="B700" s="168" t="s">
        <v>881</v>
      </c>
      <c r="C700" s="184" t="s">
        <v>882</v>
      </c>
      <c r="D700" s="169" t="s">
        <v>636</v>
      </c>
      <c r="E700" s="170">
        <v>13820.31</v>
      </c>
      <c r="F700" s="171"/>
      <c r="G700" s="172">
        <f>ROUND(E700*F700,2)</f>
        <v>0</v>
      </c>
      <c r="H700" s="171"/>
      <c r="I700" s="172">
        <f>ROUND(E700*H700,2)</f>
        <v>0</v>
      </c>
      <c r="J700" s="171"/>
      <c r="K700" s="172">
        <f>ROUND(E700*J700,2)</f>
        <v>0</v>
      </c>
      <c r="L700" s="172">
        <v>21</v>
      </c>
      <c r="M700" s="172">
        <f>G700*(1+L700/100)</f>
        <v>0</v>
      </c>
      <c r="N700" s="172">
        <v>0</v>
      </c>
      <c r="O700" s="172">
        <f>ROUND(E700*N700,2)</f>
        <v>0</v>
      </c>
      <c r="P700" s="172">
        <v>0</v>
      </c>
      <c r="Q700" s="172">
        <f>ROUND(E700*P700,2)</f>
        <v>0</v>
      </c>
      <c r="R700" s="172"/>
      <c r="S700" s="172" t="s">
        <v>177</v>
      </c>
      <c r="T700" s="173" t="s">
        <v>178</v>
      </c>
      <c r="U700" s="158">
        <v>0</v>
      </c>
      <c r="V700" s="158">
        <f>ROUND(E700*U700,2)</f>
        <v>0</v>
      </c>
      <c r="W700" s="15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 t="s">
        <v>196</v>
      </c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</row>
    <row r="701" spans="1:60" outlineLevel="1" x14ac:dyDescent="0.2">
      <c r="A701" s="155"/>
      <c r="B701" s="156"/>
      <c r="C701" s="190" t="s">
        <v>883</v>
      </c>
      <c r="D701" s="188"/>
      <c r="E701" s="189">
        <v>1257.5999999999999</v>
      </c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 t="s">
        <v>200</v>
      </c>
      <c r="AH701" s="148">
        <v>0</v>
      </c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</row>
    <row r="702" spans="1:60" outlineLevel="1" x14ac:dyDescent="0.2">
      <c r="A702" s="155"/>
      <c r="B702" s="156"/>
      <c r="C702" s="190" t="s">
        <v>884</v>
      </c>
      <c r="D702" s="188"/>
      <c r="E702" s="189">
        <v>10985.52</v>
      </c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 t="s">
        <v>200</v>
      </c>
      <c r="AH702" s="148">
        <v>0</v>
      </c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</row>
    <row r="703" spans="1:60" outlineLevel="1" x14ac:dyDescent="0.2">
      <c r="A703" s="155"/>
      <c r="B703" s="156"/>
      <c r="C703" s="190" t="s">
        <v>885</v>
      </c>
      <c r="D703" s="188"/>
      <c r="E703" s="189">
        <v>169.59</v>
      </c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 t="s">
        <v>200</v>
      </c>
      <c r="AH703" s="148">
        <v>0</v>
      </c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</row>
    <row r="704" spans="1:60" outlineLevel="1" x14ac:dyDescent="0.2">
      <c r="A704" s="155"/>
      <c r="B704" s="156"/>
      <c r="C704" s="190" t="s">
        <v>886</v>
      </c>
      <c r="D704" s="188"/>
      <c r="E704" s="189">
        <v>1407.6</v>
      </c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 t="s">
        <v>200</v>
      </c>
      <c r="AH704" s="148">
        <v>0</v>
      </c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</row>
    <row r="705" spans="1:60" ht="22.5" outlineLevel="1" x14ac:dyDescent="0.2">
      <c r="A705" s="167">
        <v>164</v>
      </c>
      <c r="B705" s="168" t="s">
        <v>887</v>
      </c>
      <c r="C705" s="184" t="s">
        <v>888</v>
      </c>
      <c r="D705" s="169" t="s">
        <v>195</v>
      </c>
      <c r="E705" s="170">
        <v>48</v>
      </c>
      <c r="F705" s="171"/>
      <c r="G705" s="172">
        <f>ROUND(E705*F705,2)</f>
        <v>0</v>
      </c>
      <c r="H705" s="171"/>
      <c r="I705" s="172">
        <f>ROUND(E705*H705,2)</f>
        <v>0</v>
      </c>
      <c r="J705" s="171"/>
      <c r="K705" s="172">
        <f>ROUND(E705*J705,2)</f>
        <v>0</v>
      </c>
      <c r="L705" s="172">
        <v>21</v>
      </c>
      <c r="M705" s="172">
        <f>G705*(1+L705/100)</f>
        <v>0</v>
      </c>
      <c r="N705" s="172">
        <v>0</v>
      </c>
      <c r="O705" s="172">
        <f>ROUND(E705*N705,2)</f>
        <v>0</v>
      </c>
      <c r="P705" s="172">
        <v>0</v>
      </c>
      <c r="Q705" s="172">
        <f>ROUND(E705*P705,2)</f>
        <v>0</v>
      </c>
      <c r="R705" s="172"/>
      <c r="S705" s="172" t="s">
        <v>184</v>
      </c>
      <c r="T705" s="173" t="s">
        <v>178</v>
      </c>
      <c r="U705" s="158">
        <v>0</v>
      </c>
      <c r="V705" s="158">
        <f>ROUND(E705*U705,2)</f>
        <v>0</v>
      </c>
      <c r="W705" s="15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 t="s">
        <v>196</v>
      </c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</row>
    <row r="706" spans="1:60" ht="22.5" outlineLevel="1" x14ac:dyDescent="0.2">
      <c r="A706" s="155"/>
      <c r="B706" s="156"/>
      <c r="C706" s="190" t="s">
        <v>889</v>
      </c>
      <c r="D706" s="188"/>
      <c r="E706" s="189">
        <v>48</v>
      </c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 t="s">
        <v>200</v>
      </c>
      <c r="AH706" s="148">
        <v>0</v>
      </c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</row>
    <row r="707" spans="1:60" outlineLevel="1" x14ac:dyDescent="0.2">
      <c r="A707" s="167">
        <v>165</v>
      </c>
      <c r="B707" s="168" t="s">
        <v>1394</v>
      </c>
      <c r="C707" s="184" t="s">
        <v>1395</v>
      </c>
      <c r="D707" s="169" t="s">
        <v>195</v>
      </c>
      <c r="E707" s="170">
        <v>63.65</v>
      </c>
      <c r="F707" s="171"/>
      <c r="G707" s="172">
        <f>ROUND(E707*F707,2)</f>
        <v>0</v>
      </c>
      <c r="H707" s="171"/>
      <c r="I707" s="172">
        <f>ROUND(E707*H707,2)</f>
        <v>0</v>
      </c>
      <c r="J707" s="171"/>
      <c r="K707" s="172">
        <f>ROUND(E707*J707,2)</f>
        <v>0</v>
      </c>
      <c r="L707" s="172">
        <v>21</v>
      </c>
      <c r="M707" s="172">
        <f>G707*(1+L707/100)</f>
        <v>0</v>
      </c>
      <c r="N707" s="172">
        <v>0</v>
      </c>
      <c r="O707" s="172">
        <f>ROUND(E707*N707,2)</f>
        <v>0</v>
      </c>
      <c r="P707" s="172">
        <v>0</v>
      </c>
      <c r="Q707" s="172">
        <f>ROUND(E707*P707,2)</f>
        <v>0</v>
      </c>
      <c r="R707" s="172"/>
      <c r="S707" s="172" t="s">
        <v>184</v>
      </c>
      <c r="T707" s="173" t="s">
        <v>178</v>
      </c>
      <c r="U707" s="158">
        <v>0</v>
      </c>
      <c r="V707" s="158">
        <f>ROUND(E707*U707,2)</f>
        <v>0</v>
      </c>
      <c r="W707" s="15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 t="s">
        <v>196</v>
      </c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</row>
    <row r="708" spans="1:60" outlineLevel="1" x14ac:dyDescent="0.2">
      <c r="A708" s="155"/>
      <c r="B708" s="156"/>
      <c r="C708" s="190" t="s">
        <v>2510</v>
      </c>
      <c r="D708" s="188"/>
      <c r="E708" s="189">
        <v>63.65</v>
      </c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 t="s">
        <v>200</v>
      </c>
      <c r="AH708" s="148">
        <v>0</v>
      </c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</row>
    <row r="709" spans="1:60" ht="22.5" outlineLevel="1" x14ac:dyDescent="0.2">
      <c r="A709" s="167">
        <v>166</v>
      </c>
      <c r="B709" s="168" t="s">
        <v>2551</v>
      </c>
      <c r="C709" s="184" t="s">
        <v>2778</v>
      </c>
      <c r="D709" s="169" t="s">
        <v>227</v>
      </c>
      <c r="E709" s="170">
        <v>2</v>
      </c>
      <c r="F709" s="171"/>
      <c r="G709" s="172">
        <f>ROUND(E709*F709,2)</f>
        <v>0</v>
      </c>
      <c r="H709" s="171"/>
      <c r="I709" s="172">
        <f>ROUND(E709*H709,2)</f>
        <v>0</v>
      </c>
      <c r="J709" s="171"/>
      <c r="K709" s="172">
        <f>ROUND(E709*J709,2)</f>
        <v>0</v>
      </c>
      <c r="L709" s="172">
        <v>21</v>
      </c>
      <c r="M709" s="172">
        <f>G709*(1+L709/100)</f>
        <v>0</v>
      </c>
      <c r="N709" s="172">
        <v>0</v>
      </c>
      <c r="O709" s="172">
        <f>ROUND(E709*N709,2)</f>
        <v>0</v>
      </c>
      <c r="P709" s="172">
        <v>0</v>
      </c>
      <c r="Q709" s="172">
        <f>ROUND(E709*P709,2)</f>
        <v>0</v>
      </c>
      <c r="R709" s="172"/>
      <c r="S709" s="172" t="s">
        <v>184</v>
      </c>
      <c r="T709" s="173" t="s">
        <v>178</v>
      </c>
      <c r="U709" s="158">
        <v>0</v>
      </c>
      <c r="V709" s="158">
        <f>ROUND(E709*U709,2)</f>
        <v>0</v>
      </c>
      <c r="W709" s="15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 t="s">
        <v>196</v>
      </c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</row>
    <row r="710" spans="1:60" outlineLevel="1" x14ac:dyDescent="0.2">
      <c r="A710" s="155"/>
      <c r="B710" s="156"/>
      <c r="C710" s="190" t="s">
        <v>2552</v>
      </c>
      <c r="D710" s="188"/>
      <c r="E710" s="189">
        <v>2</v>
      </c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 t="s">
        <v>200</v>
      </c>
      <c r="AH710" s="148">
        <v>0</v>
      </c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</row>
    <row r="711" spans="1:60" outlineLevel="1" x14ac:dyDescent="0.2">
      <c r="A711" s="167">
        <v>167</v>
      </c>
      <c r="B711" s="168" t="s">
        <v>2553</v>
      </c>
      <c r="C711" s="184" t="s">
        <v>2554</v>
      </c>
      <c r="D711" s="169" t="s">
        <v>227</v>
      </c>
      <c r="E711" s="170">
        <v>4</v>
      </c>
      <c r="F711" s="171"/>
      <c r="G711" s="172">
        <f>ROUND(E711*F711,2)</f>
        <v>0</v>
      </c>
      <c r="H711" s="171"/>
      <c r="I711" s="172">
        <f>ROUND(E711*H711,2)</f>
        <v>0</v>
      </c>
      <c r="J711" s="171"/>
      <c r="K711" s="172">
        <f>ROUND(E711*J711,2)</f>
        <v>0</v>
      </c>
      <c r="L711" s="172">
        <v>21</v>
      </c>
      <c r="M711" s="172">
        <f>G711*(1+L711/100)</f>
        <v>0</v>
      </c>
      <c r="N711" s="172">
        <v>0</v>
      </c>
      <c r="O711" s="172">
        <f>ROUND(E711*N711,2)</f>
        <v>0</v>
      </c>
      <c r="P711" s="172">
        <v>0</v>
      </c>
      <c r="Q711" s="172">
        <f>ROUND(E711*P711,2)</f>
        <v>0</v>
      </c>
      <c r="R711" s="172"/>
      <c r="S711" s="172" t="s">
        <v>184</v>
      </c>
      <c r="T711" s="173" t="s">
        <v>178</v>
      </c>
      <c r="U711" s="158">
        <v>0</v>
      </c>
      <c r="V711" s="158">
        <f>ROUND(E711*U711,2)</f>
        <v>0</v>
      </c>
      <c r="W711" s="15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 t="s">
        <v>2427</v>
      </c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</row>
    <row r="712" spans="1:60" outlineLevel="1" x14ac:dyDescent="0.2">
      <c r="A712" s="155"/>
      <c r="B712" s="156"/>
      <c r="C712" s="190" t="s">
        <v>2555</v>
      </c>
      <c r="D712" s="188"/>
      <c r="E712" s="189">
        <v>4</v>
      </c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 t="s">
        <v>200</v>
      </c>
      <c r="AH712" s="148">
        <v>0</v>
      </c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</row>
    <row r="713" spans="1:60" outlineLevel="1" x14ac:dyDescent="0.2">
      <c r="A713" s="167">
        <v>168</v>
      </c>
      <c r="B713" s="168" t="s">
        <v>890</v>
      </c>
      <c r="C713" s="184" t="s">
        <v>891</v>
      </c>
      <c r="D713" s="169" t="s">
        <v>636</v>
      </c>
      <c r="E713" s="170">
        <v>1561.2</v>
      </c>
      <c r="F713" s="171"/>
      <c r="G713" s="172">
        <f>ROUND(E713*F713,2)</f>
        <v>0</v>
      </c>
      <c r="H713" s="171"/>
      <c r="I713" s="172">
        <f>ROUND(E713*H713,2)</f>
        <v>0</v>
      </c>
      <c r="J713" s="171"/>
      <c r="K713" s="172">
        <f>ROUND(E713*J713,2)</f>
        <v>0</v>
      </c>
      <c r="L713" s="172">
        <v>21</v>
      </c>
      <c r="M713" s="172">
        <f>G713*(1+L713/100)</f>
        <v>0</v>
      </c>
      <c r="N713" s="172">
        <v>0</v>
      </c>
      <c r="O713" s="172">
        <f>ROUND(E713*N713,2)</f>
        <v>0</v>
      </c>
      <c r="P713" s="172">
        <v>0</v>
      </c>
      <c r="Q713" s="172">
        <f>ROUND(E713*P713,2)</f>
        <v>0</v>
      </c>
      <c r="R713" s="172"/>
      <c r="S713" s="172" t="s">
        <v>184</v>
      </c>
      <c r="T713" s="173" t="s">
        <v>178</v>
      </c>
      <c r="U713" s="158">
        <v>0</v>
      </c>
      <c r="V713" s="158">
        <f>ROUND(E713*U713,2)</f>
        <v>0</v>
      </c>
      <c r="W713" s="15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 t="s">
        <v>196</v>
      </c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</row>
    <row r="714" spans="1:60" outlineLevel="1" x14ac:dyDescent="0.2">
      <c r="A714" s="155"/>
      <c r="B714" s="156"/>
      <c r="C714" s="190" t="s">
        <v>892</v>
      </c>
      <c r="D714" s="188"/>
      <c r="E714" s="189">
        <v>1561.2</v>
      </c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 t="s">
        <v>200</v>
      </c>
      <c r="AH714" s="148">
        <v>0</v>
      </c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</row>
    <row r="715" spans="1:60" outlineLevel="1" x14ac:dyDescent="0.2">
      <c r="A715" s="167">
        <v>169</v>
      </c>
      <c r="B715" s="168" t="s">
        <v>893</v>
      </c>
      <c r="C715" s="184" t="s">
        <v>891</v>
      </c>
      <c r="D715" s="169" t="s">
        <v>636</v>
      </c>
      <c r="E715" s="170">
        <v>141.18</v>
      </c>
      <c r="F715" s="171"/>
      <c r="G715" s="172">
        <f>ROUND(E715*F715,2)</f>
        <v>0</v>
      </c>
      <c r="H715" s="171"/>
      <c r="I715" s="172">
        <f>ROUND(E715*H715,2)</f>
        <v>0</v>
      </c>
      <c r="J715" s="171"/>
      <c r="K715" s="172">
        <f>ROUND(E715*J715,2)</f>
        <v>0</v>
      </c>
      <c r="L715" s="172">
        <v>21</v>
      </c>
      <c r="M715" s="172">
        <f>G715*(1+L715/100)</f>
        <v>0</v>
      </c>
      <c r="N715" s="172">
        <v>0</v>
      </c>
      <c r="O715" s="172">
        <f>ROUND(E715*N715,2)</f>
        <v>0</v>
      </c>
      <c r="P715" s="172">
        <v>0</v>
      </c>
      <c r="Q715" s="172">
        <f>ROUND(E715*P715,2)</f>
        <v>0</v>
      </c>
      <c r="R715" s="172"/>
      <c r="S715" s="172" t="s">
        <v>184</v>
      </c>
      <c r="T715" s="173" t="s">
        <v>178</v>
      </c>
      <c r="U715" s="158">
        <v>0</v>
      </c>
      <c r="V715" s="158">
        <f>ROUND(E715*U715,2)</f>
        <v>0</v>
      </c>
      <c r="W715" s="15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 t="s">
        <v>196</v>
      </c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</row>
    <row r="716" spans="1:60" outlineLevel="1" x14ac:dyDescent="0.2">
      <c r="A716" s="155"/>
      <c r="B716" s="156"/>
      <c r="C716" s="190" t="s">
        <v>873</v>
      </c>
      <c r="D716" s="188"/>
      <c r="E716" s="189">
        <v>141.18</v>
      </c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 t="s">
        <v>200</v>
      </c>
      <c r="AH716" s="148">
        <v>0</v>
      </c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</row>
    <row r="717" spans="1:60" outlineLevel="1" x14ac:dyDescent="0.2">
      <c r="A717" s="167">
        <v>170</v>
      </c>
      <c r="B717" s="168" t="s">
        <v>894</v>
      </c>
      <c r="C717" s="184" t="s">
        <v>895</v>
      </c>
      <c r="D717" s="169" t="s">
        <v>636</v>
      </c>
      <c r="E717" s="170">
        <v>39.44</v>
      </c>
      <c r="F717" s="171"/>
      <c r="G717" s="172">
        <f>ROUND(E717*F717,2)</f>
        <v>0</v>
      </c>
      <c r="H717" s="171"/>
      <c r="I717" s="172">
        <f>ROUND(E717*H717,2)</f>
        <v>0</v>
      </c>
      <c r="J717" s="171"/>
      <c r="K717" s="172">
        <f>ROUND(E717*J717,2)</f>
        <v>0</v>
      </c>
      <c r="L717" s="172">
        <v>21</v>
      </c>
      <c r="M717" s="172">
        <f>G717*(1+L717/100)</f>
        <v>0</v>
      </c>
      <c r="N717" s="172">
        <v>0</v>
      </c>
      <c r="O717" s="172">
        <f>ROUND(E717*N717,2)</f>
        <v>0</v>
      </c>
      <c r="P717" s="172">
        <v>0</v>
      </c>
      <c r="Q717" s="172">
        <f>ROUND(E717*P717,2)</f>
        <v>0</v>
      </c>
      <c r="R717" s="172"/>
      <c r="S717" s="172" t="s">
        <v>184</v>
      </c>
      <c r="T717" s="173" t="s">
        <v>178</v>
      </c>
      <c r="U717" s="158">
        <v>0</v>
      </c>
      <c r="V717" s="158">
        <f>ROUND(E717*U717,2)</f>
        <v>0</v>
      </c>
      <c r="W717" s="15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 t="s">
        <v>196</v>
      </c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</row>
    <row r="718" spans="1:60" outlineLevel="1" x14ac:dyDescent="0.2">
      <c r="A718" s="155"/>
      <c r="B718" s="156"/>
      <c r="C718" s="190" t="s">
        <v>874</v>
      </c>
      <c r="D718" s="188"/>
      <c r="E718" s="189">
        <v>39.44</v>
      </c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 t="s">
        <v>200</v>
      </c>
      <c r="AH718" s="148">
        <v>0</v>
      </c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</row>
    <row r="719" spans="1:60" outlineLevel="1" x14ac:dyDescent="0.2">
      <c r="A719" s="167">
        <v>171</v>
      </c>
      <c r="B719" s="168" t="s">
        <v>896</v>
      </c>
      <c r="C719" s="184" t="s">
        <v>891</v>
      </c>
      <c r="D719" s="169" t="s">
        <v>636</v>
      </c>
      <c r="E719" s="170">
        <v>11343.84</v>
      </c>
      <c r="F719" s="171"/>
      <c r="G719" s="172">
        <f>ROUND(E719*F719,2)</f>
        <v>0</v>
      </c>
      <c r="H719" s="171"/>
      <c r="I719" s="172">
        <f>ROUND(E719*H719,2)</f>
        <v>0</v>
      </c>
      <c r="J719" s="171"/>
      <c r="K719" s="172">
        <f>ROUND(E719*J719,2)</f>
        <v>0</v>
      </c>
      <c r="L719" s="172">
        <v>21</v>
      </c>
      <c r="M719" s="172">
        <f>G719*(1+L719/100)</f>
        <v>0</v>
      </c>
      <c r="N719" s="172">
        <v>0</v>
      </c>
      <c r="O719" s="172">
        <f>ROUND(E719*N719,2)</f>
        <v>0</v>
      </c>
      <c r="P719" s="172">
        <v>0</v>
      </c>
      <c r="Q719" s="172">
        <f>ROUND(E719*P719,2)</f>
        <v>0</v>
      </c>
      <c r="R719" s="172"/>
      <c r="S719" s="172" t="s">
        <v>184</v>
      </c>
      <c r="T719" s="173" t="s">
        <v>178</v>
      </c>
      <c r="U719" s="158">
        <v>0</v>
      </c>
      <c r="V719" s="158">
        <f>ROUND(E719*U719,2)</f>
        <v>0</v>
      </c>
      <c r="W719" s="15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 t="s">
        <v>196</v>
      </c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</row>
    <row r="720" spans="1:60" outlineLevel="1" x14ac:dyDescent="0.2">
      <c r="A720" s="155"/>
      <c r="B720" s="156"/>
      <c r="C720" s="190" t="s">
        <v>1135</v>
      </c>
      <c r="D720" s="188"/>
      <c r="E720" s="189">
        <v>11343.84</v>
      </c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 t="s">
        <v>200</v>
      </c>
      <c r="AH720" s="148">
        <v>0</v>
      </c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</row>
    <row r="721" spans="1:60" outlineLevel="1" x14ac:dyDescent="0.2">
      <c r="A721" s="167">
        <v>172</v>
      </c>
      <c r="B721" s="168" t="s">
        <v>898</v>
      </c>
      <c r="C721" s="184" t="s">
        <v>895</v>
      </c>
      <c r="D721" s="169" t="s">
        <v>636</v>
      </c>
      <c r="E721" s="170">
        <v>1661.4</v>
      </c>
      <c r="F721" s="171"/>
      <c r="G721" s="172">
        <f>ROUND(E721*F721,2)</f>
        <v>0</v>
      </c>
      <c r="H721" s="171"/>
      <c r="I721" s="172">
        <f>ROUND(E721*H721,2)</f>
        <v>0</v>
      </c>
      <c r="J721" s="171"/>
      <c r="K721" s="172">
        <f>ROUND(E721*J721,2)</f>
        <v>0</v>
      </c>
      <c r="L721" s="172">
        <v>21</v>
      </c>
      <c r="M721" s="172">
        <f>G721*(1+L721/100)</f>
        <v>0</v>
      </c>
      <c r="N721" s="172">
        <v>0</v>
      </c>
      <c r="O721" s="172">
        <f>ROUND(E721*N721,2)</f>
        <v>0</v>
      </c>
      <c r="P721" s="172">
        <v>0</v>
      </c>
      <c r="Q721" s="172">
        <f>ROUND(E721*P721,2)</f>
        <v>0</v>
      </c>
      <c r="R721" s="172"/>
      <c r="S721" s="172" t="s">
        <v>184</v>
      </c>
      <c r="T721" s="173" t="s">
        <v>178</v>
      </c>
      <c r="U721" s="158">
        <v>0</v>
      </c>
      <c r="V721" s="158">
        <f>ROUND(E721*U721,2)</f>
        <v>0</v>
      </c>
      <c r="W721" s="15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 t="s">
        <v>196</v>
      </c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</row>
    <row r="722" spans="1:60" outlineLevel="1" x14ac:dyDescent="0.2">
      <c r="A722" s="155"/>
      <c r="B722" s="156"/>
      <c r="C722" s="190" t="s">
        <v>1128</v>
      </c>
      <c r="D722" s="188"/>
      <c r="E722" s="189">
        <v>1661.4</v>
      </c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 t="s">
        <v>200</v>
      </c>
      <c r="AH722" s="148">
        <v>0</v>
      </c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</row>
    <row r="723" spans="1:60" outlineLevel="1" x14ac:dyDescent="0.2">
      <c r="A723" s="167">
        <v>173</v>
      </c>
      <c r="B723" s="168" t="s">
        <v>902</v>
      </c>
      <c r="C723" s="184" t="s">
        <v>891</v>
      </c>
      <c r="D723" s="169" t="s">
        <v>636</v>
      </c>
      <c r="E723" s="170">
        <v>828.24</v>
      </c>
      <c r="F723" s="171"/>
      <c r="G723" s="172">
        <f>ROUND(E723*F723,2)</f>
        <v>0</v>
      </c>
      <c r="H723" s="171"/>
      <c r="I723" s="172">
        <f>ROUND(E723*H723,2)</f>
        <v>0</v>
      </c>
      <c r="J723" s="171"/>
      <c r="K723" s="172">
        <f>ROUND(E723*J723,2)</f>
        <v>0</v>
      </c>
      <c r="L723" s="172">
        <v>21</v>
      </c>
      <c r="M723" s="172">
        <f>G723*(1+L723/100)</f>
        <v>0</v>
      </c>
      <c r="N723" s="172">
        <v>0</v>
      </c>
      <c r="O723" s="172">
        <f>ROUND(E723*N723,2)</f>
        <v>0</v>
      </c>
      <c r="P723" s="172">
        <v>0</v>
      </c>
      <c r="Q723" s="172">
        <f>ROUND(E723*P723,2)</f>
        <v>0</v>
      </c>
      <c r="R723" s="172"/>
      <c r="S723" s="172" t="s">
        <v>184</v>
      </c>
      <c r="T723" s="173" t="s">
        <v>178</v>
      </c>
      <c r="U723" s="158">
        <v>0</v>
      </c>
      <c r="V723" s="158">
        <f>ROUND(E723*U723,2)</f>
        <v>0</v>
      </c>
      <c r="W723" s="15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 t="s">
        <v>196</v>
      </c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</row>
    <row r="724" spans="1:60" outlineLevel="1" x14ac:dyDescent="0.2">
      <c r="A724" s="155"/>
      <c r="B724" s="156"/>
      <c r="C724" s="190" t="s">
        <v>1561</v>
      </c>
      <c r="D724" s="188"/>
      <c r="E724" s="189">
        <v>828.24</v>
      </c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 t="s">
        <v>200</v>
      </c>
      <c r="AH724" s="148">
        <v>0</v>
      </c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</row>
    <row r="725" spans="1:60" outlineLevel="1" x14ac:dyDescent="0.2">
      <c r="A725" s="167">
        <v>174</v>
      </c>
      <c r="B725" s="168" t="s">
        <v>907</v>
      </c>
      <c r="C725" s="184" t="s">
        <v>908</v>
      </c>
      <c r="D725" s="169" t="s">
        <v>636</v>
      </c>
      <c r="E725" s="170">
        <v>250.11</v>
      </c>
      <c r="F725" s="171"/>
      <c r="G725" s="172">
        <f>ROUND(E725*F725,2)</f>
        <v>0</v>
      </c>
      <c r="H725" s="171"/>
      <c r="I725" s="172">
        <f>ROUND(E725*H725,2)</f>
        <v>0</v>
      </c>
      <c r="J725" s="171"/>
      <c r="K725" s="172">
        <f>ROUND(E725*J725,2)</f>
        <v>0</v>
      </c>
      <c r="L725" s="172">
        <v>21</v>
      </c>
      <c r="M725" s="172">
        <f>G725*(1+L725/100)</f>
        <v>0</v>
      </c>
      <c r="N725" s="172">
        <v>0</v>
      </c>
      <c r="O725" s="172">
        <f>ROUND(E725*N725,2)</f>
        <v>0</v>
      </c>
      <c r="P725" s="172">
        <v>0</v>
      </c>
      <c r="Q725" s="172">
        <f>ROUND(E725*P725,2)</f>
        <v>0</v>
      </c>
      <c r="R725" s="172"/>
      <c r="S725" s="172" t="s">
        <v>184</v>
      </c>
      <c r="T725" s="173" t="s">
        <v>178</v>
      </c>
      <c r="U725" s="158">
        <v>0</v>
      </c>
      <c r="V725" s="158">
        <f>ROUND(E725*U725,2)</f>
        <v>0</v>
      </c>
      <c r="W725" s="15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 t="s">
        <v>196</v>
      </c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</row>
    <row r="726" spans="1:60" outlineLevel="1" x14ac:dyDescent="0.2">
      <c r="A726" s="155"/>
      <c r="B726" s="156"/>
      <c r="C726" s="190" t="s">
        <v>2556</v>
      </c>
      <c r="D726" s="188"/>
      <c r="E726" s="189">
        <v>250.11</v>
      </c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 t="s">
        <v>200</v>
      </c>
      <c r="AH726" s="148">
        <v>0</v>
      </c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</row>
    <row r="727" spans="1:60" outlineLevel="1" x14ac:dyDescent="0.2">
      <c r="A727" s="167">
        <v>175</v>
      </c>
      <c r="B727" s="168" t="s">
        <v>910</v>
      </c>
      <c r="C727" s="184" t="s">
        <v>891</v>
      </c>
      <c r="D727" s="169" t="s">
        <v>636</v>
      </c>
      <c r="E727" s="170">
        <v>143.82</v>
      </c>
      <c r="F727" s="171"/>
      <c r="G727" s="172">
        <f>ROUND(E727*F727,2)</f>
        <v>0</v>
      </c>
      <c r="H727" s="171"/>
      <c r="I727" s="172">
        <f>ROUND(E727*H727,2)</f>
        <v>0</v>
      </c>
      <c r="J727" s="171"/>
      <c r="K727" s="172">
        <f>ROUND(E727*J727,2)</f>
        <v>0</v>
      </c>
      <c r="L727" s="172">
        <v>21</v>
      </c>
      <c r="M727" s="172">
        <f>G727*(1+L727/100)</f>
        <v>0</v>
      </c>
      <c r="N727" s="172">
        <v>0</v>
      </c>
      <c r="O727" s="172">
        <f>ROUND(E727*N727,2)</f>
        <v>0</v>
      </c>
      <c r="P727" s="172">
        <v>0</v>
      </c>
      <c r="Q727" s="172">
        <f>ROUND(E727*P727,2)</f>
        <v>0</v>
      </c>
      <c r="R727" s="172"/>
      <c r="S727" s="172" t="s">
        <v>184</v>
      </c>
      <c r="T727" s="173" t="s">
        <v>178</v>
      </c>
      <c r="U727" s="158">
        <v>0</v>
      </c>
      <c r="V727" s="158">
        <f>ROUND(E727*U727,2)</f>
        <v>0</v>
      </c>
      <c r="W727" s="15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 t="s">
        <v>196</v>
      </c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</row>
    <row r="728" spans="1:60" outlineLevel="1" x14ac:dyDescent="0.2">
      <c r="A728" s="155"/>
      <c r="B728" s="156"/>
      <c r="C728" s="190" t="s">
        <v>1131</v>
      </c>
      <c r="D728" s="188"/>
      <c r="E728" s="189">
        <v>143.82</v>
      </c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 t="s">
        <v>200</v>
      </c>
      <c r="AH728" s="148">
        <v>0</v>
      </c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</row>
    <row r="729" spans="1:60" outlineLevel="1" x14ac:dyDescent="0.2">
      <c r="A729" s="167">
        <v>176</v>
      </c>
      <c r="B729" s="168" t="s">
        <v>911</v>
      </c>
      <c r="C729" s="184" t="s">
        <v>891</v>
      </c>
      <c r="D729" s="169" t="s">
        <v>636</v>
      </c>
      <c r="E729" s="170">
        <v>312.8</v>
      </c>
      <c r="F729" s="171"/>
      <c r="G729" s="172">
        <f>ROUND(E729*F729,2)</f>
        <v>0</v>
      </c>
      <c r="H729" s="171"/>
      <c r="I729" s="172">
        <f>ROUND(E729*H729,2)</f>
        <v>0</v>
      </c>
      <c r="J729" s="171"/>
      <c r="K729" s="172">
        <f>ROUND(E729*J729,2)</f>
        <v>0</v>
      </c>
      <c r="L729" s="172">
        <v>21</v>
      </c>
      <c r="M729" s="172">
        <f>G729*(1+L729/100)</f>
        <v>0</v>
      </c>
      <c r="N729" s="172">
        <v>0</v>
      </c>
      <c r="O729" s="172">
        <f>ROUND(E729*N729,2)</f>
        <v>0</v>
      </c>
      <c r="P729" s="172">
        <v>0</v>
      </c>
      <c r="Q729" s="172">
        <f>ROUND(E729*P729,2)</f>
        <v>0</v>
      </c>
      <c r="R729" s="172"/>
      <c r="S729" s="172" t="s">
        <v>184</v>
      </c>
      <c r="T729" s="173" t="s">
        <v>178</v>
      </c>
      <c r="U729" s="158">
        <v>0</v>
      </c>
      <c r="V729" s="158">
        <f>ROUND(E729*U729,2)</f>
        <v>0</v>
      </c>
      <c r="W729" s="15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 t="s">
        <v>196</v>
      </c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</row>
    <row r="730" spans="1:60" outlineLevel="1" x14ac:dyDescent="0.2">
      <c r="A730" s="155"/>
      <c r="B730" s="156"/>
      <c r="C730" s="190" t="s">
        <v>2557</v>
      </c>
      <c r="D730" s="188"/>
      <c r="E730" s="189">
        <v>312.8</v>
      </c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 t="s">
        <v>200</v>
      </c>
      <c r="AH730" s="148">
        <v>0</v>
      </c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</row>
    <row r="731" spans="1:60" outlineLevel="1" x14ac:dyDescent="0.2">
      <c r="A731" s="167">
        <v>177</v>
      </c>
      <c r="B731" s="168" t="s">
        <v>912</v>
      </c>
      <c r="C731" s="184" t="s">
        <v>891</v>
      </c>
      <c r="D731" s="169" t="s">
        <v>636</v>
      </c>
      <c r="E731" s="170">
        <v>47.94</v>
      </c>
      <c r="F731" s="171"/>
      <c r="G731" s="172">
        <f>ROUND(E731*F731,2)</f>
        <v>0</v>
      </c>
      <c r="H731" s="171"/>
      <c r="I731" s="172">
        <f>ROUND(E731*H731,2)</f>
        <v>0</v>
      </c>
      <c r="J731" s="171"/>
      <c r="K731" s="172">
        <f>ROUND(E731*J731,2)</f>
        <v>0</v>
      </c>
      <c r="L731" s="172">
        <v>21</v>
      </c>
      <c r="M731" s="172">
        <f>G731*(1+L731/100)</f>
        <v>0</v>
      </c>
      <c r="N731" s="172">
        <v>0</v>
      </c>
      <c r="O731" s="172">
        <f>ROUND(E731*N731,2)</f>
        <v>0</v>
      </c>
      <c r="P731" s="172">
        <v>0</v>
      </c>
      <c r="Q731" s="172">
        <f>ROUND(E731*P731,2)</f>
        <v>0</v>
      </c>
      <c r="R731" s="172"/>
      <c r="S731" s="172" t="s">
        <v>184</v>
      </c>
      <c r="T731" s="173" t="s">
        <v>178</v>
      </c>
      <c r="U731" s="158">
        <v>0</v>
      </c>
      <c r="V731" s="158">
        <f>ROUND(E731*U731,2)</f>
        <v>0</v>
      </c>
      <c r="W731" s="15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 t="s">
        <v>196</v>
      </c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</row>
    <row r="732" spans="1:60" outlineLevel="1" x14ac:dyDescent="0.2">
      <c r="A732" s="155"/>
      <c r="B732" s="156"/>
      <c r="C732" s="190" t="s">
        <v>1390</v>
      </c>
      <c r="D732" s="188"/>
      <c r="E732" s="189">
        <v>47.94</v>
      </c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 t="s">
        <v>200</v>
      </c>
      <c r="AH732" s="148">
        <v>0</v>
      </c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</row>
    <row r="733" spans="1:60" outlineLevel="1" x14ac:dyDescent="0.2">
      <c r="A733" s="167">
        <v>178</v>
      </c>
      <c r="B733" s="168" t="s">
        <v>1140</v>
      </c>
      <c r="C733" s="184" t="s">
        <v>891</v>
      </c>
      <c r="D733" s="169" t="s">
        <v>636</v>
      </c>
      <c r="E733" s="170">
        <v>1991.91</v>
      </c>
      <c r="F733" s="171"/>
      <c r="G733" s="172">
        <f>ROUND(E733*F733,2)</f>
        <v>0</v>
      </c>
      <c r="H733" s="171"/>
      <c r="I733" s="172">
        <f>ROUND(E733*H733,2)</f>
        <v>0</v>
      </c>
      <c r="J733" s="171"/>
      <c r="K733" s="172">
        <f>ROUND(E733*J733,2)</f>
        <v>0</v>
      </c>
      <c r="L733" s="172">
        <v>21</v>
      </c>
      <c r="M733" s="172">
        <f>G733*(1+L733/100)</f>
        <v>0</v>
      </c>
      <c r="N733" s="172">
        <v>0</v>
      </c>
      <c r="O733" s="172">
        <f>ROUND(E733*N733,2)</f>
        <v>0</v>
      </c>
      <c r="P733" s="172">
        <v>0</v>
      </c>
      <c r="Q733" s="172">
        <f>ROUND(E733*P733,2)</f>
        <v>0</v>
      </c>
      <c r="R733" s="172"/>
      <c r="S733" s="172" t="s">
        <v>184</v>
      </c>
      <c r="T733" s="173" t="s">
        <v>178</v>
      </c>
      <c r="U733" s="158">
        <v>0</v>
      </c>
      <c r="V733" s="158">
        <f>ROUND(E733*U733,2)</f>
        <v>0</v>
      </c>
      <c r="W733" s="15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 t="s">
        <v>196</v>
      </c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</row>
    <row r="734" spans="1:60" outlineLevel="1" x14ac:dyDescent="0.2">
      <c r="A734" s="155"/>
      <c r="B734" s="156"/>
      <c r="C734" s="190" t="s">
        <v>2558</v>
      </c>
      <c r="D734" s="188"/>
      <c r="E734" s="189">
        <v>1991.91</v>
      </c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 t="s">
        <v>200</v>
      </c>
      <c r="AH734" s="148">
        <v>0</v>
      </c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</row>
    <row r="735" spans="1:60" outlineLevel="1" x14ac:dyDescent="0.2">
      <c r="A735" s="167">
        <v>179</v>
      </c>
      <c r="B735" s="168" t="s">
        <v>1396</v>
      </c>
      <c r="C735" s="184" t="s">
        <v>891</v>
      </c>
      <c r="D735" s="169" t="s">
        <v>636</v>
      </c>
      <c r="E735" s="170">
        <v>38.659999999999997</v>
      </c>
      <c r="F735" s="171"/>
      <c r="G735" s="172">
        <f>ROUND(E735*F735,2)</f>
        <v>0</v>
      </c>
      <c r="H735" s="171"/>
      <c r="I735" s="172">
        <f>ROUND(E735*H735,2)</f>
        <v>0</v>
      </c>
      <c r="J735" s="171"/>
      <c r="K735" s="172">
        <f>ROUND(E735*J735,2)</f>
        <v>0</v>
      </c>
      <c r="L735" s="172">
        <v>21</v>
      </c>
      <c r="M735" s="172">
        <f>G735*(1+L735/100)</f>
        <v>0</v>
      </c>
      <c r="N735" s="172">
        <v>0</v>
      </c>
      <c r="O735" s="172">
        <f>ROUND(E735*N735,2)</f>
        <v>0</v>
      </c>
      <c r="P735" s="172">
        <v>0</v>
      </c>
      <c r="Q735" s="172">
        <f>ROUND(E735*P735,2)</f>
        <v>0</v>
      </c>
      <c r="R735" s="172"/>
      <c r="S735" s="172" t="s">
        <v>184</v>
      </c>
      <c r="T735" s="173" t="s">
        <v>178</v>
      </c>
      <c r="U735" s="158">
        <v>0</v>
      </c>
      <c r="V735" s="158">
        <f>ROUND(E735*U735,2)</f>
        <v>0</v>
      </c>
      <c r="W735" s="15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 t="s">
        <v>196</v>
      </c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</row>
    <row r="736" spans="1:60" outlineLevel="1" x14ac:dyDescent="0.2">
      <c r="A736" s="155"/>
      <c r="B736" s="156"/>
      <c r="C736" s="190" t="s">
        <v>1564</v>
      </c>
      <c r="D736" s="188"/>
      <c r="E736" s="189">
        <v>38.659999999999997</v>
      </c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 t="s">
        <v>200</v>
      </c>
      <c r="AH736" s="148">
        <v>0</v>
      </c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</row>
    <row r="737" spans="1:60" outlineLevel="1" x14ac:dyDescent="0.2">
      <c r="A737" s="167">
        <v>180</v>
      </c>
      <c r="B737" s="168" t="s">
        <v>913</v>
      </c>
      <c r="C737" s="184" t="s">
        <v>914</v>
      </c>
      <c r="D737" s="169" t="s">
        <v>256</v>
      </c>
      <c r="E737" s="170">
        <v>162</v>
      </c>
      <c r="F737" s="171"/>
      <c r="G737" s="172">
        <f>ROUND(E737*F737,2)</f>
        <v>0</v>
      </c>
      <c r="H737" s="171"/>
      <c r="I737" s="172">
        <f>ROUND(E737*H737,2)</f>
        <v>0</v>
      </c>
      <c r="J737" s="171"/>
      <c r="K737" s="172">
        <f>ROUND(E737*J737,2)</f>
        <v>0</v>
      </c>
      <c r="L737" s="172">
        <v>21</v>
      </c>
      <c r="M737" s="172">
        <f>G737*(1+L737/100)</f>
        <v>0</v>
      </c>
      <c r="N737" s="172">
        <v>0</v>
      </c>
      <c r="O737" s="172">
        <f>ROUND(E737*N737,2)</f>
        <v>0</v>
      </c>
      <c r="P737" s="172">
        <v>0</v>
      </c>
      <c r="Q737" s="172">
        <f>ROUND(E737*P737,2)</f>
        <v>0</v>
      </c>
      <c r="R737" s="172"/>
      <c r="S737" s="172" t="s">
        <v>184</v>
      </c>
      <c r="T737" s="173" t="s">
        <v>178</v>
      </c>
      <c r="U737" s="158">
        <v>0</v>
      </c>
      <c r="V737" s="158">
        <f>ROUND(E737*U737,2)</f>
        <v>0</v>
      </c>
      <c r="W737" s="15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 t="s">
        <v>196</v>
      </c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</row>
    <row r="738" spans="1:60" outlineLevel="1" x14ac:dyDescent="0.2">
      <c r="A738" s="155"/>
      <c r="B738" s="156"/>
      <c r="C738" s="190" t="s">
        <v>2559</v>
      </c>
      <c r="D738" s="188"/>
      <c r="E738" s="189">
        <v>162</v>
      </c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 t="s">
        <v>200</v>
      </c>
      <c r="AH738" s="148">
        <v>0</v>
      </c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</row>
    <row r="739" spans="1:60" outlineLevel="1" x14ac:dyDescent="0.2">
      <c r="A739" s="155">
        <v>181</v>
      </c>
      <c r="B739" s="156" t="s">
        <v>919</v>
      </c>
      <c r="C739" s="203" t="s">
        <v>920</v>
      </c>
      <c r="D739" s="157" t="s">
        <v>0</v>
      </c>
      <c r="E739" s="198"/>
      <c r="F739" s="159"/>
      <c r="G739" s="158">
        <f>ROUND(E739*F739,2)</f>
        <v>0</v>
      </c>
      <c r="H739" s="159"/>
      <c r="I739" s="158">
        <f>ROUND(E739*H739,2)</f>
        <v>0</v>
      </c>
      <c r="J739" s="159"/>
      <c r="K739" s="158">
        <f>ROUND(E739*J739,2)</f>
        <v>0</v>
      </c>
      <c r="L739" s="158">
        <v>21</v>
      </c>
      <c r="M739" s="158">
        <f>G739*(1+L739/100)</f>
        <v>0</v>
      </c>
      <c r="N739" s="158">
        <v>0</v>
      </c>
      <c r="O739" s="158">
        <f>ROUND(E739*N739,2)</f>
        <v>0</v>
      </c>
      <c r="P739" s="158">
        <v>0</v>
      </c>
      <c r="Q739" s="158">
        <f>ROUND(E739*P739,2)</f>
        <v>0</v>
      </c>
      <c r="R739" s="158"/>
      <c r="S739" s="158" t="s">
        <v>177</v>
      </c>
      <c r="T739" s="158" t="s">
        <v>178</v>
      </c>
      <c r="U739" s="158">
        <v>0</v>
      </c>
      <c r="V739" s="158">
        <f>ROUND(E739*U739,2)</f>
        <v>0</v>
      </c>
      <c r="W739" s="15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 t="s">
        <v>702</v>
      </c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</row>
    <row r="740" spans="1:60" x14ac:dyDescent="0.2">
      <c r="A740" s="161" t="s">
        <v>172</v>
      </c>
      <c r="B740" s="162" t="s">
        <v>126</v>
      </c>
      <c r="C740" s="182" t="s">
        <v>127</v>
      </c>
      <c r="D740" s="163"/>
      <c r="E740" s="164"/>
      <c r="F740" s="165"/>
      <c r="G740" s="165">
        <f>SUMIF(AG741:AG744,"&lt;&gt;NOR",G741:G744)</f>
        <v>0</v>
      </c>
      <c r="H740" s="165"/>
      <c r="I740" s="165">
        <f>SUM(I741:I744)</f>
        <v>0</v>
      </c>
      <c r="J740" s="165"/>
      <c r="K740" s="165">
        <f>SUM(K741:K744)</f>
        <v>0</v>
      </c>
      <c r="L740" s="165"/>
      <c r="M740" s="165">
        <f>SUM(M741:M744)</f>
        <v>0</v>
      </c>
      <c r="N740" s="165"/>
      <c r="O740" s="165">
        <f>SUM(O741:O744)</f>
        <v>0</v>
      </c>
      <c r="P740" s="165"/>
      <c r="Q740" s="165">
        <f>SUM(Q741:Q744)</f>
        <v>0</v>
      </c>
      <c r="R740" s="165"/>
      <c r="S740" s="165"/>
      <c r="T740" s="166"/>
      <c r="U740" s="160"/>
      <c r="V740" s="160">
        <f>SUM(V741:V744)</f>
        <v>0</v>
      </c>
      <c r="W740" s="160"/>
      <c r="AG740" t="s">
        <v>173</v>
      </c>
    </row>
    <row r="741" spans="1:60" ht="33.75" outlineLevel="1" x14ac:dyDescent="0.2">
      <c r="A741" s="167">
        <v>182</v>
      </c>
      <c r="B741" s="168" t="s">
        <v>921</v>
      </c>
      <c r="C741" s="184" t="s">
        <v>922</v>
      </c>
      <c r="D741" s="169" t="s">
        <v>195</v>
      </c>
      <c r="E741" s="170">
        <v>389.56</v>
      </c>
      <c r="F741" s="171"/>
      <c r="G741" s="172">
        <f>ROUND(E741*F741,2)</f>
        <v>0</v>
      </c>
      <c r="H741" s="171"/>
      <c r="I741" s="172">
        <f>ROUND(E741*H741,2)</f>
        <v>0</v>
      </c>
      <c r="J741" s="171"/>
      <c r="K741" s="172">
        <f>ROUND(E741*J741,2)</f>
        <v>0</v>
      </c>
      <c r="L741" s="172">
        <v>21</v>
      </c>
      <c r="M741" s="172">
        <f>G741*(1+L741/100)</f>
        <v>0</v>
      </c>
      <c r="N741" s="172">
        <v>0</v>
      </c>
      <c r="O741" s="172">
        <f>ROUND(E741*N741,2)</f>
        <v>0</v>
      </c>
      <c r="P741" s="172">
        <v>0</v>
      </c>
      <c r="Q741" s="172">
        <f>ROUND(E741*P741,2)</f>
        <v>0</v>
      </c>
      <c r="R741" s="172"/>
      <c r="S741" s="172" t="s">
        <v>729</v>
      </c>
      <c r="T741" s="173" t="s">
        <v>178</v>
      </c>
      <c r="U741" s="158">
        <v>0</v>
      </c>
      <c r="V741" s="158">
        <f>ROUND(E741*U741,2)</f>
        <v>0</v>
      </c>
      <c r="W741" s="15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 t="s">
        <v>220</v>
      </c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</row>
    <row r="742" spans="1:60" outlineLevel="1" x14ac:dyDescent="0.2">
      <c r="A742" s="155"/>
      <c r="B742" s="156"/>
      <c r="C742" s="190" t="s">
        <v>2487</v>
      </c>
      <c r="D742" s="188"/>
      <c r="E742" s="189">
        <v>181</v>
      </c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 t="s">
        <v>200</v>
      </c>
      <c r="AH742" s="148">
        <v>0</v>
      </c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</row>
    <row r="743" spans="1:60" outlineLevel="1" x14ac:dyDescent="0.2">
      <c r="A743" s="155"/>
      <c r="B743" s="156"/>
      <c r="C743" s="190" t="s">
        <v>1047</v>
      </c>
      <c r="D743" s="188"/>
      <c r="E743" s="189"/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 t="s">
        <v>200</v>
      </c>
      <c r="AH743" s="148">
        <v>0</v>
      </c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</row>
    <row r="744" spans="1:60" outlineLevel="1" x14ac:dyDescent="0.2">
      <c r="A744" s="155"/>
      <c r="B744" s="156"/>
      <c r="C744" s="190" t="s">
        <v>1074</v>
      </c>
      <c r="D744" s="188"/>
      <c r="E744" s="189">
        <v>208.56</v>
      </c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 t="s">
        <v>200</v>
      </c>
      <c r="AH744" s="148">
        <v>0</v>
      </c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</row>
    <row r="745" spans="1:60" x14ac:dyDescent="0.2">
      <c r="A745" s="161" t="s">
        <v>172</v>
      </c>
      <c r="B745" s="162" t="s">
        <v>132</v>
      </c>
      <c r="C745" s="182" t="s">
        <v>133</v>
      </c>
      <c r="D745" s="163"/>
      <c r="E745" s="164"/>
      <c r="F745" s="165"/>
      <c r="G745" s="165">
        <f>SUMIF(AG746:AG763,"&lt;&gt;NOR",G746:G763)</f>
        <v>0</v>
      </c>
      <c r="H745" s="165"/>
      <c r="I745" s="165">
        <f>SUM(I746:I763)</f>
        <v>0</v>
      </c>
      <c r="J745" s="165"/>
      <c r="K745" s="165">
        <f>SUM(K746:K763)</f>
        <v>0</v>
      </c>
      <c r="L745" s="165"/>
      <c r="M745" s="165">
        <f>SUM(M746:M763)</f>
        <v>0</v>
      </c>
      <c r="N745" s="165"/>
      <c r="O745" s="165">
        <f>SUM(O746:O763)</f>
        <v>0</v>
      </c>
      <c r="P745" s="165"/>
      <c r="Q745" s="165">
        <f>SUM(Q746:Q763)</f>
        <v>0</v>
      </c>
      <c r="R745" s="165"/>
      <c r="S745" s="165"/>
      <c r="T745" s="166"/>
      <c r="U745" s="160"/>
      <c r="V745" s="160">
        <f>SUM(V746:V763)</f>
        <v>0</v>
      </c>
      <c r="W745" s="160"/>
      <c r="AG745" t="s">
        <v>173</v>
      </c>
    </row>
    <row r="746" spans="1:60" ht="22.5" outlineLevel="1" x14ac:dyDescent="0.2">
      <c r="A746" s="167">
        <v>183</v>
      </c>
      <c r="B746" s="168" t="s">
        <v>924</v>
      </c>
      <c r="C746" s="184" t="s">
        <v>925</v>
      </c>
      <c r="D746" s="169" t="s">
        <v>195</v>
      </c>
      <c r="E746" s="170">
        <v>1016.6036800000001</v>
      </c>
      <c r="F746" s="171"/>
      <c r="G746" s="172">
        <f>ROUND(E746*F746,2)</f>
        <v>0</v>
      </c>
      <c r="H746" s="171"/>
      <c r="I746" s="172">
        <f>ROUND(E746*H746,2)</f>
        <v>0</v>
      </c>
      <c r="J746" s="171"/>
      <c r="K746" s="172">
        <f>ROUND(E746*J746,2)</f>
        <v>0</v>
      </c>
      <c r="L746" s="172">
        <v>21</v>
      </c>
      <c r="M746" s="172">
        <f>G746*(1+L746/100)</f>
        <v>0</v>
      </c>
      <c r="N746" s="172">
        <v>0</v>
      </c>
      <c r="O746" s="172">
        <f>ROUND(E746*N746,2)</f>
        <v>0</v>
      </c>
      <c r="P746" s="172">
        <v>0</v>
      </c>
      <c r="Q746" s="172">
        <f>ROUND(E746*P746,2)</f>
        <v>0</v>
      </c>
      <c r="R746" s="172"/>
      <c r="S746" s="172" t="s">
        <v>177</v>
      </c>
      <c r="T746" s="173" t="s">
        <v>178</v>
      </c>
      <c r="U746" s="158">
        <v>0</v>
      </c>
      <c r="V746" s="158">
        <f>ROUND(E746*U746,2)</f>
        <v>0</v>
      </c>
      <c r="W746" s="15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 t="s">
        <v>196</v>
      </c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</row>
    <row r="747" spans="1:60" outlineLevel="1" x14ac:dyDescent="0.2">
      <c r="A747" s="155"/>
      <c r="B747" s="156"/>
      <c r="C747" s="190" t="s">
        <v>926</v>
      </c>
      <c r="D747" s="188"/>
      <c r="E747" s="189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 t="s">
        <v>200</v>
      </c>
      <c r="AH747" s="148">
        <v>0</v>
      </c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</row>
    <row r="748" spans="1:60" outlineLevel="1" x14ac:dyDescent="0.2">
      <c r="A748" s="155"/>
      <c r="B748" s="156"/>
      <c r="C748" s="190" t="s">
        <v>927</v>
      </c>
      <c r="D748" s="188"/>
      <c r="E748" s="189">
        <v>134.4</v>
      </c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 t="s">
        <v>200</v>
      </c>
      <c r="AH748" s="148">
        <v>0</v>
      </c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</row>
    <row r="749" spans="1:60" outlineLevel="1" x14ac:dyDescent="0.2">
      <c r="A749" s="155"/>
      <c r="B749" s="156"/>
      <c r="C749" s="190" t="s">
        <v>928</v>
      </c>
      <c r="D749" s="188"/>
      <c r="E749" s="189">
        <v>3.59</v>
      </c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 t="s">
        <v>200</v>
      </c>
      <c r="AH749" s="148">
        <v>0</v>
      </c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</row>
    <row r="750" spans="1:60" outlineLevel="1" x14ac:dyDescent="0.2">
      <c r="A750" s="155"/>
      <c r="B750" s="156"/>
      <c r="C750" s="190" t="s">
        <v>929</v>
      </c>
      <c r="D750" s="188"/>
      <c r="E750" s="189">
        <v>1.03</v>
      </c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 t="s">
        <v>200</v>
      </c>
      <c r="AH750" s="148">
        <v>0</v>
      </c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</row>
    <row r="751" spans="1:60" outlineLevel="1" x14ac:dyDescent="0.2">
      <c r="A751" s="155"/>
      <c r="B751" s="156"/>
      <c r="C751" s="190" t="s">
        <v>1142</v>
      </c>
      <c r="D751" s="188"/>
      <c r="E751" s="189">
        <v>528.77</v>
      </c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 t="s">
        <v>200</v>
      </c>
      <c r="AH751" s="148">
        <v>0</v>
      </c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</row>
    <row r="752" spans="1:60" outlineLevel="1" x14ac:dyDescent="0.2">
      <c r="A752" s="155"/>
      <c r="B752" s="156"/>
      <c r="C752" s="190" t="s">
        <v>1143</v>
      </c>
      <c r="D752" s="188"/>
      <c r="E752" s="189">
        <v>43.55</v>
      </c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 t="s">
        <v>200</v>
      </c>
      <c r="AH752" s="148">
        <v>0</v>
      </c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</row>
    <row r="753" spans="1:60" outlineLevel="1" x14ac:dyDescent="0.2">
      <c r="A753" s="155"/>
      <c r="B753" s="156"/>
      <c r="C753" s="190" t="s">
        <v>1568</v>
      </c>
      <c r="D753" s="188"/>
      <c r="E753" s="189">
        <v>101.12</v>
      </c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 t="s">
        <v>200</v>
      </c>
      <c r="AH753" s="148">
        <v>0</v>
      </c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</row>
    <row r="754" spans="1:60" outlineLevel="1" x14ac:dyDescent="0.2">
      <c r="A754" s="155"/>
      <c r="B754" s="156"/>
      <c r="C754" s="190" t="s">
        <v>2560</v>
      </c>
      <c r="D754" s="188"/>
      <c r="E754" s="189">
        <v>13.1</v>
      </c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 t="s">
        <v>200</v>
      </c>
      <c r="AH754" s="148">
        <v>0</v>
      </c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</row>
    <row r="755" spans="1:60" outlineLevel="1" x14ac:dyDescent="0.2">
      <c r="A755" s="155"/>
      <c r="B755" s="156"/>
      <c r="C755" s="190" t="s">
        <v>1146</v>
      </c>
      <c r="D755" s="188"/>
      <c r="E755" s="189">
        <v>15.26</v>
      </c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 t="s">
        <v>200</v>
      </c>
      <c r="AH755" s="148">
        <v>0</v>
      </c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</row>
    <row r="756" spans="1:60" outlineLevel="1" x14ac:dyDescent="0.2">
      <c r="A756" s="155"/>
      <c r="B756" s="156"/>
      <c r="C756" s="190" t="s">
        <v>2561</v>
      </c>
      <c r="D756" s="188"/>
      <c r="E756" s="189">
        <v>23.32</v>
      </c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 t="s">
        <v>200</v>
      </c>
      <c r="AH756" s="148">
        <v>0</v>
      </c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</row>
    <row r="757" spans="1:60" outlineLevel="1" x14ac:dyDescent="0.2">
      <c r="A757" s="155"/>
      <c r="B757" s="156"/>
      <c r="C757" s="190" t="s">
        <v>1425</v>
      </c>
      <c r="D757" s="188"/>
      <c r="E757" s="189">
        <v>2.5299999999999998</v>
      </c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 t="s">
        <v>200</v>
      </c>
      <c r="AH757" s="148">
        <v>0</v>
      </c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</row>
    <row r="758" spans="1:60" outlineLevel="1" x14ac:dyDescent="0.2">
      <c r="A758" s="155"/>
      <c r="B758" s="156"/>
      <c r="C758" s="190" t="s">
        <v>2562</v>
      </c>
      <c r="D758" s="188"/>
      <c r="E758" s="189">
        <v>147.4</v>
      </c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 t="s">
        <v>200</v>
      </c>
      <c r="AH758" s="148">
        <v>0</v>
      </c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</row>
    <row r="759" spans="1:60" outlineLevel="1" x14ac:dyDescent="0.2">
      <c r="A759" s="155"/>
      <c r="B759" s="156"/>
      <c r="C759" s="190" t="s">
        <v>1572</v>
      </c>
      <c r="D759" s="188"/>
      <c r="E759" s="189">
        <v>2.5299999999999998</v>
      </c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 t="s">
        <v>200</v>
      </c>
      <c r="AH759" s="148">
        <v>0</v>
      </c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</row>
    <row r="760" spans="1:60" ht="33.75" outlineLevel="1" x14ac:dyDescent="0.2">
      <c r="A760" s="167">
        <v>184</v>
      </c>
      <c r="B760" s="168" t="s">
        <v>1573</v>
      </c>
      <c r="C760" s="184" t="s">
        <v>1574</v>
      </c>
      <c r="D760" s="169" t="s">
        <v>195</v>
      </c>
      <c r="E760" s="170">
        <v>4.32</v>
      </c>
      <c r="F760" s="171"/>
      <c r="G760" s="172">
        <f>ROUND(E760*F760,2)</f>
        <v>0</v>
      </c>
      <c r="H760" s="171"/>
      <c r="I760" s="172">
        <f>ROUND(E760*H760,2)</f>
        <v>0</v>
      </c>
      <c r="J760" s="171"/>
      <c r="K760" s="172">
        <f>ROUND(E760*J760,2)</f>
        <v>0</v>
      </c>
      <c r="L760" s="172">
        <v>21</v>
      </c>
      <c r="M760" s="172">
        <f>G760*(1+L760/100)</f>
        <v>0</v>
      </c>
      <c r="N760" s="172">
        <v>0</v>
      </c>
      <c r="O760" s="172">
        <f>ROUND(E760*N760,2)</f>
        <v>0</v>
      </c>
      <c r="P760" s="172">
        <v>0</v>
      </c>
      <c r="Q760" s="172">
        <f>ROUND(E760*P760,2)</f>
        <v>0</v>
      </c>
      <c r="R760" s="172"/>
      <c r="S760" s="172" t="s">
        <v>177</v>
      </c>
      <c r="T760" s="173" t="s">
        <v>178</v>
      </c>
      <c r="U760" s="158">
        <v>0</v>
      </c>
      <c r="V760" s="158">
        <f>ROUND(E760*U760,2)</f>
        <v>0</v>
      </c>
      <c r="W760" s="15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 t="s">
        <v>196</v>
      </c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</row>
    <row r="761" spans="1:60" outlineLevel="1" x14ac:dyDescent="0.2">
      <c r="A761" s="155"/>
      <c r="B761" s="156"/>
      <c r="C761" s="190" t="s">
        <v>2483</v>
      </c>
      <c r="D761" s="188"/>
      <c r="E761" s="189">
        <v>4.32</v>
      </c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 t="s">
        <v>200</v>
      </c>
      <c r="AH761" s="148">
        <v>0</v>
      </c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</row>
    <row r="762" spans="1:60" outlineLevel="1" x14ac:dyDescent="0.2">
      <c r="A762" s="167">
        <v>185</v>
      </c>
      <c r="B762" s="168" t="s">
        <v>1575</v>
      </c>
      <c r="C762" s="184" t="s">
        <v>1576</v>
      </c>
      <c r="D762" s="169" t="s">
        <v>195</v>
      </c>
      <c r="E762" s="170">
        <v>4.32</v>
      </c>
      <c r="F762" s="171"/>
      <c r="G762" s="172">
        <f>ROUND(E762*F762,2)</f>
        <v>0</v>
      </c>
      <c r="H762" s="171"/>
      <c r="I762" s="172">
        <f>ROUND(E762*H762,2)</f>
        <v>0</v>
      </c>
      <c r="J762" s="171"/>
      <c r="K762" s="172">
        <f>ROUND(E762*J762,2)</f>
        <v>0</v>
      </c>
      <c r="L762" s="172">
        <v>21</v>
      </c>
      <c r="M762" s="172">
        <f>G762*(1+L762/100)</f>
        <v>0</v>
      </c>
      <c r="N762" s="172">
        <v>0</v>
      </c>
      <c r="O762" s="172">
        <f>ROUND(E762*N762,2)</f>
        <v>0</v>
      </c>
      <c r="P762" s="172">
        <v>0</v>
      </c>
      <c r="Q762" s="172">
        <f>ROUND(E762*P762,2)</f>
        <v>0</v>
      </c>
      <c r="R762" s="172"/>
      <c r="S762" s="172" t="s">
        <v>184</v>
      </c>
      <c r="T762" s="173" t="s">
        <v>178</v>
      </c>
      <c r="U762" s="158">
        <v>0</v>
      </c>
      <c r="V762" s="158">
        <f>ROUND(E762*U762,2)</f>
        <v>0</v>
      </c>
      <c r="W762" s="15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 t="s">
        <v>2427</v>
      </c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</row>
    <row r="763" spans="1:60" outlineLevel="1" x14ac:dyDescent="0.2">
      <c r="A763" s="155"/>
      <c r="B763" s="156"/>
      <c r="C763" s="190" t="s">
        <v>2483</v>
      </c>
      <c r="D763" s="188"/>
      <c r="E763" s="189">
        <v>4.32</v>
      </c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 t="s">
        <v>200</v>
      </c>
      <c r="AH763" s="148">
        <v>0</v>
      </c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</row>
    <row r="764" spans="1:60" x14ac:dyDescent="0.2">
      <c r="A764" s="161" t="s">
        <v>172</v>
      </c>
      <c r="B764" s="162" t="s">
        <v>136</v>
      </c>
      <c r="C764" s="182" t="s">
        <v>137</v>
      </c>
      <c r="D764" s="163"/>
      <c r="E764" s="164"/>
      <c r="F764" s="165"/>
      <c r="G764" s="165">
        <f>SUMIF(AG765:AG767,"&lt;&gt;NOR",G765:G767)</f>
        <v>0</v>
      </c>
      <c r="H764" s="165"/>
      <c r="I764" s="165">
        <f>SUM(I765:I767)</f>
        <v>0</v>
      </c>
      <c r="J764" s="165"/>
      <c r="K764" s="165">
        <f>SUM(K765:K767)</f>
        <v>0</v>
      </c>
      <c r="L764" s="165"/>
      <c r="M764" s="165">
        <f>SUM(M765:M767)</f>
        <v>0</v>
      </c>
      <c r="N764" s="165"/>
      <c r="O764" s="165">
        <f>SUM(O765:O767)</f>
        <v>0</v>
      </c>
      <c r="P764" s="165"/>
      <c r="Q764" s="165">
        <f>SUM(Q765:Q767)</f>
        <v>0</v>
      </c>
      <c r="R764" s="165"/>
      <c r="S764" s="165"/>
      <c r="T764" s="166"/>
      <c r="U764" s="160"/>
      <c r="V764" s="160">
        <f>SUM(V765:V767)</f>
        <v>0</v>
      </c>
      <c r="W764" s="160"/>
      <c r="AG764" t="s">
        <v>173</v>
      </c>
    </row>
    <row r="765" spans="1:60" outlineLevel="1" x14ac:dyDescent="0.2">
      <c r="A765" s="167">
        <v>186</v>
      </c>
      <c r="B765" s="168" t="s">
        <v>2563</v>
      </c>
      <c r="C765" s="184" t="s">
        <v>2564</v>
      </c>
      <c r="D765" s="169" t="s">
        <v>195</v>
      </c>
      <c r="E765" s="170">
        <v>76.78</v>
      </c>
      <c r="F765" s="171"/>
      <c r="G765" s="172">
        <f>ROUND(E765*F765,2)</f>
        <v>0</v>
      </c>
      <c r="H765" s="171"/>
      <c r="I765" s="172">
        <f>ROUND(E765*H765,2)</f>
        <v>0</v>
      </c>
      <c r="J765" s="171"/>
      <c r="K765" s="172">
        <f>ROUND(E765*J765,2)</f>
        <v>0</v>
      </c>
      <c r="L765" s="172">
        <v>21</v>
      </c>
      <c r="M765" s="172">
        <f>G765*(1+L765/100)</f>
        <v>0</v>
      </c>
      <c r="N765" s="172">
        <v>0</v>
      </c>
      <c r="O765" s="172">
        <f>ROUND(E765*N765,2)</f>
        <v>0</v>
      </c>
      <c r="P765" s="172">
        <v>0</v>
      </c>
      <c r="Q765" s="172">
        <f>ROUND(E765*P765,2)</f>
        <v>0</v>
      </c>
      <c r="R765" s="172"/>
      <c r="S765" s="172" t="s">
        <v>177</v>
      </c>
      <c r="T765" s="173" t="s">
        <v>178</v>
      </c>
      <c r="U765" s="158">
        <v>0</v>
      </c>
      <c r="V765" s="158">
        <f>ROUND(E765*U765,2)</f>
        <v>0</v>
      </c>
      <c r="W765" s="15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 t="s">
        <v>196</v>
      </c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</row>
    <row r="766" spans="1:60" outlineLevel="1" x14ac:dyDescent="0.2">
      <c r="A766" s="155"/>
      <c r="B766" s="156"/>
      <c r="C766" s="190" t="s">
        <v>2565</v>
      </c>
      <c r="D766" s="188"/>
      <c r="E766" s="189">
        <v>64.900000000000006</v>
      </c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 t="s">
        <v>200</v>
      </c>
      <c r="AH766" s="148">
        <v>0</v>
      </c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</row>
    <row r="767" spans="1:60" outlineLevel="1" x14ac:dyDescent="0.2">
      <c r="A767" s="155"/>
      <c r="B767" s="156"/>
      <c r="C767" s="190" t="s">
        <v>2566</v>
      </c>
      <c r="D767" s="188"/>
      <c r="E767" s="189">
        <v>11.88</v>
      </c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 t="s">
        <v>200</v>
      </c>
      <c r="AH767" s="148">
        <v>0</v>
      </c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</row>
    <row r="768" spans="1:60" x14ac:dyDescent="0.2">
      <c r="A768" s="161" t="s">
        <v>172</v>
      </c>
      <c r="B768" s="162" t="s">
        <v>138</v>
      </c>
      <c r="C768" s="182" t="s">
        <v>139</v>
      </c>
      <c r="D768" s="163"/>
      <c r="E768" s="164"/>
      <c r="F768" s="165"/>
      <c r="G768" s="165">
        <f>SUMIF(AG769:AG774,"&lt;&gt;NOR",G769:G774)</f>
        <v>0</v>
      </c>
      <c r="H768" s="165"/>
      <c r="I768" s="165">
        <f>SUM(I769:I774)</f>
        <v>0</v>
      </c>
      <c r="J768" s="165"/>
      <c r="K768" s="165">
        <f>SUM(K769:K774)</f>
        <v>0</v>
      </c>
      <c r="L768" s="165"/>
      <c r="M768" s="165">
        <f>SUM(M769:M774)</f>
        <v>0</v>
      </c>
      <c r="N768" s="165"/>
      <c r="O768" s="165">
        <f>SUM(O769:O774)</f>
        <v>0</v>
      </c>
      <c r="P768" s="165"/>
      <c r="Q768" s="165">
        <f>SUM(Q769:Q774)</f>
        <v>0</v>
      </c>
      <c r="R768" s="165"/>
      <c r="S768" s="165"/>
      <c r="T768" s="166"/>
      <c r="U768" s="160"/>
      <c r="V768" s="160">
        <f>SUM(V769:V774)</f>
        <v>0</v>
      </c>
      <c r="W768" s="160"/>
      <c r="AG768" t="s">
        <v>173</v>
      </c>
    </row>
    <row r="769" spans="1:60" ht="22.5" outlineLevel="1" x14ac:dyDescent="0.2">
      <c r="A769" s="167">
        <v>187</v>
      </c>
      <c r="B769" s="168" t="s">
        <v>942</v>
      </c>
      <c r="C769" s="184" t="s">
        <v>943</v>
      </c>
      <c r="D769" s="169" t="s">
        <v>195</v>
      </c>
      <c r="E769" s="170">
        <v>31.96</v>
      </c>
      <c r="F769" s="171"/>
      <c r="G769" s="172">
        <f>ROUND(E769*F769,2)</f>
        <v>0</v>
      </c>
      <c r="H769" s="171"/>
      <c r="I769" s="172">
        <f>ROUND(E769*H769,2)</f>
        <v>0</v>
      </c>
      <c r="J769" s="171"/>
      <c r="K769" s="172">
        <f>ROUND(E769*J769,2)</f>
        <v>0</v>
      </c>
      <c r="L769" s="172">
        <v>21</v>
      </c>
      <c r="M769" s="172">
        <f>G769*(1+L769/100)</f>
        <v>0</v>
      </c>
      <c r="N769" s="172">
        <v>0</v>
      </c>
      <c r="O769" s="172">
        <f>ROUND(E769*N769,2)</f>
        <v>0</v>
      </c>
      <c r="P769" s="172">
        <v>0</v>
      </c>
      <c r="Q769" s="172">
        <f>ROUND(E769*P769,2)</f>
        <v>0</v>
      </c>
      <c r="R769" s="172"/>
      <c r="S769" s="172" t="s">
        <v>184</v>
      </c>
      <c r="T769" s="173" t="s">
        <v>178</v>
      </c>
      <c r="U769" s="158">
        <v>0</v>
      </c>
      <c r="V769" s="158">
        <f>ROUND(E769*U769,2)</f>
        <v>0</v>
      </c>
      <c r="W769" s="15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 t="s">
        <v>196</v>
      </c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</row>
    <row r="770" spans="1:60" outlineLevel="1" x14ac:dyDescent="0.2">
      <c r="A770" s="155"/>
      <c r="B770" s="156"/>
      <c r="C770" s="190" t="s">
        <v>944</v>
      </c>
      <c r="D770" s="188"/>
      <c r="E770" s="189">
        <v>31.96</v>
      </c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 t="s">
        <v>200</v>
      </c>
      <c r="AH770" s="148">
        <v>0</v>
      </c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</row>
    <row r="771" spans="1:60" ht="22.5" outlineLevel="1" x14ac:dyDescent="0.2">
      <c r="A771" s="167">
        <v>188</v>
      </c>
      <c r="B771" s="168" t="s">
        <v>945</v>
      </c>
      <c r="C771" s="184" t="s">
        <v>946</v>
      </c>
      <c r="D771" s="169" t="s">
        <v>195</v>
      </c>
      <c r="E771" s="170">
        <v>279.74400000000003</v>
      </c>
      <c r="F771" s="171"/>
      <c r="G771" s="172">
        <f>ROUND(E771*F771,2)</f>
        <v>0</v>
      </c>
      <c r="H771" s="171"/>
      <c r="I771" s="172">
        <f>ROUND(E771*H771,2)</f>
        <v>0</v>
      </c>
      <c r="J771" s="171"/>
      <c r="K771" s="172">
        <f>ROUND(E771*J771,2)</f>
        <v>0</v>
      </c>
      <c r="L771" s="172">
        <v>21</v>
      </c>
      <c r="M771" s="172">
        <f>G771*(1+L771/100)</f>
        <v>0</v>
      </c>
      <c r="N771" s="172">
        <v>0</v>
      </c>
      <c r="O771" s="172">
        <f>ROUND(E771*N771,2)</f>
        <v>0</v>
      </c>
      <c r="P771" s="172">
        <v>0</v>
      </c>
      <c r="Q771" s="172">
        <f>ROUND(E771*P771,2)</f>
        <v>0</v>
      </c>
      <c r="R771" s="172"/>
      <c r="S771" s="172" t="s">
        <v>184</v>
      </c>
      <c r="T771" s="173" t="s">
        <v>178</v>
      </c>
      <c r="U771" s="158">
        <v>0</v>
      </c>
      <c r="V771" s="158">
        <f>ROUND(E771*U771,2)</f>
        <v>0</v>
      </c>
      <c r="W771" s="15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 t="s">
        <v>196</v>
      </c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</row>
    <row r="772" spans="1:60" outlineLevel="1" x14ac:dyDescent="0.2">
      <c r="A772" s="155"/>
      <c r="B772" s="156"/>
      <c r="C772" s="190" t="s">
        <v>1150</v>
      </c>
      <c r="D772" s="188"/>
      <c r="E772" s="189">
        <v>279.74</v>
      </c>
      <c r="F772" s="158"/>
      <c r="G772" s="158"/>
      <c r="H772" s="158"/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 t="s">
        <v>200</v>
      </c>
      <c r="AH772" s="148">
        <v>0</v>
      </c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</row>
    <row r="773" spans="1:60" ht="22.5" outlineLevel="1" x14ac:dyDescent="0.2">
      <c r="A773" s="167">
        <v>189</v>
      </c>
      <c r="B773" s="168" t="s">
        <v>1428</v>
      </c>
      <c r="C773" s="184" t="s">
        <v>1429</v>
      </c>
      <c r="D773" s="169" t="s">
        <v>195</v>
      </c>
      <c r="E773" s="170">
        <v>11.56</v>
      </c>
      <c r="F773" s="171"/>
      <c r="G773" s="172">
        <f>ROUND(E773*F773,2)</f>
        <v>0</v>
      </c>
      <c r="H773" s="171"/>
      <c r="I773" s="172">
        <f>ROUND(E773*H773,2)</f>
        <v>0</v>
      </c>
      <c r="J773" s="171"/>
      <c r="K773" s="172">
        <f>ROUND(E773*J773,2)</f>
        <v>0</v>
      </c>
      <c r="L773" s="172">
        <v>21</v>
      </c>
      <c r="M773" s="172">
        <f>G773*(1+L773/100)</f>
        <v>0</v>
      </c>
      <c r="N773" s="172">
        <v>0</v>
      </c>
      <c r="O773" s="172">
        <f>ROUND(E773*N773,2)</f>
        <v>0</v>
      </c>
      <c r="P773" s="172">
        <v>0</v>
      </c>
      <c r="Q773" s="172">
        <f>ROUND(E773*P773,2)</f>
        <v>0</v>
      </c>
      <c r="R773" s="172"/>
      <c r="S773" s="172" t="s">
        <v>184</v>
      </c>
      <c r="T773" s="173" t="s">
        <v>178</v>
      </c>
      <c r="U773" s="158">
        <v>0</v>
      </c>
      <c r="V773" s="158">
        <f>ROUND(E773*U773,2)</f>
        <v>0</v>
      </c>
      <c r="W773" s="15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 t="s">
        <v>196</v>
      </c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</row>
    <row r="774" spans="1:60" outlineLevel="1" x14ac:dyDescent="0.2">
      <c r="A774" s="155"/>
      <c r="B774" s="156"/>
      <c r="C774" s="190" t="s">
        <v>1430</v>
      </c>
      <c r="D774" s="188"/>
      <c r="E774" s="189">
        <v>11.56</v>
      </c>
      <c r="F774" s="158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 t="s">
        <v>200</v>
      </c>
      <c r="AH774" s="148">
        <v>0</v>
      </c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</row>
    <row r="775" spans="1:60" x14ac:dyDescent="0.2">
      <c r="A775" s="161" t="s">
        <v>172</v>
      </c>
      <c r="B775" s="162" t="s">
        <v>142</v>
      </c>
      <c r="C775" s="182" t="s">
        <v>143</v>
      </c>
      <c r="D775" s="163"/>
      <c r="E775" s="164"/>
      <c r="F775" s="165"/>
      <c r="G775" s="165">
        <f>SUMIF(AG776:AG800,"&lt;&gt;NOR",G776:G800)</f>
        <v>0</v>
      </c>
      <c r="H775" s="165"/>
      <c r="I775" s="165">
        <f>SUM(I776:I800)</f>
        <v>0</v>
      </c>
      <c r="J775" s="165"/>
      <c r="K775" s="165">
        <f>SUM(K776:K800)</f>
        <v>0</v>
      </c>
      <c r="L775" s="165"/>
      <c r="M775" s="165">
        <f>SUM(M776:M800)</f>
        <v>0</v>
      </c>
      <c r="N775" s="165"/>
      <c r="O775" s="165">
        <f>SUM(O776:O800)</f>
        <v>0</v>
      </c>
      <c r="P775" s="165"/>
      <c r="Q775" s="165">
        <f>SUM(Q776:Q800)</f>
        <v>0</v>
      </c>
      <c r="R775" s="165"/>
      <c r="S775" s="165"/>
      <c r="T775" s="166"/>
      <c r="U775" s="160"/>
      <c r="V775" s="160">
        <f>SUM(V776:V800)</f>
        <v>770.11</v>
      </c>
      <c r="W775" s="160"/>
      <c r="AG775" t="s">
        <v>173</v>
      </c>
    </row>
    <row r="776" spans="1:60" outlineLevel="1" x14ac:dyDescent="0.2">
      <c r="A776" s="167">
        <v>190</v>
      </c>
      <c r="B776" s="168" t="s">
        <v>948</v>
      </c>
      <c r="C776" s="184" t="s">
        <v>949</v>
      </c>
      <c r="D776" s="169" t="s">
        <v>234</v>
      </c>
      <c r="E776" s="170">
        <v>121.6875</v>
      </c>
      <c r="F776" s="171"/>
      <c r="G776" s="172">
        <f>ROUND(E776*F776,2)</f>
        <v>0</v>
      </c>
      <c r="H776" s="171"/>
      <c r="I776" s="172">
        <f>ROUND(E776*H776,2)</f>
        <v>0</v>
      </c>
      <c r="J776" s="171"/>
      <c r="K776" s="172">
        <f>ROUND(E776*J776,2)</f>
        <v>0</v>
      </c>
      <c r="L776" s="172">
        <v>21</v>
      </c>
      <c r="M776" s="172">
        <f>G776*(1+L776/100)</f>
        <v>0</v>
      </c>
      <c r="N776" s="172">
        <v>0</v>
      </c>
      <c r="O776" s="172">
        <f>ROUND(E776*N776,2)</f>
        <v>0</v>
      </c>
      <c r="P776" s="172">
        <v>0</v>
      </c>
      <c r="Q776" s="172">
        <f>ROUND(E776*P776,2)</f>
        <v>0</v>
      </c>
      <c r="R776" s="172"/>
      <c r="S776" s="172" t="s">
        <v>177</v>
      </c>
      <c r="T776" s="173" t="s">
        <v>178</v>
      </c>
      <c r="U776" s="158">
        <v>0</v>
      </c>
      <c r="V776" s="158">
        <f>ROUND(E776*U776,2)</f>
        <v>0</v>
      </c>
      <c r="W776" s="15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 t="s">
        <v>196</v>
      </c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</row>
    <row r="777" spans="1:60" outlineLevel="1" x14ac:dyDescent="0.2">
      <c r="A777" s="155"/>
      <c r="B777" s="156"/>
      <c r="C777" s="199" t="s">
        <v>283</v>
      </c>
      <c r="D777" s="191"/>
      <c r="E777" s="192"/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 t="s">
        <v>200</v>
      </c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</row>
    <row r="778" spans="1:60" outlineLevel="1" x14ac:dyDescent="0.2">
      <c r="A778" s="155"/>
      <c r="B778" s="156"/>
      <c r="C778" s="200" t="s">
        <v>1151</v>
      </c>
      <c r="D778" s="191"/>
      <c r="E778" s="192"/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 t="s">
        <v>200</v>
      </c>
      <c r="AH778" s="148">
        <v>2</v>
      </c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</row>
    <row r="779" spans="1:60" outlineLevel="1" x14ac:dyDescent="0.2">
      <c r="A779" s="155"/>
      <c r="B779" s="156"/>
      <c r="C779" s="200" t="s">
        <v>2567</v>
      </c>
      <c r="D779" s="191"/>
      <c r="E779" s="192">
        <v>2.48</v>
      </c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 t="s">
        <v>200</v>
      </c>
      <c r="AH779" s="148">
        <v>2</v>
      </c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</row>
    <row r="780" spans="1:60" outlineLevel="1" x14ac:dyDescent="0.2">
      <c r="A780" s="155"/>
      <c r="B780" s="156"/>
      <c r="C780" s="200" t="s">
        <v>1153</v>
      </c>
      <c r="D780" s="191"/>
      <c r="E780" s="192">
        <v>39.6</v>
      </c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 t="s">
        <v>200</v>
      </c>
      <c r="AH780" s="148">
        <v>2</v>
      </c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</row>
    <row r="781" spans="1:60" ht="22.5" outlineLevel="1" x14ac:dyDescent="0.2">
      <c r="A781" s="155"/>
      <c r="B781" s="156"/>
      <c r="C781" s="200" t="s">
        <v>1154</v>
      </c>
      <c r="D781" s="191"/>
      <c r="E781" s="192">
        <v>6.6</v>
      </c>
      <c r="F781" s="158"/>
      <c r="G781" s="158"/>
      <c r="H781" s="158"/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  <c r="W781" s="15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 t="s">
        <v>200</v>
      </c>
      <c r="AH781" s="148">
        <v>2</v>
      </c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</row>
    <row r="782" spans="1:60" outlineLevel="1" x14ac:dyDescent="0.2">
      <c r="A782" s="155"/>
      <c r="B782" s="156"/>
      <c r="C782" s="201" t="s">
        <v>295</v>
      </c>
      <c r="D782" s="193"/>
      <c r="E782" s="194"/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 t="s">
        <v>200</v>
      </c>
      <c r="AH782" s="148">
        <v>3</v>
      </c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</row>
    <row r="783" spans="1:60" outlineLevel="1" x14ac:dyDescent="0.2">
      <c r="A783" s="155"/>
      <c r="B783" s="156"/>
      <c r="C783" s="199" t="s">
        <v>296</v>
      </c>
      <c r="D783" s="191"/>
      <c r="E783" s="192"/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 t="s">
        <v>200</v>
      </c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</row>
    <row r="784" spans="1:60" outlineLevel="1" x14ac:dyDescent="0.2">
      <c r="A784" s="155"/>
      <c r="B784" s="156"/>
      <c r="C784" s="190" t="s">
        <v>2568</v>
      </c>
      <c r="D784" s="188"/>
      <c r="E784" s="189">
        <v>121.69</v>
      </c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 t="s">
        <v>200</v>
      </c>
      <c r="AH784" s="148">
        <v>0</v>
      </c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</row>
    <row r="785" spans="1:60" outlineLevel="1" x14ac:dyDescent="0.2">
      <c r="A785" s="167">
        <v>191</v>
      </c>
      <c r="B785" s="168" t="s">
        <v>951</v>
      </c>
      <c r="C785" s="184" t="s">
        <v>952</v>
      </c>
      <c r="D785" s="169" t="s">
        <v>234</v>
      </c>
      <c r="E785" s="170">
        <v>121.6875</v>
      </c>
      <c r="F785" s="171"/>
      <c r="G785" s="172">
        <f>ROUND(E785*F785,2)</f>
        <v>0</v>
      </c>
      <c r="H785" s="171"/>
      <c r="I785" s="172">
        <f>ROUND(E785*H785,2)</f>
        <v>0</v>
      </c>
      <c r="J785" s="171"/>
      <c r="K785" s="172">
        <f>ROUND(E785*J785,2)</f>
        <v>0</v>
      </c>
      <c r="L785" s="172">
        <v>21</v>
      </c>
      <c r="M785" s="172">
        <f>G785*(1+L785/100)</f>
        <v>0</v>
      </c>
      <c r="N785" s="172">
        <v>0</v>
      </c>
      <c r="O785" s="172">
        <f>ROUND(E785*N785,2)</f>
        <v>0</v>
      </c>
      <c r="P785" s="172">
        <v>0</v>
      </c>
      <c r="Q785" s="172">
        <f>ROUND(E785*P785,2)</f>
        <v>0</v>
      </c>
      <c r="R785" s="172"/>
      <c r="S785" s="172" t="s">
        <v>177</v>
      </c>
      <c r="T785" s="173" t="s">
        <v>178</v>
      </c>
      <c r="U785" s="158">
        <v>0</v>
      </c>
      <c r="V785" s="158">
        <f>ROUND(E785*U785,2)</f>
        <v>0</v>
      </c>
      <c r="W785" s="15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 t="s">
        <v>196</v>
      </c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</row>
    <row r="786" spans="1:60" outlineLevel="1" x14ac:dyDescent="0.2">
      <c r="A786" s="155"/>
      <c r="B786" s="156"/>
      <c r="C786" s="199" t="s">
        <v>283</v>
      </c>
      <c r="D786" s="191"/>
      <c r="E786" s="192"/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 t="s">
        <v>200</v>
      </c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</row>
    <row r="787" spans="1:60" outlineLevel="1" x14ac:dyDescent="0.2">
      <c r="A787" s="155"/>
      <c r="B787" s="156"/>
      <c r="C787" s="200" t="s">
        <v>1151</v>
      </c>
      <c r="D787" s="191"/>
      <c r="E787" s="192"/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 t="s">
        <v>200</v>
      </c>
      <c r="AH787" s="148">
        <v>2</v>
      </c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</row>
    <row r="788" spans="1:60" outlineLevel="1" x14ac:dyDescent="0.2">
      <c r="A788" s="155"/>
      <c r="B788" s="156"/>
      <c r="C788" s="200" t="s">
        <v>2567</v>
      </c>
      <c r="D788" s="191"/>
      <c r="E788" s="192">
        <v>2.48</v>
      </c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 t="s">
        <v>200</v>
      </c>
      <c r="AH788" s="148">
        <v>2</v>
      </c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</row>
    <row r="789" spans="1:60" outlineLevel="1" x14ac:dyDescent="0.2">
      <c r="A789" s="155"/>
      <c r="B789" s="156"/>
      <c r="C789" s="200" t="s">
        <v>1153</v>
      </c>
      <c r="D789" s="191"/>
      <c r="E789" s="192">
        <v>39.6</v>
      </c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 t="s">
        <v>200</v>
      </c>
      <c r="AH789" s="148">
        <v>2</v>
      </c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</row>
    <row r="790" spans="1:60" ht="22.5" outlineLevel="1" x14ac:dyDescent="0.2">
      <c r="A790" s="155"/>
      <c r="B790" s="156"/>
      <c r="C790" s="200" t="s">
        <v>1154</v>
      </c>
      <c r="D790" s="191"/>
      <c r="E790" s="192">
        <v>6.6</v>
      </c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 t="s">
        <v>200</v>
      </c>
      <c r="AH790" s="148">
        <v>2</v>
      </c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</row>
    <row r="791" spans="1:60" outlineLevel="1" x14ac:dyDescent="0.2">
      <c r="A791" s="155"/>
      <c r="B791" s="156"/>
      <c r="C791" s="201" t="s">
        <v>295</v>
      </c>
      <c r="D791" s="193"/>
      <c r="E791" s="194"/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 t="s">
        <v>200</v>
      </c>
      <c r="AH791" s="148">
        <v>3</v>
      </c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</row>
    <row r="792" spans="1:60" outlineLevel="1" x14ac:dyDescent="0.2">
      <c r="A792" s="155"/>
      <c r="B792" s="156"/>
      <c r="C792" s="199" t="s">
        <v>296</v>
      </c>
      <c r="D792" s="191"/>
      <c r="E792" s="192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 t="s">
        <v>200</v>
      </c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</row>
    <row r="793" spans="1:60" outlineLevel="1" x14ac:dyDescent="0.2">
      <c r="A793" s="155"/>
      <c r="B793" s="156"/>
      <c r="C793" s="190" t="s">
        <v>2568</v>
      </c>
      <c r="D793" s="188"/>
      <c r="E793" s="189">
        <v>121.69</v>
      </c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 t="s">
        <v>200</v>
      </c>
      <c r="AH793" s="148">
        <v>0</v>
      </c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</row>
    <row r="794" spans="1:60" outlineLevel="1" x14ac:dyDescent="0.2">
      <c r="A794" s="174">
        <v>192</v>
      </c>
      <c r="B794" s="175" t="s">
        <v>953</v>
      </c>
      <c r="C794" s="183" t="s">
        <v>2569</v>
      </c>
      <c r="D794" s="176" t="s">
        <v>234</v>
      </c>
      <c r="E794" s="177">
        <v>825.41108999999994</v>
      </c>
      <c r="F794" s="178"/>
      <c r="G794" s="179">
        <f t="shared" ref="G794:G800" si="0">ROUND(E794*F794,2)</f>
        <v>0</v>
      </c>
      <c r="H794" s="178"/>
      <c r="I794" s="179">
        <f t="shared" ref="I794:I800" si="1">ROUND(E794*H794,2)</f>
        <v>0</v>
      </c>
      <c r="J794" s="178"/>
      <c r="K794" s="179">
        <f t="shared" ref="K794:K800" si="2">ROUND(E794*J794,2)</f>
        <v>0</v>
      </c>
      <c r="L794" s="179">
        <v>21</v>
      </c>
      <c r="M794" s="179">
        <f t="shared" ref="M794:M800" si="3">G794*(1+L794/100)</f>
        <v>0</v>
      </c>
      <c r="N794" s="179">
        <v>0</v>
      </c>
      <c r="O794" s="179">
        <f t="shared" ref="O794:O800" si="4">ROUND(E794*N794,2)</f>
        <v>0</v>
      </c>
      <c r="P794" s="179">
        <v>0</v>
      </c>
      <c r="Q794" s="179">
        <f t="shared" ref="Q794:Q800" si="5">ROUND(E794*P794,2)</f>
        <v>0</v>
      </c>
      <c r="R794" s="179"/>
      <c r="S794" s="179" t="s">
        <v>177</v>
      </c>
      <c r="T794" s="180" t="s">
        <v>178</v>
      </c>
      <c r="U794" s="158">
        <v>0.93300000000000005</v>
      </c>
      <c r="V794" s="158">
        <f t="shared" ref="V794:V800" si="6">ROUND(E794*U794,2)</f>
        <v>770.11</v>
      </c>
      <c r="W794" s="15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 t="s">
        <v>241</v>
      </c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</row>
    <row r="795" spans="1:60" ht="22.5" outlineLevel="1" x14ac:dyDescent="0.2">
      <c r="A795" s="174">
        <v>193</v>
      </c>
      <c r="B795" s="175" t="s">
        <v>955</v>
      </c>
      <c r="C795" s="183" t="s">
        <v>956</v>
      </c>
      <c r="D795" s="176" t="s">
        <v>234</v>
      </c>
      <c r="E795" s="177">
        <v>4952.4665599999998</v>
      </c>
      <c r="F795" s="178"/>
      <c r="G795" s="179">
        <f t="shared" si="0"/>
        <v>0</v>
      </c>
      <c r="H795" s="178"/>
      <c r="I795" s="179">
        <f t="shared" si="1"/>
        <v>0</v>
      </c>
      <c r="J795" s="178"/>
      <c r="K795" s="179">
        <f t="shared" si="2"/>
        <v>0</v>
      </c>
      <c r="L795" s="179">
        <v>21</v>
      </c>
      <c r="M795" s="179">
        <f t="shared" si="3"/>
        <v>0</v>
      </c>
      <c r="N795" s="179">
        <v>0</v>
      </c>
      <c r="O795" s="179">
        <f t="shared" si="4"/>
        <v>0</v>
      </c>
      <c r="P795" s="179">
        <v>0</v>
      </c>
      <c r="Q795" s="179">
        <f t="shared" si="5"/>
        <v>0</v>
      </c>
      <c r="R795" s="179"/>
      <c r="S795" s="179" t="s">
        <v>177</v>
      </c>
      <c r="T795" s="180" t="s">
        <v>178</v>
      </c>
      <c r="U795" s="158">
        <v>0</v>
      </c>
      <c r="V795" s="158">
        <f t="shared" si="6"/>
        <v>0</v>
      </c>
      <c r="W795" s="15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 t="s">
        <v>196</v>
      </c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</row>
    <row r="796" spans="1:60" outlineLevel="1" x14ac:dyDescent="0.2">
      <c r="A796" s="174">
        <v>194</v>
      </c>
      <c r="B796" s="175" t="s">
        <v>957</v>
      </c>
      <c r="C796" s="183" t="s">
        <v>958</v>
      </c>
      <c r="D796" s="176" t="s">
        <v>234</v>
      </c>
      <c r="E796" s="177">
        <v>825.41108999999994</v>
      </c>
      <c r="F796" s="178"/>
      <c r="G796" s="179">
        <f t="shared" si="0"/>
        <v>0</v>
      </c>
      <c r="H796" s="178"/>
      <c r="I796" s="179">
        <f t="shared" si="1"/>
        <v>0</v>
      </c>
      <c r="J796" s="178"/>
      <c r="K796" s="179">
        <f t="shared" si="2"/>
        <v>0</v>
      </c>
      <c r="L796" s="179">
        <v>21</v>
      </c>
      <c r="M796" s="179">
        <f t="shared" si="3"/>
        <v>0</v>
      </c>
      <c r="N796" s="179">
        <v>0</v>
      </c>
      <c r="O796" s="179">
        <f t="shared" si="4"/>
        <v>0</v>
      </c>
      <c r="P796" s="179">
        <v>0</v>
      </c>
      <c r="Q796" s="179">
        <f t="shared" si="5"/>
        <v>0</v>
      </c>
      <c r="R796" s="179"/>
      <c r="S796" s="179" t="s">
        <v>177</v>
      </c>
      <c r="T796" s="180" t="s">
        <v>178</v>
      </c>
      <c r="U796" s="158">
        <v>0</v>
      </c>
      <c r="V796" s="158">
        <f t="shared" si="6"/>
        <v>0</v>
      </c>
      <c r="W796" s="15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 t="s">
        <v>196</v>
      </c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</row>
    <row r="797" spans="1:60" ht="22.5" outlineLevel="1" x14ac:dyDescent="0.2">
      <c r="A797" s="174">
        <v>195</v>
      </c>
      <c r="B797" s="175" t="s">
        <v>959</v>
      </c>
      <c r="C797" s="183" t="s">
        <v>960</v>
      </c>
      <c r="D797" s="176" t="s">
        <v>234</v>
      </c>
      <c r="E797" s="177">
        <v>15682.81078</v>
      </c>
      <c r="F797" s="178"/>
      <c r="G797" s="179">
        <f t="shared" si="0"/>
        <v>0</v>
      </c>
      <c r="H797" s="178"/>
      <c r="I797" s="179">
        <f t="shared" si="1"/>
        <v>0</v>
      </c>
      <c r="J797" s="178"/>
      <c r="K797" s="179">
        <f t="shared" si="2"/>
        <v>0</v>
      </c>
      <c r="L797" s="179">
        <v>21</v>
      </c>
      <c r="M797" s="179">
        <f t="shared" si="3"/>
        <v>0</v>
      </c>
      <c r="N797" s="179">
        <v>0</v>
      </c>
      <c r="O797" s="179">
        <f t="shared" si="4"/>
        <v>0</v>
      </c>
      <c r="P797" s="179">
        <v>0</v>
      </c>
      <c r="Q797" s="179">
        <f t="shared" si="5"/>
        <v>0</v>
      </c>
      <c r="R797" s="179"/>
      <c r="S797" s="179" t="s">
        <v>177</v>
      </c>
      <c r="T797" s="180" t="s">
        <v>178</v>
      </c>
      <c r="U797" s="158">
        <v>0</v>
      </c>
      <c r="V797" s="158">
        <f t="shared" si="6"/>
        <v>0</v>
      </c>
      <c r="W797" s="15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 t="s">
        <v>196</v>
      </c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</row>
    <row r="798" spans="1:60" ht="22.5" outlineLevel="1" x14ac:dyDescent="0.2">
      <c r="A798" s="174">
        <v>196</v>
      </c>
      <c r="B798" s="175" t="s">
        <v>961</v>
      </c>
      <c r="C798" s="183" t="s">
        <v>962</v>
      </c>
      <c r="D798" s="176" t="s">
        <v>234</v>
      </c>
      <c r="E798" s="177">
        <v>825.41108999999994</v>
      </c>
      <c r="F798" s="178"/>
      <c r="G798" s="179">
        <f t="shared" si="0"/>
        <v>0</v>
      </c>
      <c r="H798" s="178"/>
      <c r="I798" s="179">
        <f t="shared" si="1"/>
        <v>0</v>
      </c>
      <c r="J798" s="178"/>
      <c r="K798" s="179">
        <f t="shared" si="2"/>
        <v>0</v>
      </c>
      <c r="L798" s="179">
        <v>21</v>
      </c>
      <c r="M798" s="179">
        <f t="shared" si="3"/>
        <v>0</v>
      </c>
      <c r="N798" s="179">
        <v>0</v>
      </c>
      <c r="O798" s="179">
        <f t="shared" si="4"/>
        <v>0</v>
      </c>
      <c r="P798" s="179">
        <v>0</v>
      </c>
      <c r="Q798" s="179">
        <f t="shared" si="5"/>
        <v>0</v>
      </c>
      <c r="R798" s="179"/>
      <c r="S798" s="179" t="s">
        <v>177</v>
      </c>
      <c r="T798" s="180" t="s">
        <v>178</v>
      </c>
      <c r="U798" s="158">
        <v>0</v>
      </c>
      <c r="V798" s="158">
        <f t="shared" si="6"/>
        <v>0</v>
      </c>
      <c r="W798" s="15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 t="s">
        <v>196</v>
      </c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</row>
    <row r="799" spans="1:60" ht="22.5" outlineLevel="1" x14ac:dyDescent="0.2">
      <c r="A799" s="174">
        <v>197</v>
      </c>
      <c r="B799" s="175" t="s">
        <v>963</v>
      </c>
      <c r="C799" s="183" t="s">
        <v>964</v>
      </c>
      <c r="D799" s="176" t="s">
        <v>234</v>
      </c>
      <c r="E799" s="177">
        <v>8254.1109400000005</v>
      </c>
      <c r="F799" s="178"/>
      <c r="G799" s="179">
        <f t="shared" si="0"/>
        <v>0</v>
      </c>
      <c r="H799" s="178"/>
      <c r="I799" s="179">
        <f t="shared" si="1"/>
        <v>0</v>
      </c>
      <c r="J799" s="178"/>
      <c r="K799" s="179">
        <f t="shared" si="2"/>
        <v>0</v>
      </c>
      <c r="L799" s="179">
        <v>21</v>
      </c>
      <c r="M799" s="179">
        <f t="shared" si="3"/>
        <v>0</v>
      </c>
      <c r="N799" s="179">
        <v>0</v>
      </c>
      <c r="O799" s="179">
        <f t="shared" si="4"/>
        <v>0</v>
      </c>
      <c r="P799" s="179">
        <v>0</v>
      </c>
      <c r="Q799" s="179">
        <f t="shared" si="5"/>
        <v>0</v>
      </c>
      <c r="R799" s="179"/>
      <c r="S799" s="179" t="s">
        <v>177</v>
      </c>
      <c r="T799" s="180" t="s">
        <v>178</v>
      </c>
      <c r="U799" s="158">
        <v>0</v>
      </c>
      <c r="V799" s="158">
        <f t="shared" si="6"/>
        <v>0</v>
      </c>
      <c r="W799" s="15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 t="s">
        <v>196</v>
      </c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</row>
    <row r="800" spans="1:60" outlineLevel="1" x14ac:dyDescent="0.2">
      <c r="A800" s="167">
        <v>198</v>
      </c>
      <c r="B800" s="168" t="s">
        <v>239</v>
      </c>
      <c r="C800" s="184" t="s">
        <v>240</v>
      </c>
      <c r="D800" s="169" t="s">
        <v>234</v>
      </c>
      <c r="E800" s="170">
        <v>825.41108999999994</v>
      </c>
      <c r="F800" s="171"/>
      <c r="G800" s="172">
        <f t="shared" si="0"/>
        <v>0</v>
      </c>
      <c r="H800" s="171"/>
      <c r="I800" s="172">
        <f t="shared" si="1"/>
        <v>0</v>
      </c>
      <c r="J800" s="171"/>
      <c r="K800" s="172">
        <f t="shared" si="2"/>
        <v>0</v>
      </c>
      <c r="L800" s="172">
        <v>21</v>
      </c>
      <c r="M800" s="172">
        <f t="shared" si="3"/>
        <v>0</v>
      </c>
      <c r="N800" s="172">
        <v>0</v>
      </c>
      <c r="O800" s="172">
        <f t="shared" si="4"/>
        <v>0</v>
      </c>
      <c r="P800" s="172">
        <v>0</v>
      </c>
      <c r="Q800" s="172">
        <f t="shared" si="5"/>
        <v>0</v>
      </c>
      <c r="R800" s="172"/>
      <c r="S800" s="172" t="s">
        <v>177</v>
      </c>
      <c r="T800" s="173" t="s">
        <v>178</v>
      </c>
      <c r="U800" s="158">
        <v>0</v>
      </c>
      <c r="V800" s="158">
        <f t="shared" si="6"/>
        <v>0</v>
      </c>
      <c r="W800" s="15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 t="s">
        <v>196</v>
      </c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</row>
    <row r="801" spans="1:33" x14ac:dyDescent="0.2">
      <c r="A801" s="5"/>
      <c r="B801" s="6"/>
      <c r="C801" s="185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AE801">
        <v>15</v>
      </c>
      <c r="AF801">
        <v>21</v>
      </c>
    </row>
    <row r="802" spans="1:33" x14ac:dyDescent="0.2">
      <c r="A802" s="151"/>
      <c r="B802" s="152" t="s">
        <v>26</v>
      </c>
      <c r="C802" s="186"/>
      <c r="D802" s="153"/>
      <c r="E802" s="154"/>
      <c r="F802" s="154"/>
      <c r="G802" s="181">
        <f>G8+G70+G108+G131+G183+G208+G269+G280+G334+G339+G405+G416+G427+G429+G491+G576+G601+G607+G611+G617+G691+G740+G745+G764+G768+G775</f>
        <v>0</v>
      </c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AE802">
        <f>SUMIF(L7:L800,AE801,G7:G800)</f>
        <v>0</v>
      </c>
      <c r="AF802">
        <f>SUMIF(L7:L800,AF801,G7:G800)</f>
        <v>0</v>
      </c>
      <c r="AG802" t="s">
        <v>189</v>
      </c>
    </row>
    <row r="803" spans="1:33" x14ac:dyDescent="0.2">
      <c r="A803" s="5"/>
      <c r="B803" s="6"/>
      <c r="C803" s="185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33" x14ac:dyDescent="0.2">
      <c r="A804" s="5"/>
      <c r="B804" s="6"/>
      <c r="C804" s="185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33" x14ac:dyDescent="0.2">
      <c r="A805" s="274" t="s">
        <v>190</v>
      </c>
      <c r="B805" s="274"/>
      <c r="C805" s="275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33" x14ac:dyDescent="0.2">
      <c r="A806" s="255"/>
      <c r="B806" s="256"/>
      <c r="C806" s="257"/>
      <c r="D806" s="256"/>
      <c r="E806" s="256"/>
      <c r="F806" s="256"/>
      <c r="G806" s="25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AG806" t="s">
        <v>191</v>
      </c>
    </row>
    <row r="807" spans="1:33" x14ac:dyDescent="0.2">
      <c r="A807" s="259"/>
      <c r="B807" s="260"/>
      <c r="C807" s="261"/>
      <c r="D807" s="260"/>
      <c r="E807" s="260"/>
      <c r="F807" s="260"/>
      <c r="G807" s="262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33" x14ac:dyDescent="0.2">
      <c r="A808" s="259"/>
      <c r="B808" s="260"/>
      <c r="C808" s="261"/>
      <c r="D808" s="260"/>
      <c r="E808" s="260"/>
      <c r="F808" s="260"/>
      <c r="G808" s="262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33" x14ac:dyDescent="0.2">
      <c r="A809" s="259"/>
      <c r="B809" s="260"/>
      <c r="C809" s="261"/>
      <c r="D809" s="260"/>
      <c r="E809" s="260"/>
      <c r="F809" s="260"/>
      <c r="G809" s="262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33" x14ac:dyDescent="0.2">
      <c r="A810" s="263"/>
      <c r="B810" s="264"/>
      <c r="C810" s="265"/>
      <c r="D810" s="264"/>
      <c r="E810" s="264"/>
      <c r="F810" s="264"/>
      <c r="G810" s="266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33" x14ac:dyDescent="0.2">
      <c r="A811" s="5"/>
      <c r="B811" s="6"/>
      <c r="C811" s="185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33" x14ac:dyDescent="0.2">
      <c r="C812" s="187"/>
      <c r="D812" s="139"/>
      <c r="AG812" t="s">
        <v>192</v>
      </c>
    </row>
    <row r="813" spans="1:33" x14ac:dyDescent="0.2">
      <c r="D813" s="139"/>
    </row>
    <row r="814" spans="1:33" x14ac:dyDescent="0.2">
      <c r="D814" s="139"/>
    </row>
    <row r="815" spans="1:33" x14ac:dyDescent="0.2">
      <c r="D815" s="139"/>
    </row>
    <row r="816" spans="1:33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password="C665" sheet="1" objects="1" scenarios="1"/>
  <mergeCells count="7">
    <mergeCell ref="A806:G810"/>
    <mergeCell ref="C554:G554"/>
    <mergeCell ref="A1:G1"/>
    <mergeCell ref="C2:G2"/>
    <mergeCell ref="C3:G3"/>
    <mergeCell ref="C4:G4"/>
    <mergeCell ref="A805:C80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44</v>
      </c>
      <c r="C3" s="268" t="s">
        <v>61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49</v>
      </c>
      <c r="C4" s="271" t="s">
        <v>64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SUMIF(AG9:AG81,"&lt;&gt;NOR",G9:G81)</f>
        <v>0</v>
      </c>
      <c r="H8" s="165"/>
      <c r="I8" s="165">
        <f>SUM(I9:I81)</f>
        <v>0</v>
      </c>
      <c r="J8" s="165"/>
      <c r="K8" s="165">
        <f>SUM(K9:K81)</f>
        <v>0</v>
      </c>
      <c r="L8" s="165"/>
      <c r="M8" s="165">
        <f>SUM(M9:M81)</f>
        <v>0</v>
      </c>
      <c r="N8" s="165"/>
      <c r="O8" s="165">
        <f>SUM(O9:O81)</f>
        <v>0</v>
      </c>
      <c r="P8" s="165"/>
      <c r="Q8" s="165">
        <f>SUM(Q9:Q81)</f>
        <v>0</v>
      </c>
      <c r="R8" s="165"/>
      <c r="S8" s="165"/>
      <c r="T8" s="166"/>
      <c r="U8" s="160"/>
      <c r="V8" s="160">
        <f>SUM(V9:V81)</f>
        <v>372.99000000000007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1577</v>
      </c>
      <c r="C9" s="184" t="s">
        <v>1578</v>
      </c>
      <c r="D9" s="169" t="s">
        <v>195</v>
      </c>
      <c r="E9" s="170">
        <v>4.75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0.16</v>
      </c>
      <c r="V9" s="158">
        <f>ROUND(E9*U9,2)</f>
        <v>0.76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2570</v>
      </c>
      <c r="D10" s="188"/>
      <c r="E10" s="189">
        <v>4.75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ht="33.75" outlineLevel="1" x14ac:dyDescent="0.2">
      <c r="A11" s="167">
        <v>2</v>
      </c>
      <c r="B11" s="168" t="s">
        <v>242</v>
      </c>
      <c r="C11" s="184" t="s">
        <v>243</v>
      </c>
      <c r="D11" s="169" t="s">
        <v>195</v>
      </c>
      <c r="E11" s="170">
        <v>40.450000000000003</v>
      </c>
      <c r="F11" s="171"/>
      <c r="G11" s="172">
        <f>ROUND(E11*F11,2)</f>
        <v>0</v>
      </c>
      <c r="H11" s="171"/>
      <c r="I11" s="172">
        <f>ROUND(E11*H11,2)</f>
        <v>0</v>
      </c>
      <c r="J11" s="171"/>
      <c r="K11" s="172">
        <f>ROUND(E11*J11,2)</f>
        <v>0</v>
      </c>
      <c r="L11" s="172">
        <v>21</v>
      </c>
      <c r="M11" s="172">
        <f>G11*(1+L11/100)</f>
        <v>0</v>
      </c>
      <c r="N11" s="172">
        <v>0</v>
      </c>
      <c r="O11" s="172">
        <f>ROUND(E11*N11,2)</f>
        <v>0</v>
      </c>
      <c r="P11" s="172">
        <v>0</v>
      </c>
      <c r="Q11" s="172">
        <f>ROUND(E11*P11,2)</f>
        <v>0</v>
      </c>
      <c r="R11" s="172"/>
      <c r="S11" s="172" t="s">
        <v>177</v>
      </c>
      <c r="T11" s="173" t="s">
        <v>178</v>
      </c>
      <c r="U11" s="158">
        <v>0.627</v>
      </c>
      <c r="V11" s="158">
        <f>ROUND(E11*U11,2)</f>
        <v>25.36</v>
      </c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196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2570</v>
      </c>
      <c r="D12" s="188"/>
      <c r="E12" s="189">
        <v>4.75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55"/>
      <c r="B13" s="156"/>
      <c r="C13" s="190" t="s">
        <v>2571</v>
      </c>
      <c r="D13" s="188"/>
      <c r="E13" s="189">
        <v>35.700000000000003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ht="22.5" outlineLevel="1" x14ac:dyDescent="0.2">
      <c r="A14" s="167">
        <v>3</v>
      </c>
      <c r="B14" s="168" t="s">
        <v>250</v>
      </c>
      <c r="C14" s="184" t="s">
        <v>251</v>
      </c>
      <c r="D14" s="169" t="s">
        <v>195</v>
      </c>
      <c r="E14" s="170">
        <v>35.700000000000003</v>
      </c>
      <c r="F14" s="171"/>
      <c r="G14" s="172">
        <f>ROUND(E14*F14,2)</f>
        <v>0</v>
      </c>
      <c r="H14" s="171"/>
      <c r="I14" s="172">
        <f>ROUND(E14*H14,2)</f>
        <v>0</v>
      </c>
      <c r="J14" s="171"/>
      <c r="K14" s="172">
        <f>ROUND(E14*J14,2)</f>
        <v>0</v>
      </c>
      <c r="L14" s="172">
        <v>21</v>
      </c>
      <c r="M14" s="172">
        <f>G14*(1+L14/100)</f>
        <v>0</v>
      </c>
      <c r="N14" s="172">
        <v>0</v>
      </c>
      <c r="O14" s="172">
        <f>ROUND(E14*N14,2)</f>
        <v>0</v>
      </c>
      <c r="P14" s="172">
        <v>0</v>
      </c>
      <c r="Q14" s="172">
        <f>ROUND(E14*P14,2)</f>
        <v>0</v>
      </c>
      <c r="R14" s="172"/>
      <c r="S14" s="172" t="s">
        <v>177</v>
      </c>
      <c r="T14" s="173" t="s">
        <v>178</v>
      </c>
      <c r="U14" s="158">
        <v>7.0000000000000007E-2</v>
      </c>
      <c r="V14" s="158">
        <f>ROUND(E14*U14,2)</f>
        <v>2.5</v>
      </c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196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55"/>
      <c r="B15" s="156"/>
      <c r="C15" s="190" t="s">
        <v>2571</v>
      </c>
      <c r="D15" s="188"/>
      <c r="E15" s="189">
        <v>35.700000000000003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200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67">
        <v>4</v>
      </c>
      <c r="B16" s="168" t="s">
        <v>252</v>
      </c>
      <c r="C16" s="184" t="s">
        <v>253</v>
      </c>
      <c r="D16" s="169" t="s">
        <v>195</v>
      </c>
      <c r="E16" s="170">
        <v>9</v>
      </c>
      <c r="F16" s="171"/>
      <c r="G16" s="172">
        <f>ROUND(E16*F16,2)</f>
        <v>0</v>
      </c>
      <c r="H16" s="171"/>
      <c r="I16" s="172">
        <f>ROUND(E16*H16,2)</f>
        <v>0</v>
      </c>
      <c r="J16" s="171"/>
      <c r="K16" s="172">
        <f>ROUND(E16*J16,2)</f>
        <v>0</v>
      </c>
      <c r="L16" s="172">
        <v>21</v>
      </c>
      <c r="M16" s="172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2"/>
      <c r="S16" s="172" t="s">
        <v>177</v>
      </c>
      <c r="T16" s="173" t="s">
        <v>178</v>
      </c>
      <c r="U16" s="158">
        <v>1.2270000000000001</v>
      </c>
      <c r="V16" s="158">
        <f>ROUND(E16*U16,2)</f>
        <v>11.04</v>
      </c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196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2572</v>
      </c>
      <c r="D17" s="188"/>
      <c r="E17" s="189">
        <v>9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67">
        <v>5</v>
      </c>
      <c r="B18" s="168" t="s">
        <v>206</v>
      </c>
      <c r="C18" s="184" t="s">
        <v>207</v>
      </c>
      <c r="D18" s="169" t="s">
        <v>208</v>
      </c>
      <c r="E18" s="170">
        <v>11.270099999999999</v>
      </c>
      <c r="F18" s="171"/>
      <c r="G18" s="172">
        <f>ROUND(E18*F18,2)</f>
        <v>0</v>
      </c>
      <c r="H18" s="171"/>
      <c r="I18" s="172">
        <f>ROUND(E18*H18,2)</f>
        <v>0</v>
      </c>
      <c r="J18" s="171"/>
      <c r="K18" s="172">
        <f>ROUND(E18*J18,2)</f>
        <v>0</v>
      </c>
      <c r="L18" s="172">
        <v>21</v>
      </c>
      <c r="M18" s="172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2"/>
      <c r="S18" s="172" t="s">
        <v>177</v>
      </c>
      <c r="T18" s="173" t="s">
        <v>178</v>
      </c>
      <c r="U18" s="158">
        <v>9.5200000000000007E-2</v>
      </c>
      <c r="V18" s="158">
        <f>ROUND(E18*U18,2)</f>
        <v>1.07</v>
      </c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196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55"/>
      <c r="B19" s="156"/>
      <c r="C19" s="190" t="s">
        <v>1581</v>
      </c>
      <c r="D19" s="188"/>
      <c r="E19" s="189">
        <v>2.46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200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1582</v>
      </c>
      <c r="D20" s="188"/>
      <c r="E20" s="189">
        <v>8.81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67">
        <v>6</v>
      </c>
      <c r="B21" s="168" t="s">
        <v>1583</v>
      </c>
      <c r="C21" s="184" t="s">
        <v>1584</v>
      </c>
      <c r="D21" s="169" t="s">
        <v>208</v>
      </c>
      <c r="E21" s="170">
        <v>344.32105000000001</v>
      </c>
      <c r="F21" s="171"/>
      <c r="G21" s="172">
        <f>ROUND(E21*F21,2)</f>
        <v>0</v>
      </c>
      <c r="H21" s="171"/>
      <c r="I21" s="172">
        <f>ROUND(E21*H21,2)</f>
        <v>0</v>
      </c>
      <c r="J21" s="171"/>
      <c r="K21" s="172">
        <f>ROUND(E21*J21,2)</f>
        <v>0</v>
      </c>
      <c r="L21" s="172">
        <v>21</v>
      </c>
      <c r="M21" s="172">
        <f>G21*(1+L21/100)</f>
        <v>0</v>
      </c>
      <c r="N21" s="172">
        <v>0</v>
      </c>
      <c r="O21" s="172">
        <f>ROUND(E21*N21,2)</f>
        <v>0</v>
      </c>
      <c r="P21" s="172">
        <v>0</v>
      </c>
      <c r="Q21" s="172">
        <f>ROUND(E21*P21,2)</f>
        <v>0</v>
      </c>
      <c r="R21" s="172"/>
      <c r="S21" s="172" t="s">
        <v>177</v>
      </c>
      <c r="T21" s="173" t="s">
        <v>178</v>
      </c>
      <c r="U21" s="158">
        <v>0.36799999999999999</v>
      </c>
      <c r="V21" s="158">
        <f>ROUND(E21*U21,2)</f>
        <v>126.71</v>
      </c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196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55"/>
      <c r="B22" s="156"/>
      <c r="C22" s="190" t="s">
        <v>1585</v>
      </c>
      <c r="D22" s="188"/>
      <c r="E22" s="189">
        <v>171.81</v>
      </c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200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1586</v>
      </c>
      <c r="D23" s="188"/>
      <c r="E23" s="189">
        <v>172.51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ht="22.5" outlineLevel="1" x14ac:dyDescent="0.2">
      <c r="A24" s="167">
        <v>7</v>
      </c>
      <c r="B24" s="168" t="s">
        <v>1587</v>
      </c>
      <c r="C24" s="184" t="s">
        <v>1588</v>
      </c>
      <c r="D24" s="169" t="s">
        <v>195</v>
      </c>
      <c r="E24" s="170">
        <v>81.5595</v>
      </c>
      <c r="F24" s="171"/>
      <c r="G24" s="172">
        <f>ROUND(E24*F24,2)</f>
        <v>0</v>
      </c>
      <c r="H24" s="171"/>
      <c r="I24" s="172">
        <f>ROUND(E24*H24,2)</f>
        <v>0</v>
      </c>
      <c r="J24" s="171"/>
      <c r="K24" s="172">
        <f>ROUND(E24*J24,2)</f>
        <v>0</v>
      </c>
      <c r="L24" s="172">
        <v>21</v>
      </c>
      <c r="M24" s="172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2"/>
      <c r="S24" s="172" t="s">
        <v>177</v>
      </c>
      <c r="T24" s="173" t="s">
        <v>178</v>
      </c>
      <c r="U24" s="158">
        <v>0.26200000000000001</v>
      </c>
      <c r="V24" s="158">
        <f>ROUND(E24*U24,2)</f>
        <v>21.37</v>
      </c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196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1589</v>
      </c>
      <c r="D25" s="188"/>
      <c r="E25" s="189">
        <v>41.42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55"/>
      <c r="B26" s="156"/>
      <c r="C26" s="190" t="s">
        <v>1590</v>
      </c>
      <c r="D26" s="188"/>
      <c r="E26" s="189">
        <v>40.14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200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ht="22.5" outlineLevel="1" x14ac:dyDescent="0.2">
      <c r="A27" s="167">
        <v>8</v>
      </c>
      <c r="B27" s="168" t="s">
        <v>1591</v>
      </c>
      <c r="C27" s="184" t="s">
        <v>1592</v>
      </c>
      <c r="D27" s="169" t="s">
        <v>195</v>
      </c>
      <c r="E27" s="170">
        <v>81.5595</v>
      </c>
      <c r="F27" s="171"/>
      <c r="G27" s="172">
        <f>ROUND(E27*F27,2)</f>
        <v>0</v>
      </c>
      <c r="H27" s="171"/>
      <c r="I27" s="172">
        <f>ROUND(E27*H27,2)</f>
        <v>0</v>
      </c>
      <c r="J27" s="171"/>
      <c r="K27" s="172">
        <f>ROUND(E27*J27,2)</f>
        <v>0</v>
      </c>
      <c r="L27" s="172">
        <v>21</v>
      </c>
      <c r="M27" s="172">
        <f>G27*(1+L27/100)</f>
        <v>0</v>
      </c>
      <c r="N27" s="172">
        <v>0</v>
      </c>
      <c r="O27" s="172">
        <f>ROUND(E27*N27,2)</f>
        <v>0</v>
      </c>
      <c r="P27" s="172">
        <v>0</v>
      </c>
      <c r="Q27" s="172">
        <f>ROUND(E27*P27,2)</f>
        <v>0</v>
      </c>
      <c r="R27" s="172"/>
      <c r="S27" s="172" t="s">
        <v>177</v>
      </c>
      <c r="T27" s="173" t="s">
        <v>178</v>
      </c>
      <c r="U27" s="158">
        <v>0.17100000000000001</v>
      </c>
      <c r="V27" s="158">
        <f>ROUND(E27*U27,2)</f>
        <v>13.95</v>
      </c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196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55"/>
      <c r="B28" s="156"/>
      <c r="C28" s="190" t="s">
        <v>1589</v>
      </c>
      <c r="D28" s="188"/>
      <c r="E28" s="189">
        <v>41.42</v>
      </c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200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1590</v>
      </c>
      <c r="D29" s="188"/>
      <c r="E29" s="189">
        <v>40.14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ht="22.5" outlineLevel="1" x14ac:dyDescent="0.2">
      <c r="A30" s="167">
        <v>9</v>
      </c>
      <c r="B30" s="168" t="s">
        <v>1593</v>
      </c>
      <c r="C30" s="184" t="s">
        <v>1594</v>
      </c>
      <c r="D30" s="169" t="s">
        <v>195</v>
      </c>
      <c r="E30" s="170">
        <v>81.5595</v>
      </c>
      <c r="F30" s="171"/>
      <c r="G30" s="172">
        <f>ROUND(E30*F30,2)</f>
        <v>0</v>
      </c>
      <c r="H30" s="171"/>
      <c r="I30" s="172">
        <f>ROUND(E30*H30,2)</f>
        <v>0</v>
      </c>
      <c r="J30" s="171"/>
      <c r="K30" s="172">
        <f>ROUND(E30*J30,2)</f>
        <v>0</v>
      </c>
      <c r="L30" s="172">
        <v>21</v>
      </c>
      <c r="M30" s="172">
        <f>G30*(1+L30/100)</f>
        <v>0</v>
      </c>
      <c r="N30" s="172">
        <v>0</v>
      </c>
      <c r="O30" s="172">
        <f>ROUND(E30*N30,2)</f>
        <v>0</v>
      </c>
      <c r="P30" s="172">
        <v>0</v>
      </c>
      <c r="Q30" s="172">
        <f>ROUND(E30*P30,2)</f>
        <v>0</v>
      </c>
      <c r="R30" s="172"/>
      <c r="S30" s="172" t="s">
        <v>177</v>
      </c>
      <c r="T30" s="173" t="s">
        <v>178</v>
      </c>
      <c r="U30" s="158">
        <v>0.5</v>
      </c>
      <c r="V30" s="158">
        <f>ROUND(E30*U30,2)</f>
        <v>40.78</v>
      </c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196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55"/>
      <c r="B31" s="156"/>
      <c r="C31" s="190" t="s">
        <v>1589</v>
      </c>
      <c r="D31" s="188"/>
      <c r="E31" s="189">
        <v>41.42</v>
      </c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200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0" t="s">
        <v>1590</v>
      </c>
      <c r="D32" s="188"/>
      <c r="E32" s="189">
        <v>40.14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22.5" outlineLevel="1" x14ac:dyDescent="0.2">
      <c r="A33" s="167">
        <v>10</v>
      </c>
      <c r="B33" s="168" t="s">
        <v>1595</v>
      </c>
      <c r="C33" s="184" t="s">
        <v>1596</v>
      </c>
      <c r="D33" s="169" t="s">
        <v>195</v>
      </c>
      <c r="E33" s="170">
        <v>81.5595</v>
      </c>
      <c r="F33" s="171"/>
      <c r="G33" s="172">
        <f>ROUND(E33*F33,2)</f>
        <v>0</v>
      </c>
      <c r="H33" s="171"/>
      <c r="I33" s="172">
        <f>ROUND(E33*H33,2)</f>
        <v>0</v>
      </c>
      <c r="J33" s="171"/>
      <c r="K33" s="172">
        <f>ROUND(E33*J33,2)</f>
        <v>0</v>
      </c>
      <c r="L33" s="172">
        <v>21</v>
      </c>
      <c r="M33" s="172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2"/>
      <c r="S33" s="172" t="s">
        <v>177</v>
      </c>
      <c r="T33" s="173" t="s">
        <v>178</v>
      </c>
      <c r="U33" s="158">
        <v>0.12</v>
      </c>
      <c r="V33" s="158">
        <f>ROUND(E33*U33,2)</f>
        <v>9.7899999999999991</v>
      </c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196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55"/>
      <c r="B34" s="156"/>
      <c r="C34" s="190" t="s">
        <v>1589</v>
      </c>
      <c r="D34" s="188"/>
      <c r="E34" s="189">
        <v>41.42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190" t="s">
        <v>1590</v>
      </c>
      <c r="D35" s="188"/>
      <c r="E35" s="189">
        <v>40.14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ht="22.5" outlineLevel="1" x14ac:dyDescent="0.2">
      <c r="A36" s="167">
        <v>11</v>
      </c>
      <c r="B36" s="168" t="s">
        <v>210</v>
      </c>
      <c r="C36" s="184" t="s">
        <v>211</v>
      </c>
      <c r="D36" s="169" t="s">
        <v>208</v>
      </c>
      <c r="E36" s="170">
        <v>11.270099999999999</v>
      </c>
      <c r="F36" s="171"/>
      <c r="G36" s="172">
        <f>ROUND(E36*F36,2)</f>
        <v>0</v>
      </c>
      <c r="H36" s="171"/>
      <c r="I36" s="172">
        <f>ROUND(E36*H36,2)</f>
        <v>0</v>
      </c>
      <c r="J36" s="171"/>
      <c r="K36" s="172">
        <f>ROUND(E36*J36,2)</f>
        <v>0</v>
      </c>
      <c r="L36" s="172">
        <v>21</v>
      </c>
      <c r="M36" s="172">
        <f>G36*(1+L36/100)</f>
        <v>0</v>
      </c>
      <c r="N36" s="172">
        <v>0</v>
      </c>
      <c r="O36" s="172">
        <f>ROUND(E36*N36,2)</f>
        <v>0</v>
      </c>
      <c r="P36" s="172">
        <v>0</v>
      </c>
      <c r="Q36" s="172">
        <f>ROUND(E36*P36,2)</f>
        <v>0</v>
      </c>
      <c r="R36" s="172"/>
      <c r="S36" s="172" t="s">
        <v>177</v>
      </c>
      <c r="T36" s="173" t="s">
        <v>178</v>
      </c>
      <c r="U36" s="158">
        <v>7.3999999999999996E-2</v>
      </c>
      <c r="V36" s="158">
        <f>ROUND(E36*U36,2)</f>
        <v>0.83</v>
      </c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196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55"/>
      <c r="B37" s="156"/>
      <c r="C37" s="190" t="s">
        <v>1581</v>
      </c>
      <c r="D37" s="188"/>
      <c r="E37" s="189">
        <v>2.46</v>
      </c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200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190" t="s">
        <v>1582</v>
      </c>
      <c r="D38" s="188"/>
      <c r="E38" s="189">
        <v>8.81</v>
      </c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22.5" outlineLevel="1" x14ac:dyDescent="0.2">
      <c r="A39" s="167">
        <v>12</v>
      </c>
      <c r="B39" s="168" t="s">
        <v>1597</v>
      </c>
      <c r="C39" s="184" t="s">
        <v>1598</v>
      </c>
      <c r="D39" s="169" t="s">
        <v>208</v>
      </c>
      <c r="E39" s="170">
        <v>597.44000000000005</v>
      </c>
      <c r="F39" s="171"/>
      <c r="G39" s="172">
        <f>ROUND(E39*F39,2)</f>
        <v>0</v>
      </c>
      <c r="H39" s="171"/>
      <c r="I39" s="172">
        <f>ROUND(E39*H39,2)</f>
        <v>0</v>
      </c>
      <c r="J39" s="171"/>
      <c r="K39" s="172">
        <f>ROUND(E39*J39,2)</f>
        <v>0</v>
      </c>
      <c r="L39" s="172">
        <v>21</v>
      </c>
      <c r="M39" s="172">
        <f>G39*(1+L39/100)</f>
        <v>0</v>
      </c>
      <c r="N39" s="172">
        <v>0</v>
      </c>
      <c r="O39" s="172">
        <f>ROUND(E39*N39,2)</f>
        <v>0</v>
      </c>
      <c r="P39" s="172">
        <v>0</v>
      </c>
      <c r="Q39" s="172">
        <f>ROUND(E39*P39,2)</f>
        <v>0</v>
      </c>
      <c r="R39" s="172"/>
      <c r="S39" s="172" t="s">
        <v>177</v>
      </c>
      <c r="T39" s="173" t="s">
        <v>178</v>
      </c>
      <c r="U39" s="158">
        <v>1.0999999999999999E-2</v>
      </c>
      <c r="V39" s="158">
        <f>ROUND(E39*U39,2)</f>
        <v>6.57</v>
      </c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196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55"/>
      <c r="B40" s="156"/>
      <c r="C40" s="190" t="s">
        <v>1599</v>
      </c>
      <c r="D40" s="188"/>
      <c r="E40" s="189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199" t="s">
        <v>283</v>
      </c>
      <c r="D41" s="191"/>
      <c r="E41" s="192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ht="22.5" outlineLevel="1" x14ac:dyDescent="0.2">
      <c r="A42" s="155"/>
      <c r="B42" s="156"/>
      <c r="C42" s="200" t="s">
        <v>1600</v>
      </c>
      <c r="D42" s="191"/>
      <c r="E42" s="192">
        <v>171.81</v>
      </c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200</v>
      </c>
      <c r="AH42" s="148">
        <v>2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200" t="s">
        <v>1601</v>
      </c>
      <c r="D43" s="191"/>
      <c r="E43" s="192">
        <v>172.51</v>
      </c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>
        <v>2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55"/>
      <c r="B44" s="156"/>
      <c r="C44" s="201" t="s">
        <v>295</v>
      </c>
      <c r="D44" s="193"/>
      <c r="E44" s="194">
        <v>344.32</v>
      </c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200</v>
      </c>
      <c r="AH44" s="148">
        <v>3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55"/>
      <c r="B45" s="156"/>
      <c r="C45" s="199" t="s">
        <v>296</v>
      </c>
      <c r="D45" s="191"/>
      <c r="E45" s="192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200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55"/>
      <c r="B46" s="156"/>
      <c r="C46" s="190" t="s">
        <v>1602</v>
      </c>
      <c r="D46" s="188"/>
      <c r="E46" s="189">
        <v>688.64</v>
      </c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200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ht="22.5" outlineLevel="1" x14ac:dyDescent="0.2">
      <c r="A47" s="155"/>
      <c r="B47" s="156"/>
      <c r="C47" s="190" t="s">
        <v>2110</v>
      </c>
      <c r="D47" s="188"/>
      <c r="E47" s="189">
        <v>-91.2</v>
      </c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200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ht="22.5" outlineLevel="1" x14ac:dyDescent="0.2">
      <c r="A48" s="167">
        <v>13</v>
      </c>
      <c r="B48" s="168" t="s">
        <v>269</v>
      </c>
      <c r="C48" s="184" t="s">
        <v>270</v>
      </c>
      <c r="D48" s="169" t="s">
        <v>208</v>
      </c>
      <c r="E48" s="170">
        <v>52.2</v>
      </c>
      <c r="F48" s="171"/>
      <c r="G48" s="172">
        <f>ROUND(E48*F48,2)</f>
        <v>0</v>
      </c>
      <c r="H48" s="171"/>
      <c r="I48" s="172">
        <f>ROUND(E48*H48,2)</f>
        <v>0</v>
      </c>
      <c r="J48" s="171"/>
      <c r="K48" s="172">
        <f>ROUND(E48*J48,2)</f>
        <v>0</v>
      </c>
      <c r="L48" s="172">
        <v>21</v>
      </c>
      <c r="M48" s="172">
        <f>G48*(1+L48/100)</f>
        <v>0</v>
      </c>
      <c r="N48" s="172">
        <v>0</v>
      </c>
      <c r="O48" s="172">
        <f>ROUND(E48*N48,2)</f>
        <v>0</v>
      </c>
      <c r="P48" s="172">
        <v>0</v>
      </c>
      <c r="Q48" s="172">
        <f>ROUND(E48*P48,2)</f>
        <v>0</v>
      </c>
      <c r="R48" s="172"/>
      <c r="S48" s="172" t="s">
        <v>177</v>
      </c>
      <c r="T48" s="173" t="s">
        <v>178</v>
      </c>
      <c r="U48" s="158">
        <v>1.0999999999999999E-2</v>
      </c>
      <c r="V48" s="158">
        <f>ROUND(E48*U48,2)</f>
        <v>0.56999999999999995</v>
      </c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196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199" t="s">
        <v>283</v>
      </c>
      <c r="D49" s="191"/>
      <c r="E49" s="192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200" t="s">
        <v>1604</v>
      </c>
      <c r="D50" s="191"/>
      <c r="E50" s="192">
        <v>45.6</v>
      </c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>
        <v>2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200" t="s">
        <v>1605</v>
      </c>
      <c r="D51" s="191"/>
      <c r="E51" s="192">
        <v>4.8</v>
      </c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>
        <v>2</v>
      </c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200" t="s">
        <v>1606</v>
      </c>
      <c r="D52" s="191"/>
      <c r="E52" s="192">
        <v>1.8</v>
      </c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>
        <v>2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201" t="s">
        <v>295</v>
      </c>
      <c r="D53" s="193"/>
      <c r="E53" s="194">
        <v>52.2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3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55"/>
      <c r="B54" s="156"/>
      <c r="C54" s="199" t="s">
        <v>296</v>
      </c>
      <c r="D54" s="191"/>
      <c r="E54" s="192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200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55"/>
      <c r="B55" s="156"/>
      <c r="C55" s="190" t="s">
        <v>1607</v>
      </c>
      <c r="D55" s="188"/>
      <c r="E55" s="189">
        <v>52.2</v>
      </c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200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ht="33.75" outlineLevel="1" x14ac:dyDescent="0.2">
      <c r="A56" s="167">
        <v>14</v>
      </c>
      <c r="B56" s="168" t="s">
        <v>281</v>
      </c>
      <c r="C56" s="184" t="s">
        <v>282</v>
      </c>
      <c r="D56" s="169" t="s">
        <v>208</v>
      </c>
      <c r="E56" s="170">
        <v>522</v>
      </c>
      <c r="F56" s="171"/>
      <c r="G56" s="172">
        <f>ROUND(E56*F56,2)</f>
        <v>0</v>
      </c>
      <c r="H56" s="171"/>
      <c r="I56" s="172">
        <f>ROUND(E56*H56,2)</f>
        <v>0</v>
      </c>
      <c r="J56" s="171"/>
      <c r="K56" s="172">
        <f>ROUND(E56*J56,2)</f>
        <v>0</v>
      </c>
      <c r="L56" s="172">
        <v>21</v>
      </c>
      <c r="M56" s="172">
        <f>G56*(1+L56/100)</f>
        <v>0</v>
      </c>
      <c r="N56" s="172">
        <v>0</v>
      </c>
      <c r="O56" s="172">
        <f>ROUND(E56*N56,2)</f>
        <v>0</v>
      </c>
      <c r="P56" s="172">
        <v>0</v>
      </c>
      <c r="Q56" s="172">
        <f>ROUND(E56*P56,2)</f>
        <v>0</v>
      </c>
      <c r="R56" s="172"/>
      <c r="S56" s="172" t="s">
        <v>177</v>
      </c>
      <c r="T56" s="173" t="s">
        <v>178</v>
      </c>
      <c r="U56" s="158">
        <v>0</v>
      </c>
      <c r="V56" s="158">
        <f>ROUND(E56*U56,2)</f>
        <v>0</v>
      </c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196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55"/>
      <c r="B57" s="156"/>
      <c r="C57" s="190" t="s">
        <v>1608</v>
      </c>
      <c r="D57" s="188"/>
      <c r="E57" s="189">
        <v>522</v>
      </c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200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ht="22.5" outlineLevel="1" x14ac:dyDescent="0.2">
      <c r="A58" s="167">
        <v>15</v>
      </c>
      <c r="B58" s="168" t="s">
        <v>213</v>
      </c>
      <c r="C58" s="184" t="s">
        <v>214</v>
      </c>
      <c r="D58" s="169" t="s">
        <v>208</v>
      </c>
      <c r="E58" s="170">
        <v>11.270099999999999</v>
      </c>
      <c r="F58" s="171"/>
      <c r="G58" s="172">
        <f>ROUND(E58*F58,2)</f>
        <v>0</v>
      </c>
      <c r="H58" s="171"/>
      <c r="I58" s="172">
        <f>ROUND(E58*H58,2)</f>
        <v>0</v>
      </c>
      <c r="J58" s="171"/>
      <c r="K58" s="172">
        <f>ROUND(E58*J58,2)</f>
        <v>0</v>
      </c>
      <c r="L58" s="172">
        <v>21</v>
      </c>
      <c r="M58" s="172">
        <f>G58*(1+L58/100)</f>
        <v>0</v>
      </c>
      <c r="N58" s="172">
        <v>0</v>
      </c>
      <c r="O58" s="172">
        <f>ROUND(E58*N58,2)</f>
        <v>0</v>
      </c>
      <c r="P58" s="172">
        <v>0</v>
      </c>
      <c r="Q58" s="172">
        <f>ROUND(E58*P58,2)</f>
        <v>0</v>
      </c>
      <c r="R58" s="172"/>
      <c r="S58" s="172" t="s">
        <v>177</v>
      </c>
      <c r="T58" s="173" t="s">
        <v>178</v>
      </c>
      <c r="U58" s="158">
        <v>0.65200000000000002</v>
      </c>
      <c r="V58" s="158">
        <f>ROUND(E58*U58,2)</f>
        <v>7.35</v>
      </c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196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55"/>
      <c r="B59" s="156"/>
      <c r="C59" s="190" t="s">
        <v>1609</v>
      </c>
      <c r="D59" s="188"/>
      <c r="E59" s="189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200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55"/>
      <c r="B60" s="156"/>
      <c r="C60" s="190" t="s">
        <v>1581</v>
      </c>
      <c r="D60" s="188"/>
      <c r="E60" s="189">
        <v>2.46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200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55"/>
      <c r="B61" s="156"/>
      <c r="C61" s="190" t="s">
        <v>1582</v>
      </c>
      <c r="D61" s="188"/>
      <c r="E61" s="189">
        <v>8.81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200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ht="22.5" outlineLevel="1" x14ac:dyDescent="0.2">
      <c r="A62" s="167">
        <v>16</v>
      </c>
      <c r="B62" s="168" t="s">
        <v>1610</v>
      </c>
      <c r="C62" s="184" t="s">
        <v>1611</v>
      </c>
      <c r="D62" s="169" t="s">
        <v>208</v>
      </c>
      <c r="E62" s="170">
        <v>292.12105000000003</v>
      </c>
      <c r="F62" s="171"/>
      <c r="G62" s="172">
        <f>ROUND(E62*F62,2)</f>
        <v>0</v>
      </c>
      <c r="H62" s="171"/>
      <c r="I62" s="172">
        <f>ROUND(E62*H62,2)</f>
        <v>0</v>
      </c>
      <c r="J62" s="171"/>
      <c r="K62" s="172">
        <f>ROUND(E62*J62,2)</f>
        <v>0</v>
      </c>
      <c r="L62" s="172">
        <v>21</v>
      </c>
      <c r="M62" s="172">
        <f>G62*(1+L62/100)</f>
        <v>0</v>
      </c>
      <c r="N62" s="172">
        <v>0</v>
      </c>
      <c r="O62" s="172">
        <f>ROUND(E62*N62,2)</f>
        <v>0</v>
      </c>
      <c r="P62" s="172">
        <v>0</v>
      </c>
      <c r="Q62" s="172">
        <f>ROUND(E62*P62,2)</f>
        <v>0</v>
      </c>
      <c r="R62" s="172"/>
      <c r="S62" s="172" t="s">
        <v>177</v>
      </c>
      <c r="T62" s="173" t="s">
        <v>178</v>
      </c>
      <c r="U62" s="158">
        <v>5.2999999999999999E-2</v>
      </c>
      <c r="V62" s="158">
        <f>ROUND(E62*U62,2)</f>
        <v>15.48</v>
      </c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196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190" t="s">
        <v>1612</v>
      </c>
      <c r="D63" s="188"/>
      <c r="E63" s="189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55"/>
      <c r="B64" s="156"/>
      <c r="C64" s="190" t="s">
        <v>1585</v>
      </c>
      <c r="D64" s="188"/>
      <c r="E64" s="189">
        <v>171.81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200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55"/>
      <c r="B65" s="156"/>
      <c r="C65" s="190" t="s">
        <v>1586</v>
      </c>
      <c r="D65" s="188"/>
      <c r="E65" s="189">
        <v>172.51</v>
      </c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200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55"/>
      <c r="B66" s="156"/>
      <c r="C66" s="190" t="s">
        <v>1613</v>
      </c>
      <c r="D66" s="188"/>
      <c r="E66" s="189">
        <v>-52.2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ht="22.5" outlineLevel="1" x14ac:dyDescent="0.2">
      <c r="A67" s="167">
        <v>17</v>
      </c>
      <c r="B67" s="168" t="s">
        <v>298</v>
      </c>
      <c r="C67" s="184" t="s">
        <v>299</v>
      </c>
      <c r="D67" s="169" t="s">
        <v>208</v>
      </c>
      <c r="E67" s="170">
        <v>344.32105000000001</v>
      </c>
      <c r="F67" s="171"/>
      <c r="G67" s="172">
        <f>ROUND(E67*F67,2)</f>
        <v>0</v>
      </c>
      <c r="H67" s="171"/>
      <c r="I67" s="172">
        <f>ROUND(E67*H67,2)</f>
        <v>0</v>
      </c>
      <c r="J67" s="171"/>
      <c r="K67" s="172">
        <f>ROUND(E67*J67,2)</f>
        <v>0</v>
      </c>
      <c r="L67" s="172">
        <v>21</v>
      </c>
      <c r="M67" s="172">
        <f>G67*(1+L67/100)</f>
        <v>0</v>
      </c>
      <c r="N67" s="172">
        <v>0</v>
      </c>
      <c r="O67" s="172">
        <f>ROUND(E67*N67,2)</f>
        <v>0</v>
      </c>
      <c r="P67" s="172">
        <v>0</v>
      </c>
      <c r="Q67" s="172">
        <f>ROUND(E67*P67,2)</f>
        <v>0</v>
      </c>
      <c r="R67" s="172"/>
      <c r="S67" s="172" t="s">
        <v>177</v>
      </c>
      <c r="T67" s="173" t="s">
        <v>178</v>
      </c>
      <c r="U67" s="158">
        <v>8.9999999999999993E-3</v>
      </c>
      <c r="V67" s="158">
        <f>ROUND(E67*U67,2)</f>
        <v>3.1</v>
      </c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196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55"/>
      <c r="B68" s="156"/>
      <c r="C68" s="190" t="s">
        <v>1585</v>
      </c>
      <c r="D68" s="188"/>
      <c r="E68" s="189">
        <v>171.81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200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190" t="s">
        <v>1586</v>
      </c>
      <c r="D69" s="188"/>
      <c r="E69" s="189">
        <v>172.51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ht="22.5" outlineLevel="1" x14ac:dyDescent="0.2">
      <c r="A70" s="167">
        <v>18</v>
      </c>
      <c r="B70" s="168" t="s">
        <v>1614</v>
      </c>
      <c r="C70" s="184" t="s">
        <v>1615</v>
      </c>
      <c r="D70" s="169" t="s">
        <v>208</v>
      </c>
      <c r="E70" s="170">
        <v>292.32105000000001</v>
      </c>
      <c r="F70" s="171"/>
      <c r="G70" s="172">
        <f>ROUND(E70*F70,2)</f>
        <v>0</v>
      </c>
      <c r="H70" s="171"/>
      <c r="I70" s="172">
        <f>ROUND(E70*H70,2)</f>
        <v>0</v>
      </c>
      <c r="J70" s="171"/>
      <c r="K70" s="172">
        <f>ROUND(E70*J70,2)</f>
        <v>0</v>
      </c>
      <c r="L70" s="172">
        <v>21</v>
      </c>
      <c r="M70" s="172">
        <f>G70*(1+L70/100)</f>
        <v>0</v>
      </c>
      <c r="N70" s="172">
        <v>0</v>
      </c>
      <c r="O70" s="172">
        <f>ROUND(E70*N70,2)</f>
        <v>0</v>
      </c>
      <c r="P70" s="172">
        <v>0</v>
      </c>
      <c r="Q70" s="172">
        <f>ROUND(E70*P70,2)</f>
        <v>0</v>
      </c>
      <c r="R70" s="172"/>
      <c r="S70" s="172" t="s">
        <v>177</v>
      </c>
      <c r="T70" s="173" t="s">
        <v>178</v>
      </c>
      <c r="U70" s="158">
        <v>0.20200000000000001</v>
      </c>
      <c r="V70" s="158">
        <f>ROUND(E70*U70,2)</f>
        <v>59.05</v>
      </c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196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55"/>
      <c r="B71" s="156"/>
      <c r="C71" s="190" t="s">
        <v>1585</v>
      </c>
      <c r="D71" s="188"/>
      <c r="E71" s="189">
        <v>171.81</v>
      </c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200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55"/>
      <c r="B72" s="156"/>
      <c r="C72" s="190" t="s">
        <v>1586</v>
      </c>
      <c r="D72" s="188"/>
      <c r="E72" s="189">
        <v>172.51</v>
      </c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200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55"/>
      <c r="B73" s="156"/>
      <c r="C73" s="190" t="s">
        <v>1616</v>
      </c>
      <c r="D73" s="188"/>
      <c r="E73" s="189">
        <v>-52</v>
      </c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200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ht="33.75" outlineLevel="1" x14ac:dyDescent="0.2">
      <c r="A74" s="167">
        <v>19</v>
      </c>
      <c r="B74" s="168" t="s">
        <v>215</v>
      </c>
      <c r="C74" s="184" t="s">
        <v>216</v>
      </c>
      <c r="D74" s="169" t="s">
        <v>195</v>
      </c>
      <c r="E74" s="170">
        <v>112.70099999999999</v>
      </c>
      <c r="F74" s="171"/>
      <c r="G74" s="172">
        <f>ROUND(E74*F74,2)</f>
        <v>0</v>
      </c>
      <c r="H74" s="171"/>
      <c r="I74" s="172">
        <f>ROUND(E74*H74,2)</f>
        <v>0</v>
      </c>
      <c r="J74" s="171"/>
      <c r="K74" s="172">
        <f>ROUND(E74*J74,2)</f>
        <v>0</v>
      </c>
      <c r="L74" s="172">
        <v>21</v>
      </c>
      <c r="M74" s="172">
        <f>G74*(1+L74/100)</f>
        <v>0</v>
      </c>
      <c r="N74" s="172">
        <v>0</v>
      </c>
      <c r="O74" s="172">
        <f>ROUND(E74*N74,2)</f>
        <v>0</v>
      </c>
      <c r="P74" s="172">
        <v>0</v>
      </c>
      <c r="Q74" s="172">
        <f>ROUND(E74*P74,2)</f>
        <v>0</v>
      </c>
      <c r="R74" s="172"/>
      <c r="S74" s="172" t="s">
        <v>177</v>
      </c>
      <c r="T74" s="173" t="s">
        <v>178</v>
      </c>
      <c r="U74" s="158">
        <v>0.17699999999999999</v>
      </c>
      <c r="V74" s="158">
        <f>ROUND(E74*U74,2)</f>
        <v>19.95</v>
      </c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196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55"/>
      <c r="B75" s="156"/>
      <c r="C75" s="190" t="s">
        <v>1617</v>
      </c>
      <c r="D75" s="188"/>
      <c r="E75" s="189">
        <v>24.55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200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55"/>
      <c r="B76" s="156"/>
      <c r="C76" s="190" t="s">
        <v>1618</v>
      </c>
      <c r="D76" s="188"/>
      <c r="E76" s="189">
        <v>88.15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200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1" x14ac:dyDescent="0.2">
      <c r="A77" s="167">
        <v>20</v>
      </c>
      <c r="B77" s="168" t="s">
        <v>308</v>
      </c>
      <c r="C77" s="184" t="s">
        <v>309</v>
      </c>
      <c r="D77" s="169" t="s">
        <v>208</v>
      </c>
      <c r="E77" s="170">
        <v>52.2</v>
      </c>
      <c r="F77" s="171"/>
      <c r="G77" s="172">
        <f>ROUND(E77*F77,2)</f>
        <v>0</v>
      </c>
      <c r="H77" s="171"/>
      <c r="I77" s="172">
        <f>ROUND(E77*H77,2)</f>
        <v>0</v>
      </c>
      <c r="J77" s="171"/>
      <c r="K77" s="172">
        <f>ROUND(E77*J77,2)</f>
        <v>0</v>
      </c>
      <c r="L77" s="172">
        <v>21</v>
      </c>
      <c r="M77" s="172">
        <f>G77*(1+L77/100)</f>
        <v>0</v>
      </c>
      <c r="N77" s="172">
        <v>0</v>
      </c>
      <c r="O77" s="172">
        <f>ROUND(E77*N77,2)</f>
        <v>0</v>
      </c>
      <c r="P77" s="172">
        <v>0</v>
      </c>
      <c r="Q77" s="172">
        <f>ROUND(E77*P77,2)</f>
        <v>0</v>
      </c>
      <c r="R77" s="172"/>
      <c r="S77" s="172" t="s">
        <v>177</v>
      </c>
      <c r="T77" s="173" t="s">
        <v>178</v>
      </c>
      <c r="U77" s="158">
        <v>0</v>
      </c>
      <c r="V77" s="158">
        <f>ROUND(E77*U77,2)</f>
        <v>0</v>
      </c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196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55"/>
      <c r="B78" s="156"/>
      <c r="C78" s="190" t="s">
        <v>1607</v>
      </c>
      <c r="D78" s="188"/>
      <c r="E78" s="189">
        <v>52.2</v>
      </c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200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22.5" outlineLevel="1" x14ac:dyDescent="0.2">
      <c r="A79" s="167">
        <v>21</v>
      </c>
      <c r="B79" s="168" t="s">
        <v>218</v>
      </c>
      <c r="C79" s="184" t="s">
        <v>219</v>
      </c>
      <c r="D79" s="169" t="s">
        <v>195</v>
      </c>
      <c r="E79" s="170">
        <v>112.70099999999999</v>
      </c>
      <c r="F79" s="171"/>
      <c r="G79" s="172">
        <f>ROUND(E79*F79,2)</f>
        <v>0</v>
      </c>
      <c r="H79" s="171"/>
      <c r="I79" s="172">
        <f>ROUND(E79*H79,2)</f>
        <v>0</v>
      </c>
      <c r="J79" s="171"/>
      <c r="K79" s="172">
        <f>ROUND(E79*J79,2)</f>
        <v>0</v>
      </c>
      <c r="L79" s="172">
        <v>21</v>
      </c>
      <c r="M79" s="172">
        <f>G79*(1+L79/100)</f>
        <v>0</v>
      </c>
      <c r="N79" s="172">
        <v>0</v>
      </c>
      <c r="O79" s="172">
        <f>ROUND(E79*N79,2)</f>
        <v>0</v>
      </c>
      <c r="P79" s="172">
        <v>0</v>
      </c>
      <c r="Q79" s="172">
        <f>ROUND(E79*P79,2)</f>
        <v>0</v>
      </c>
      <c r="R79" s="172"/>
      <c r="S79" s="172" t="s">
        <v>177</v>
      </c>
      <c r="T79" s="173" t="s">
        <v>178</v>
      </c>
      <c r="U79" s="158">
        <v>0.06</v>
      </c>
      <c r="V79" s="158">
        <f>ROUND(E79*U79,2)</f>
        <v>6.76</v>
      </c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220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55"/>
      <c r="B80" s="156"/>
      <c r="C80" s="190" t="s">
        <v>1617</v>
      </c>
      <c r="D80" s="188"/>
      <c r="E80" s="189">
        <v>24.55</v>
      </c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200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55"/>
      <c r="B81" s="156"/>
      <c r="C81" s="190" t="s">
        <v>1618</v>
      </c>
      <c r="D81" s="188"/>
      <c r="E81" s="189">
        <v>88.15</v>
      </c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200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x14ac:dyDescent="0.2">
      <c r="A82" s="161" t="s">
        <v>172</v>
      </c>
      <c r="B82" s="162" t="s">
        <v>71</v>
      </c>
      <c r="C82" s="182" t="s">
        <v>72</v>
      </c>
      <c r="D82" s="163"/>
      <c r="E82" s="164"/>
      <c r="F82" s="165"/>
      <c r="G82" s="165">
        <f>SUMIF(AG83:AG125,"&lt;&gt;NOR",G83:G125)</f>
        <v>0</v>
      </c>
      <c r="H82" s="165"/>
      <c r="I82" s="165">
        <f>SUM(I83:I125)</f>
        <v>0</v>
      </c>
      <c r="J82" s="165"/>
      <c r="K82" s="165">
        <f>SUM(K83:K125)</f>
        <v>0</v>
      </c>
      <c r="L82" s="165"/>
      <c r="M82" s="165">
        <f>SUM(M83:M125)</f>
        <v>0</v>
      </c>
      <c r="N82" s="165"/>
      <c r="O82" s="165">
        <f>SUM(O83:O125)</f>
        <v>0</v>
      </c>
      <c r="P82" s="165"/>
      <c r="Q82" s="165">
        <f>SUM(Q83:Q125)</f>
        <v>0</v>
      </c>
      <c r="R82" s="165"/>
      <c r="S82" s="165"/>
      <c r="T82" s="166"/>
      <c r="U82" s="160"/>
      <c r="V82" s="160">
        <f>SUM(V83:V125)</f>
        <v>545.15</v>
      </c>
      <c r="W82" s="160"/>
      <c r="AG82" t="s">
        <v>173</v>
      </c>
    </row>
    <row r="83" spans="1:60" ht="22.5" outlineLevel="1" x14ac:dyDescent="0.2">
      <c r="A83" s="167">
        <v>22</v>
      </c>
      <c r="B83" s="168" t="s">
        <v>310</v>
      </c>
      <c r="C83" s="184" t="s">
        <v>311</v>
      </c>
      <c r="D83" s="169" t="s">
        <v>208</v>
      </c>
      <c r="E83" s="170">
        <v>4.8</v>
      </c>
      <c r="F83" s="171"/>
      <c r="G83" s="172">
        <f>ROUND(E83*F83,2)</f>
        <v>0</v>
      </c>
      <c r="H83" s="171"/>
      <c r="I83" s="172">
        <f>ROUND(E83*H83,2)</f>
        <v>0</v>
      </c>
      <c r="J83" s="171"/>
      <c r="K83" s="172">
        <f>ROUND(E83*J83,2)</f>
        <v>0</v>
      </c>
      <c r="L83" s="172">
        <v>21</v>
      </c>
      <c r="M83" s="172">
        <f>G83*(1+L83/100)</f>
        <v>0</v>
      </c>
      <c r="N83" s="172">
        <v>0</v>
      </c>
      <c r="O83" s="172">
        <f>ROUND(E83*N83,2)</f>
        <v>0</v>
      </c>
      <c r="P83" s="172">
        <v>0</v>
      </c>
      <c r="Q83" s="172">
        <f>ROUND(E83*P83,2)</f>
        <v>0</v>
      </c>
      <c r="R83" s="172"/>
      <c r="S83" s="172" t="s">
        <v>177</v>
      </c>
      <c r="T83" s="173" t="s">
        <v>178</v>
      </c>
      <c r="U83" s="158">
        <v>0.92</v>
      </c>
      <c r="V83" s="158">
        <f>ROUND(E83*U83,2)</f>
        <v>4.42</v>
      </c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196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55"/>
      <c r="B84" s="156"/>
      <c r="C84" s="190" t="s">
        <v>1619</v>
      </c>
      <c r="D84" s="188"/>
      <c r="E84" s="189">
        <v>2.4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200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55"/>
      <c r="B85" s="156"/>
      <c r="C85" s="190" t="s">
        <v>1620</v>
      </c>
      <c r="D85" s="188"/>
      <c r="E85" s="189">
        <v>2.4</v>
      </c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200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67">
        <v>23</v>
      </c>
      <c r="B86" s="168" t="s">
        <v>312</v>
      </c>
      <c r="C86" s="184" t="s">
        <v>313</v>
      </c>
      <c r="D86" s="169" t="s">
        <v>195</v>
      </c>
      <c r="E86" s="170">
        <v>36</v>
      </c>
      <c r="F86" s="171"/>
      <c r="G86" s="172">
        <f>ROUND(E86*F86,2)</f>
        <v>0</v>
      </c>
      <c r="H86" s="171"/>
      <c r="I86" s="172">
        <f>ROUND(E86*H86,2)</f>
        <v>0</v>
      </c>
      <c r="J86" s="171"/>
      <c r="K86" s="172">
        <f>ROUND(E86*J86,2)</f>
        <v>0</v>
      </c>
      <c r="L86" s="172">
        <v>21</v>
      </c>
      <c r="M86" s="172">
        <f>G86*(1+L86/100)</f>
        <v>0</v>
      </c>
      <c r="N86" s="172">
        <v>0</v>
      </c>
      <c r="O86" s="172">
        <f>ROUND(E86*N86,2)</f>
        <v>0</v>
      </c>
      <c r="P86" s="172">
        <v>0</v>
      </c>
      <c r="Q86" s="172">
        <f>ROUND(E86*P86,2)</f>
        <v>0</v>
      </c>
      <c r="R86" s="172"/>
      <c r="S86" s="172" t="s">
        <v>177</v>
      </c>
      <c r="T86" s="173" t="s">
        <v>178</v>
      </c>
      <c r="U86" s="158">
        <v>8.8999999999999996E-2</v>
      </c>
      <c r="V86" s="158">
        <f>ROUND(E86*U86,2)</f>
        <v>3.2</v>
      </c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196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1621</v>
      </c>
      <c r="D87" s="188"/>
      <c r="E87" s="189">
        <v>18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55"/>
      <c r="B88" s="156"/>
      <c r="C88" s="190" t="s">
        <v>1622</v>
      </c>
      <c r="D88" s="188"/>
      <c r="E88" s="189">
        <v>18</v>
      </c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200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1" x14ac:dyDescent="0.2">
      <c r="A89" s="167">
        <v>24</v>
      </c>
      <c r="B89" s="168" t="s">
        <v>318</v>
      </c>
      <c r="C89" s="184" t="s">
        <v>319</v>
      </c>
      <c r="D89" s="169" t="s">
        <v>208</v>
      </c>
      <c r="E89" s="170">
        <v>1.8</v>
      </c>
      <c r="F89" s="171"/>
      <c r="G89" s="172">
        <f>ROUND(E89*F89,2)</f>
        <v>0</v>
      </c>
      <c r="H89" s="171"/>
      <c r="I89" s="172">
        <f>ROUND(E89*H89,2)</f>
        <v>0</v>
      </c>
      <c r="J89" s="171"/>
      <c r="K89" s="172">
        <f>ROUND(E89*J89,2)</f>
        <v>0</v>
      </c>
      <c r="L89" s="172">
        <v>21</v>
      </c>
      <c r="M89" s="172">
        <f>G89*(1+L89/100)</f>
        <v>0</v>
      </c>
      <c r="N89" s="172">
        <v>0</v>
      </c>
      <c r="O89" s="172">
        <f>ROUND(E89*N89,2)</f>
        <v>0</v>
      </c>
      <c r="P89" s="172">
        <v>0</v>
      </c>
      <c r="Q89" s="172">
        <f>ROUND(E89*P89,2)</f>
        <v>0</v>
      </c>
      <c r="R89" s="172"/>
      <c r="S89" s="172" t="s">
        <v>177</v>
      </c>
      <c r="T89" s="173" t="s">
        <v>178</v>
      </c>
      <c r="U89" s="158">
        <v>1.89</v>
      </c>
      <c r="V89" s="158">
        <f>ROUND(E89*U89,2)</f>
        <v>3.4</v>
      </c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196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1623</v>
      </c>
      <c r="D90" s="188"/>
      <c r="E90" s="189">
        <v>0.9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55"/>
      <c r="B91" s="156"/>
      <c r="C91" s="190" t="s">
        <v>1624</v>
      </c>
      <c r="D91" s="188"/>
      <c r="E91" s="189">
        <v>0.9</v>
      </c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200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ht="22.5" outlineLevel="1" x14ac:dyDescent="0.2">
      <c r="A92" s="167">
        <v>25</v>
      </c>
      <c r="B92" s="168" t="s">
        <v>320</v>
      </c>
      <c r="C92" s="184" t="s">
        <v>321</v>
      </c>
      <c r="D92" s="169" t="s">
        <v>256</v>
      </c>
      <c r="E92" s="170">
        <v>15</v>
      </c>
      <c r="F92" s="171"/>
      <c r="G92" s="172">
        <f>ROUND(E92*F92,2)</f>
        <v>0</v>
      </c>
      <c r="H92" s="171"/>
      <c r="I92" s="172">
        <f>ROUND(E92*H92,2)</f>
        <v>0</v>
      </c>
      <c r="J92" s="171"/>
      <c r="K92" s="172">
        <f>ROUND(E92*J92,2)</f>
        <v>0</v>
      </c>
      <c r="L92" s="172">
        <v>21</v>
      </c>
      <c r="M92" s="172">
        <f>G92*(1+L92/100)</f>
        <v>0</v>
      </c>
      <c r="N92" s="172">
        <v>0</v>
      </c>
      <c r="O92" s="172">
        <f>ROUND(E92*N92,2)</f>
        <v>0</v>
      </c>
      <c r="P92" s="172">
        <v>0</v>
      </c>
      <c r="Q92" s="172">
        <f>ROUND(E92*P92,2)</f>
        <v>0</v>
      </c>
      <c r="R92" s="172"/>
      <c r="S92" s="172" t="s">
        <v>177</v>
      </c>
      <c r="T92" s="173" t="s">
        <v>178</v>
      </c>
      <c r="U92" s="158">
        <v>0.05</v>
      </c>
      <c r="V92" s="158">
        <f>ROUND(E92*U92,2)</f>
        <v>0.75</v>
      </c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196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55"/>
      <c r="B93" s="156"/>
      <c r="C93" s="190" t="s">
        <v>1625</v>
      </c>
      <c r="D93" s="188"/>
      <c r="E93" s="189">
        <v>7.5</v>
      </c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200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55"/>
      <c r="B94" s="156"/>
      <c r="C94" s="190" t="s">
        <v>1626</v>
      </c>
      <c r="D94" s="188"/>
      <c r="E94" s="189">
        <v>7.5</v>
      </c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200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67">
        <v>26</v>
      </c>
      <c r="B95" s="168" t="s">
        <v>1673</v>
      </c>
      <c r="C95" s="184" t="s">
        <v>1674</v>
      </c>
      <c r="D95" s="169" t="s">
        <v>256</v>
      </c>
      <c r="E95" s="170">
        <v>72</v>
      </c>
      <c r="F95" s="171"/>
      <c r="G95" s="172">
        <f>ROUND(E95*F95,2)</f>
        <v>0</v>
      </c>
      <c r="H95" s="171"/>
      <c r="I95" s="172">
        <f>ROUND(E95*H95,2)</f>
        <v>0</v>
      </c>
      <c r="J95" s="171"/>
      <c r="K95" s="172">
        <f>ROUND(E95*J95,2)</f>
        <v>0</v>
      </c>
      <c r="L95" s="172">
        <v>21</v>
      </c>
      <c r="M95" s="172">
        <f>G95*(1+L95/100)</f>
        <v>0</v>
      </c>
      <c r="N95" s="172">
        <v>0</v>
      </c>
      <c r="O95" s="172">
        <f>ROUND(E95*N95,2)</f>
        <v>0</v>
      </c>
      <c r="P95" s="172">
        <v>0</v>
      </c>
      <c r="Q95" s="172">
        <f>ROUND(E95*P95,2)</f>
        <v>0</v>
      </c>
      <c r="R95" s="172"/>
      <c r="S95" s="172" t="s">
        <v>177</v>
      </c>
      <c r="T95" s="173" t="s">
        <v>178</v>
      </c>
      <c r="U95" s="158">
        <v>4.266</v>
      </c>
      <c r="V95" s="158">
        <f>ROUND(E95*U95,2)</f>
        <v>307.14999999999998</v>
      </c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196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55"/>
      <c r="B96" s="156"/>
      <c r="C96" s="190" t="s">
        <v>1670</v>
      </c>
      <c r="D96" s="188"/>
      <c r="E96" s="189">
        <v>72</v>
      </c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200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ht="22.5" outlineLevel="1" x14ac:dyDescent="0.2">
      <c r="A97" s="167">
        <v>27</v>
      </c>
      <c r="B97" s="168" t="s">
        <v>326</v>
      </c>
      <c r="C97" s="184" t="s">
        <v>327</v>
      </c>
      <c r="D97" s="169" t="s">
        <v>208</v>
      </c>
      <c r="E97" s="170">
        <v>3.6607500000000002</v>
      </c>
      <c r="F97" s="171"/>
      <c r="G97" s="172">
        <f>ROUND(E97*F97,2)</f>
        <v>0</v>
      </c>
      <c r="H97" s="171"/>
      <c r="I97" s="172">
        <f>ROUND(E97*H97,2)</f>
        <v>0</v>
      </c>
      <c r="J97" s="171"/>
      <c r="K97" s="172">
        <f>ROUND(E97*J97,2)</f>
        <v>0</v>
      </c>
      <c r="L97" s="172">
        <v>21</v>
      </c>
      <c r="M97" s="172">
        <f>G97*(1+L97/100)</f>
        <v>0</v>
      </c>
      <c r="N97" s="172">
        <v>0</v>
      </c>
      <c r="O97" s="172">
        <f>ROUND(E97*N97,2)</f>
        <v>0</v>
      </c>
      <c r="P97" s="172">
        <v>0</v>
      </c>
      <c r="Q97" s="172">
        <f>ROUND(E97*P97,2)</f>
        <v>0</v>
      </c>
      <c r="R97" s="172"/>
      <c r="S97" s="172" t="s">
        <v>177</v>
      </c>
      <c r="T97" s="173" t="s">
        <v>178</v>
      </c>
      <c r="U97" s="158">
        <v>1.085</v>
      </c>
      <c r="V97" s="158">
        <f>ROUND(E97*U97,2)</f>
        <v>3.97</v>
      </c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196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55"/>
      <c r="B98" s="156"/>
      <c r="C98" s="190" t="s">
        <v>2014</v>
      </c>
      <c r="D98" s="188"/>
      <c r="E98" s="189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200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55"/>
      <c r="B99" s="156"/>
      <c r="C99" s="190" t="s">
        <v>2573</v>
      </c>
      <c r="D99" s="188"/>
      <c r="E99" s="189">
        <v>3.17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200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55"/>
      <c r="B100" s="156"/>
      <c r="C100" s="190" t="s">
        <v>2574</v>
      </c>
      <c r="D100" s="188"/>
      <c r="E100" s="189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200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190" t="s">
        <v>2575</v>
      </c>
      <c r="D101" s="188"/>
      <c r="E101" s="189">
        <v>0.49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ht="22.5" outlineLevel="1" x14ac:dyDescent="0.2">
      <c r="A102" s="167">
        <v>28</v>
      </c>
      <c r="B102" s="168" t="s">
        <v>1630</v>
      </c>
      <c r="C102" s="184" t="s">
        <v>1631</v>
      </c>
      <c r="D102" s="169" t="s">
        <v>208</v>
      </c>
      <c r="E102" s="170">
        <v>2.4224999999999999</v>
      </c>
      <c r="F102" s="171"/>
      <c r="G102" s="172">
        <f>ROUND(E102*F102,2)</f>
        <v>0</v>
      </c>
      <c r="H102" s="171"/>
      <c r="I102" s="172">
        <f>ROUND(E102*H102,2)</f>
        <v>0</v>
      </c>
      <c r="J102" s="171"/>
      <c r="K102" s="172">
        <f>ROUND(E102*J102,2)</f>
        <v>0</v>
      </c>
      <c r="L102" s="172">
        <v>21</v>
      </c>
      <c r="M102" s="172">
        <f>G102*(1+L102/100)</f>
        <v>0</v>
      </c>
      <c r="N102" s="172">
        <v>0</v>
      </c>
      <c r="O102" s="172">
        <f>ROUND(E102*N102,2)</f>
        <v>0</v>
      </c>
      <c r="P102" s="172">
        <v>0</v>
      </c>
      <c r="Q102" s="172">
        <f>ROUND(E102*P102,2)</f>
        <v>0</v>
      </c>
      <c r="R102" s="172"/>
      <c r="S102" s="172" t="s">
        <v>177</v>
      </c>
      <c r="T102" s="173" t="s">
        <v>178</v>
      </c>
      <c r="U102" s="158">
        <v>0.47699999999999998</v>
      </c>
      <c r="V102" s="158">
        <f>ROUND(E102*U102,2)</f>
        <v>1.1599999999999999</v>
      </c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196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55"/>
      <c r="B103" s="156"/>
      <c r="C103" s="190" t="s">
        <v>1632</v>
      </c>
      <c r="D103" s="188"/>
      <c r="E103" s="189">
        <v>2.42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200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67">
        <v>29</v>
      </c>
      <c r="B104" s="168" t="s">
        <v>1634</v>
      </c>
      <c r="C104" s="184" t="s">
        <v>1635</v>
      </c>
      <c r="D104" s="169" t="s">
        <v>195</v>
      </c>
      <c r="E104" s="170">
        <v>1.425</v>
      </c>
      <c r="F104" s="171"/>
      <c r="G104" s="172">
        <f>ROUND(E104*F104,2)</f>
        <v>0</v>
      </c>
      <c r="H104" s="171"/>
      <c r="I104" s="172">
        <f>ROUND(E104*H104,2)</f>
        <v>0</v>
      </c>
      <c r="J104" s="171"/>
      <c r="K104" s="172">
        <f>ROUND(E104*J104,2)</f>
        <v>0</v>
      </c>
      <c r="L104" s="172">
        <v>21</v>
      </c>
      <c r="M104" s="172">
        <f>G104*(1+L104/100)</f>
        <v>0</v>
      </c>
      <c r="N104" s="172">
        <v>0</v>
      </c>
      <c r="O104" s="172">
        <f>ROUND(E104*N104,2)</f>
        <v>0</v>
      </c>
      <c r="P104" s="172">
        <v>0</v>
      </c>
      <c r="Q104" s="172">
        <f>ROUND(E104*P104,2)</f>
        <v>0</v>
      </c>
      <c r="R104" s="172"/>
      <c r="S104" s="172" t="s">
        <v>177</v>
      </c>
      <c r="T104" s="173" t="s">
        <v>178</v>
      </c>
      <c r="U104" s="158">
        <v>1.6</v>
      </c>
      <c r="V104" s="158">
        <f>ROUND(E104*U104,2)</f>
        <v>2.2799999999999998</v>
      </c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196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55"/>
      <c r="B105" s="156"/>
      <c r="C105" s="190" t="s">
        <v>1636</v>
      </c>
      <c r="D105" s="188"/>
      <c r="E105" s="189">
        <v>1.43</v>
      </c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200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67">
        <v>30</v>
      </c>
      <c r="B106" s="168" t="s">
        <v>1638</v>
      </c>
      <c r="C106" s="184" t="s">
        <v>1639</v>
      </c>
      <c r="D106" s="169" t="s">
        <v>195</v>
      </c>
      <c r="E106" s="170">
        <v>1.425</v>
      </c>
      <c r="F106" s="171"/>
      <c r="G106" s="172">
        <f>ROUND(E106*F106,2)</f>
        <v>0</v>
      </c>
      <c r="H106" s="171"/>
      <c r="I106" s="172">
        <f>ROUND(E106*H106,2)</f>
        <v>0</v>
      </c>
      <c r="J106" s="171"/>
      <c r="K106" s="172">
        <f>ROUND(E106*J106,2)</f>
        <v>0</v>
      </c>
      <c r="L106" s="172">
        <v>21</v>
      </c>
      <c r="M106" s="172">
        <f>G106*(1+L106/100)</f>
        <v>0</v>
      </c>
      <c r="N106" s="172">
        <v>0</v>
      </c>
      <c r="O106" s="172">
        <f>ROUND(E106*N106,2)</f>
        <v>0</v>
      </c>
      <c r="P106" s="172">
        <v>0</v>
      </c>
      <c r="Q106" s="172">
        <f>ROUND(E106*P106,2)</f>
        <v>0</v>
      </c>
      <c r="R106" s="172"/>
      <c r="S106" s="172" t="s">
        <v>177</v>
      </c>
      <c r="T106" s="173" t="s">
        <v>178</v>
      </c>
      <c r="U106" s="158">
        <v>0.32</v>
      </c>
      <c r="V106" s="158">
        <f>ROUND(E106*U106,2)</f>
        <v>0.46</v>
      </c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196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55"/>
      <c r="B107" s="156"/>
      <c r="C107" s="190" t="s">
        <v>1636</v>
      </c>
      <c r="D107" s="188"/>
      <c r="E107" s="189">
        <v>1.43</v>
      </c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200</v>
      </c>
      <c r="AH107" s="148">
        <v>0</v>
      </c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67">
        <v>31</v>
      </c>
      <c r="B108" s="168" t="s">
        <v>1641</v>
      </c>
      <c r="C108" s="184" t="s">
        <v>1642</v>
      </c>
      <c r="D108" s="169" t="s">
        <v>208</v>
      </c>
      <c r="E108" s="170">
        <v>45.6</v>
      </c>
      <c r="F108" s="171"/>
      <c r="G108" s="172">
        <f>ROUND(E108*F108,2)</f>
        <v>0</v>
      </c>
      <c r="H108" s="171"/>
      <c r="I108" s="172">
        <f>ROUND(E108*H108,2)</f>
        <v>0</v>
      </c>
      <c r="J108" s="171"/>
      <c r="K108" s="172">
        <f>ROUND(E108*J108,2)</f>
        <v>0</v>
      </c>
      <c r="L108" s="172">
        <v>21</v>
      </c>
      <c r="M108" s="172">
        <f>G108*(1+L108/100)</f>
        <v>0</v>
      </c>
      <c r="N108" s="172">
        <v>0</v>
      </c>
      <c r="O108" s="172">
        <f>ROUND(E108*N108,2)</f>
        <v>0</v>
      </c>
      <c r="P108" s="172">
        <v>0</v>
      </c>
      <c r="Q108" s="172">
        <f>ROUND(E108*P108,2)</f>
        <v>0</v>
      </c>
      <c r="R108" s="172"/>
      <c r="S108" s="172" t="s">
        <v>177</v>
      </c>
      <c r="T108" s="173" t="s">
        <v>178</v>
      </c>
      <c r="U108" s="158">
        <v>0.48</v>
      </c>
      <c r="V108" s="158">
        <f>ROUND(E108*U108,2)</f>
        <v>21.89</v>
      </c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196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55"/>
      <c r="B109" s="156"/>
      <c r="C109" s="190" t="s">
        <v>1643</v>
      </c>
      <c r="D109" s="188"/>
      <c r="E109" s="189">
        <v>45.6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200</v>
      </c>
      <c r="AH109" s="148">
        <v>0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67">
        <v>32</v>
      </c>
      <c r="B110" s="168" t="s">
        <v>1644</v>
      </c>
      <c r="C110" s="184" t="s">
        <v>1645</v>
      </c>
      <c r="D110" s="169" t="s">
        <v>195</v>
      </c>
      <c r="E110" s="170">
        <v>28.5</v>
      </c>
      <c r="F110" s="171"/>
      <c r="G110" s="172">
        <f>ROUND(E110*F110,2)</f>
        <v>0</v>
      </c>
      <c r="H110" s="171"/>
      <c r="I110" s="172">
        <f>ROUND(E110*H110,2)</f>
        <v>0</v>
      </c>
      <c r="J110" s="171"/>
      <c r="K110" s="172">
        <f>ROUND(E110*J110,2)</f>
        <v>0</v>
      </c>
      <c r="L110" s="172">
        <v>21</v>
      </c>
      <c r="M110" s="172">
        <f>G110*(1+L110/100)</f>
        <v>0</v>
      </c>
      <c r="N110" s="172">
        <v>0</v>
      </c>
      <c r="O110" s="172">
        <f>ROUND(E110*N110,2)</f>
        <v>0</v>
      </c>
      <c r="P110" s="172">
        <v>0</v>
      </c>
      <c r="Q110" s="172">
        <f>ROUND(E110*P110,2)</f>
        <v>0</v>
      </c>
      <c r="R110" s="172"/>
      <c r="S110" s="172" t="s">
        <v>177</v>
      </c>
      <c r="T110" s="173" t="s">
        <v>178</v>
      </c>
      <c r="U110" s="158">
        <v>1.05</v>
      </c>
      <c r="V110" s="158">
        <f>ROUND(E110*U110,2)</f>
        <v>29.93</v>
      </c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196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55"/>
      <c r="B111" s="156"/>
      <c r="C111" s="190" t="s">
        <v>2113</v>
      </c>
      <c r="D111" s="188"/>
      <c r="E111" s="189">
        <v>28.5</v>
      </c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200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67">
        <v>33</v>
      </c>
      <c r="B112" s="168" t="s">
        <v>1648</v>
      </c>
      <c r="C112" s="184" t="s">
        <v>1649</v>
      </c>
      <c r="D112" s="169" t="s">
        <v>195</v>
      </c>
      <c r="E112" s="170">
        <v>28.5</v>
      </c>
      <c r="F112" s="171"/>
      <c r="G112" s="172">
        <f>ROUND(E112*F112,2)</f>
        <v>0</v>
      </c>
      <c r="H112" s="171"/>
      <c r="I112" s="172">
        <f>ROUND(E112*H112,2)</f>
        <v>0</v>
      </c>
      <c r="J112" s="171"/>
      <c r="K112" s="172">
        <f>ROUND(E112*J112,2)</f>
        <v>0</v>
      </c>
      <c r="L112" s="172">
        <v>21</v>
      </c>
      <c r="M112" s="172">
        <f>G112*(1+L112/100)</f>
        <v>0</v>
      </c>
      <c r="N112" s="172">
        <v>0</v>
      </c>
      <c r="O112" s="172">
        <f>ROUND(E112*N112,2)</f>
        <v>0</v>
      </c>
      <c r="P112" s="172">
        <v>0</v>
      </c>
      <c r="Q112" s="172">
        <f>ROUND(E112*P112,2)</f>
        <v>0</v>
      </c>
      <c r="R112" s="172"/>
      <c r="S112" s="172" t="s">
        <v>177</v>
      </c>
      <c r="T112" s="173" t="s">
        <v>178</v>
      </c>
      <c r="U112" s="158">
        <v>0.32</v>
      </c>
      <c r="V112" s="158">
        <f>ROUND(E112*U112,2)</f>
        <v>9.1199999999999992</v>
      </c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196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55"/>
      <c r="B113" s="156"/>
      <c r="C113" s="190" t="s">
        <v>2113</v>
      </c>
      <c r="D113" s="188"/>
      <c r="E113" s="189">
        <v>28.5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200</v>
      </c>
      <c r="AH113" s="148">
        <v>0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67">
        <v>34</v>
      </c>
      <c r="B114" s="168" t="s">
        <v>1650</v>
      </c>
      <c r="C114" s="184" t="s">
        <v>1651</v>
      </c>
      <c r="D114" s="169" t="s">
        <v>234</v>
      </c>
      <c r="E114" s="170">
        <v>6.69</v>
      </c>
      <c r="F114" s="171"/>
      <c r="G114" s="172">
        <f>ROUND(E114*F114,2)</f>
        <v>0</v>
      </c>
      <c r="H114" s="171"/>
      <c r="I114" s="172">
        <f>ROUND(E114*H114,2)</f>
        <v>0</v>
      </c>
      <c r="J114" s="171"/>
      <c r="K114" s="172">
        <f>ROUND(E114*J114,2)</f>
        <v>0</v>
      </c>
      <c r="L114" s="172">
        <v>21</v>
      </c>
      <c r="M114" s="172">
        <f>G114*(1+L114/100)</f>
        <v>0</v>
      </c>
      <c r="N114" s="172">
        <v>0</v>
      </c>
      <c r="O114" s="172">
        <f>ROUND(E114*N114,2)</f>
        <v>0</v>
      </c>
      <c r="P114" s="172">
        <v>0</v>
      </c>
      <c r="Q114" s="172">
        <f>ROUND(E114*P114,2)</f>
        <v>0</v>
      </c>
      <c r="R114" s="172"/>
      <c r="S114" s="172" t="s">
        <v>177</v>
      </c>
      <c r="T114" s="173" t="s">
        <v>178</v>
      </c>
      <c r="U114" s="158">
        <v>23.530999999999999</v>
      </c>
      <c r="V114" s="158">
        <f>ROUND(E114*U114,2)</f>
        <v>157.41999999999999</v>
      </c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196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55"/>
      <c r="B115" s="156"/>
      <c r="C115" s="190" t="s">
        <v>1652</v>
      </c>
      <c r="D115" s="188"/>
      <c r="E115" s="189">
        <v>6.43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200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55"/>
      <c r="B116" s="156"/>
      <c r="C116" s="190" t="s">
        <v>1992</v>
      </c>
      <c r="D116" s="188"/>
      <c r="E116" s="189">
        <v>0.26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200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67">
        <v>35</v>
      </c>
      <c r="B117" s="168" t="s">
        <v>1654</v>
      </c>
      <c r="C117" s="184" t="s">
        <v>1655</v>
      </c>
      <c r="D117" s="169" t="s">
        <v>208</v>
      </c>
      <c r="E117" s="170">
        <v>1.28</v>
      </c>
      <c r="F117" s="171"/>
      <c r="G117" s="172">
        <f>ROUND(E117*F117,2)</f>
        <v>0</v>
      </c>
      <c r="H117" s="171"/>
      <c r="I117" s="172">
        <f>ROUND(E117*H117,2)</f>
        <v>0</v>
      </c>
      <c r="J117" s="171"/>
      <c r="K117" s="172">
        <f>ROUND(E117*J117,2)</f>
        <v>0</v>
      </c>
      <c r="L117" s="172">
        <v>21</v>
      </c>
      <c r="M117" s="172">
        <f>G117*(1+L117/100)</f>
        <v>0</v>
      </c>
      <c r="N117" s="172">
        <v>0</v>
      </c>
      <c r="O117" s="172">
        <f>ROUND(E117*N117,2)</f>
        <v>0</v>
      </c>
      <c r="P117" s="172">
        <v>0</v>
      </c>
      <c r="Q117" s="172">
        <f>ROUND(E117*P117,2)</f>
        <v>0</v>
      </c>
      <c r="R117" s="172"/>
      <c r="S117" s="172" t="s">
        <v>184</v>
      </c>
      <c r="T117" s="173" t="s">
        <v>178</v>
      </c>
      <c r="U117" s="158">
        <v>0</v>
      </c>
      <c r="V117" s="158">
        <f>ROUND(E117*U117,2)</f>
        <v>0</v>
      </c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196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ht="22.5" outlineLevel="1" x14ac:dyDescent="0.2">
      <c r="A118" s="155"/>
      <c r="B118" s="156"/>
      <c r="C118" s="190" t="s">
        <v>1656</v>
      </c>
      <c r="D118" s="188"/>
      <c r="E118" s="189">
        <v>1.28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200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ht="33.75" outlineLevel="1" x14ac:dyDescent="0.2">
      <c r="A119" s="167">
        <v>36</v>
      </c>
      <c r="B119" s="168" t="s">
        <v>329</v>
      </c>
      <c r="C119" s="184" t="s">
        <v>330</v>
      </c>
      <c r="D119" s="169" t="s">
        <v>195</v>
      </c>
      <c r="E119" s="170">
        <v>43.2</v>
      </c>
      <c r="F119" s="171"/>
      <c r="G119" s="172">
        <f>ROUND(E119*F119,2)</f>
        <v>0</v>
      </c>
      <c r="H119" s="171"/>
      <c r="I119" s="172">
        <f>ROUND(E119*H119,2)</f>
        <v>0</v>
      </c>
      <c r="J119" s="171"/>
      <c r="K119" s="172">
        <f>ROUND(E119*J119,2)</f>
        <v>0</v>
      </c>
      <c r="L119" s="172">
        <v>21</v>
      </c>
      <c r="M119" s="172">
        <f>G119*(1+L119/100)</f>
        <v>0</v>
      </c>
      <c r="N119" s="172">
        <v>0</v>
      </c>
      <c r="O119" s="172">
        <f>ROUND(E119*N119,2)</f>
        <v>0</v>
      </c>
      <c r="P119" s="172">
        <v>0</v>
      </c>
      <c r="Q119" s="172">
        <f>ROUND(E119*P119,2)</f>
        <v>0</v>
      </c>
      <c r="R119" s="172" t="s">
        <v>228</v>
      </c>
      <c r="S119" s="172" t="s">
        <v>177</v>
      </c>
      <c r="T119" s="173" t="s">
        <v>178</v>
      </c>
      <c r="U119" s="158">
        <v>0</v>
      </c>
      <c r="V119" s="158">
        <f>ROUND(E119*U119,2)</f>
        <v>0</v>
      </c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185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55"/>
      <c r="B120" s="156"/>
      <c r="C120" s="199" t="s">
        <v>283</v>
      </c>
      <c r="D120" s="191"/>
      <c r="E120" s="192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200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55"/>
      <c r="B121" s="156"/>
      <c r="C121" s="200" t="s">
        <v>1657</v>
      </c>
      <c r="D121" s="191"/>
      <c r="E121" s="192">
        <v>18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200</v>
      </c>
      <c r="AH121" s="148">
        <v>2</v>
      </c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/>
      <c r="B122" s="156"/>
      <c r="C122" s="200" t="s">
        <v>1658</v>
      </c>
      <c r="D122" s="191"/>
      <c r="E122" s="192">
        <v>18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200</v>
      </c>
      <c r="AH122" s="148">
        <v>2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55"/>
      <c r="B123" s="156"/>
      <c r="C123" s="201" t="s">
        <v>295</v>
      </c>
      <c r="D123" s="193"/>
      <c r="E123" s="194">
        <v>36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200</v>
      </c>
      <c r="AH123" s="148">
        <v>3</v>
      </c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199" t="s">
        <v>296</v>
      </c>
      <c r="D124" s="191"/>
      <c r="E124" s="192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55"/>
      <c r="B125" s="156"/>
      <c r="C125" s="190" t="s">
        <v>1659</v>
      </c>
      <c r="D125" s="188"/>
      <c r="E125" s="189">
        <v>43.2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200</v>
      </c>
      <c r="AH125" s="148">
        <v>0</v>
      </c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x14ac:dyDescent="0.2">
      <c r="A126" s="161" t="s">
        <v>172</v>
      </c>
      <c r="B126" s="162" t="s">
        <v>73</v>
      </c>
      <c r="C126" s="182" t="s">
        <v>74</v>
      </c>
      <c r="D126" s="163"/>
      <c r="E126" s="164"/>
      <c r="F126" s="165"/>
      <c r="G126" s="165">
        <f>SUMIF(AG127:AG146,"&lt;&gt;NOR",G127:G146)</f>
        <v>0</v>
      </c>
      <c r="H126" s="165"/>
      <c r="I126" s="165">
        <f>SUM(I127:I146)</f>
        <v>0</v>
      </c>
      <c r="J126" s="165"/>
      <c r="K126" s="165">
        <f>SUM(K127:K146)</f>
        <v>0</v>
      </c>
      <c r="L126" s="165"/>
      <c r="M126" s="165">
        <f>SUM(M127:M146)</f>
        <v>0</v>
      </c>
      <c r="N126" s="165"/>
      <c r="O126" s="165">
        <f>SUM(O127:O146)</f>
        <v>0</v>
      </c>
      <c r="P126" s="165"/>
      <c r="Q126" s="165">
        <f>SUM(Q127:Q146)</f>
        <v>0</v>
      </c>
      <c r="R126" s="165"/>
      <c r="S126" s="165"/>
      <c r="T126" s="166"/>
      <c r="U126" s="160"/>
      <c r="V126" s="160">
        <f>SUM(V127:V146)</f>
        <v>2404.73</v>
      </c>
      <c r="W126" s="160"/>
      <c r="AG126" t="s">
        <v>173</v>
      </c>
    </row>
    <row r="127" spans="1:60" outlineLevel="1" x14ac:dyDescent="0.2">
      <c r="A127" s="167">
        <v>37</v>
      </c>
      <c r="B127" s="168" t="s">
        <v>1660</v>
      </c>
      <c r="C127" s="184" t="s">
        <v>1661</v>
      </c>
      <c r="D127" s="169" t="s">
        <v>227</v>
      </c>
      <c r="E127" s="170">
        <v>20</v>
      </c>
      <c r="F127" s="171"/>
      <c r="G127" s="172">
        <f>ROUND(E127*F127,2)</f>
        <v>0</v>
      </c>
      <c r="H127" s="171"/>
      <c r="I127" s="172">
        <f>ROUND(E127*H127,2)</f>
        <v>0</v>
      </c>
      <c r="J127" s="171"/>
      <c r="K127" s="172">
        <f>ROUND(E127*J127,2)</f>
        <v>0</v>
      </c>
      <c r="L127" s="172">
        <v>21</v>
      </c>
      <c r="M127" s="172">
        <f>G127*(1+L127/100)</f>
        <v>0</v>
      </c>
      <c r="N127" s="172">
        <v>0</v>
      </c>
      <c r="O127" s="172">
        <f>ROUND(E127*N127,2)</f>
        <v>0</v>
      </c>
      <c r="P127" s="172">
        <v>0</v>
      </c>
      <c r="Q127" s="172">
        <f>ROUND(E127*P127,2)</f>
        <v>0</v>
      </c>
      <c r="R127" s="172"/>
      <c r="S127" s="172" t="s">
        <v>177</v>
      </c>
      <c r="T127" s="173" t="s">
        <v>178</v>
      </c>
      <c r="U127" s="158">
        <v>4.3499999999999996</v>
      </c>
      <c r="V127" s="158">
        <f>ROUND(E127*U127,2)</f>
        <v>87</v>
      </c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196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1" x14ac:dyDescent="0.2">
      <c r="A128" s="155"/>
      <c r="B128" s="156"/>
      <c r="C128" s="190" t="s">
        <v>1662</v>
      </c>
      <c r="D128" s="188"/>
      <c r="E128" s="189">
        <v>20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 t="s">
        <v>200</v>
      </c>
      <c r="AH128" s="148">
        <v>0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67">
        <v>38</v>
      </c>
      <c r="B129" s="168" t="s">
        <v>1663</v>
      </c>
      <c r="C129" s="184" t="s">
        <v>1664</v>
      </c>
      <c r="D129" s="169" t="s">
        <v>227</v>
      </c>
      <c r="E129" s="170">
        <v>16</v>
      </c>
      <c r="F129" s="171"/>
      <c r="G129" s="172">
        <f>ROUND(E129*F129,2)</f>
        <v>0</v>
      </c>
      <c r="H129" s="171"/>
      <c r="I129" s="172">
        <f>ROUND(E129*H129,2)</f>
        <v>0</v>
      </c>
      <c r="J129" s="171"/>
      <c r="K129" s="172">
        <f>ROUND(E129*J129,2)</f>
        <v>0</v>
      </c>
      <c r="L129" s="172">
        <v>21</v>
      </c>
      <c r="M129" s="172">
        <f>G129*(1+L129/100)</f>
        <v>0</v>
      </c>
      <c r="N129" s="172">
        <v>0</v>
      </c>
      <c r="O129" s="172">
        <f>ROUND(E129*N129,2)</f>
        <v>0</v>
      </c>
      <c r="P129" s="172">
        <v>0</v>
      </c>
      <c r="Q129" s="172">
        <f>ROUND(E129*P129,2)</f>
        <v>0</v>
      </c>
      <c r="R129" s="172"/>
      <c r="S129" s="172" t="s">
        <v>177</v>
      </c>
      <c r="T129" s="173" t="s">
        <v>178</v>
      </c>
      <c r="U129" s="158">
        <v>4.3499999999999996</v>
      </c>
      <c r="V129" s="158">
        <f>ROUND(E129*U129,2)</f>
        <v>69.599999999999994</v>
      </c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196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ht="22.5" outlineLevel="1" x14ac:dyDescent="0.2">
      <c r="A130" s="155"/>
      <c r="B130" s="156"/>
      <c r="C130" s="190" t="s">
        <v>1665</v>
      </c>
      <c r="D130" s="188"/>
      <c r="E130" s="189">
        <v>16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200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67">
        <v>39</v>
      </c>
      <c r="B131" s="168" t="s">
        <v>1666</v>
      </c>
      <c r="C131" s="184" t="s">
        <v>1667</v>
      </c>
      <c r="D131" s="169" t="s">
        <v>256</v>
      </c>
      <c r="E131" s="170">
        <v>280</v>
      </c>
      <c r="F131" s="171"/>
      <c r="G131" s="172">
        <f>ROUND(E131*F131,2)</f>
        <v>0</v>
      </c>
      <c r="H131" s="171"/>
      <c r="I131" s="172">
        <f>ROUND(E131*H131,2)</f>
        <v>0</v>
      </c>
      <c r="J131" s="171"/>
      <c r="K131" s="172">
        <f>ROUND(E131*J131,2)</f>
        <v>0</v>
      </c>
      <c r="L131" s="172">
        <v>21</v>
      </c>
      <c r="M131" s="172">
        <f>G131*(1+L131/100)</f>
        <v>0</v>
      </c>
      <c r="N131" s="172">
        <v>0</v>
      </c>
      <c r="O131" s="172">
        <f>ROUND(E131*N131,2)</f>
        <v>0</v>
      </c>
      <c r="P131" s="172">
        <v>0</v>
      </c>
      <c r="Q131" s="172">
        <f>ROUND(E131*P131,2)</f>
        <v>0</v>
      </c>
      <c r="R131" s="172"/>
      <c r="S131" s="172" t="s">
        <v>177</v>
      </c>
      <c r="T131" s="173" t="s">
        <v>178</v>
      </c>
      <c r="U131" s="158">
        <v>4.1879999999999997</v>
      </c>
      <c r="V131" s="158">
        <f>ROUND(E131*U131,2)</f>
        <v>1172.6400000000001</v>
      </c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196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55"/>
      <c r="B132" s="156"/>
      <c r="C132" s="190" t="s">
        <v>1668</v>
      </c>
      <c r="D132" s="188"/>
      <c r="E132" s="189">
        <v>160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200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55"/>
      <c r="B133" s="156"/>
      <c r="C133" s="190" t="s">
        <v>1669</v>
      </c>
      <c r="D133" s="188"/>
      <c r="E133" s="189">
        <v>48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200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55"/>
      <c r="B134" s="156"/>
      <c r="C134" s="190" t="s">
        <v>1670</v>
      </c>
      <c r="D134" s="188"/>
      <c r="E134" s="189">
        <v>72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 t="s">
        <v>200</v>
      </c>
      <c r="AH134" s="148">
        <v>0</v>
      </c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67">
        <v>40</v>
      </c>
      <c r="B135" s="168" t="s">
        <v>1671</v>
      </c>
      <c r="C135" s="184" t="s">
        <v>1672</v>
      </c>
      <c r="D135" s="169" t="s">
        <v>256</v>
      </c>
      <c r="E135" s="170">
        <v>48</v>
      </c>
      <c r="F135" s="171"/>
      <c r="G135" s="172">
        <f>ROUND(E135*F135,2)</f>
        <v>0</v>
      </c>
      <c r="H135" s="171"/>
      <c r="I135" s="172">
        <f>ROUND(E135*H135,2)</f>
        <v>0</v>
      </c>
      <c r="J135" s="171"/>
      <c r="K135" s="172">
        <f>ROUND(E135*J135,2)</f>
        <v>0</v>
      </c>
      <c r="L135" s="172">
        <v>21</v>
      </c>
      <c r="M135" s="172">
        <f>G135*(1+L135/100)</f>
        <v>0</v>
      </c>
      <c r="N135" s="172">
        <v>0</v>
      </c>
      <c r="O135" s="172">
        <f>ROUND(E135*N135,2)</f>
        <v>0</v>
      </c>
      <c r="P135" s="172">
        <v>0</v>
      </c>
      <c r="Q135" s="172">
        <f>ROUND(E135*P135,2)</f>
        <v>0</v>
      </c>
      <c r="R135" s="172"/>
      <c r="S135" s="172" t="s">
        <v>177</v>
      </c>
      <c r="T135" s="173" t="s">
        <v>178</v>
      </c>
      <c r="U135" s="158">
        <v>2.0070000000000001</v>
      </c>
      <c r="V135" s="158">
        <f>ROUND(E135*U135,2)</f>
        <v>96.34</v>
      </c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196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/>
      <c r="B136" s="156"/>
      <c r="C136" s="190" t="s">
        <v>1669</v>
      </c>
      <c r="D136" s="188"/>
      <c r="E136" s="189">
        <v>48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200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67">
        <v>41</v>
      </c>
      <c r="B137" s="168" t="s">
        <v>1673</v>
      </c>
      <c r="C137" s="184" t="s">
        <v>1674</v>
      </c>
      <c r="D137" s="169" t="s">
        <v>256</v>
      </c>
      <c r="E137" s="170">
        <v>72</v>
      </c>
      <c r="F137" s="171"/>
      <c r="G137" s="172">
        <f>ROUND(E137*F137,2)</f>
        <v>0</v>
      </c>
      <c r="H137" s="171"/>
      <c r="I137" s="172">
        <f>ROUND(E137*H137,2)</f>
        <v>0</v>
      </c>
      <c r="J137" s="171"/>
      <c r="K137" s="172">
        <f>ROUND(E137*J137,2)</f>
        <v>0</v>
      </c>
      <c r="L137" s="172">
        <v>21</v>
      </c>
      <c r="M137" s="172">
        <f>G137*(1+L137/100)</f>
        <v>0</v>
      </c>
      <c r="N137" s="172">
        <v>0</v>
      </c>
      <c r="O137" s="172">
        <f>ROUND(E137*N137,2)</f>
        <v>0</v>
      </c>
      <c r="P137" s="172">
        <v>0</v>
      </c>
      <c r="Q137" s="172">
        <f>ROUND(E137*P137,2)</f>
        <v>0</v>
      </c>
      <c r="R137" s="172"/>
      <c r="S137" s="172" t="s">
        <v>177</v>
      </c>
      <c r="T137" s="173" t="s">
        <v>178</v>
      </c>
      <c r="U137" s="158">
        <v>4.266</v>
      </c>
      <c r="V137" s="158">
        <f>ROUND(E137*U137,2)</f>
        <v>307.14999999999998</v>
      </c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196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55"/>
      <c r="B138" s="156"/>
      <c r="C138" s="190" t="s">
        <v>1670</v>
      </c>
      <c r="D138" s="188"/>
      <c r="E138" s="189">
        <v>72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200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74">
        <v>42</v>
      </c>
      <c r="B139" s="175" t="s">
        <v>1675</v>
      </c>
      <c r="C139" s="183" t="s">
        <v>1676</v>
      </c>
      <c r="D139" s="176" t="s">
        <v>234</v>
      </c>
      <c r="E139" s="177">
        <v>25</v>
      </c>
      <c r="F139" s="178"/>
      <c r="G139" s="179">
        <f>ROUND(E139*F139,2)</f>
        <v>0</v>
      </c>
      <c r="H139" s="178"/>
      <c r="I139" s="179">
        <f>ROUND(E139*H139,2)</f>
        <v>0</v>
      </c>
      <c r="J139" s="178"/>
      <c r="K139" s="179">
        <f>ROUND(E139*J139,2)</f>
        <v>0</v>
      </c>
      <c r="L139" s="179">
        <v>21</v>
      </c>
      <c r="M139" s="179">
        <f>G139*(1+L139/100)</f>
        <v>0</v>
      </c>
      <c r="N139" s="179">
        <v>0</v>
      </c>
      <c r="O139" s="179">
        <f>ROUND(E139*N139,2)</f>
        <v>0</v>
      </c>
      <c r="P139" s="179">
        <v>0</v>
      </c>
      <c r="Q139" s="179">
        <f>ROUND(E139*P139,2)</f>
        <v>0</v>
      </c>
      <c r="R139" s="179"/>
      <c r="S139" s="179" t="s">
        <v>177</v>
      </c>
      <c r="T139" s="180" t="s">
        <v>178</v>
      </c>
      <c r="U139" s="158">
        <v>0</v>
      </c>
      <c r="V139" s="158">
        <f>ROUND(E139*U139,2)</f>
        <v>0</v>
      </c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196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67">
        <v>43</v>
      </c>
      <c r="B140" s="168" t="s">
        <v>1677</v>
      </c>
      <c r="C140" s="184" t="s">
        <v>1678</v>
      </c>
      <c r="D140" s="169" t="s">
        <v>758</v>
      </c>
      <c r="E140" s="170">
        <v>124.44444</v>
      </c>
      <c r="F140" s="171"/>
      <c r="G140" s="172">
        <f>ROUND(E140*F140,2)</f>
        <v>0</v>
      </c>
      <c r="H140" s="171"/>
      <c r="I140" s="172">
        <f>ROUND(E140*H140,2)</f>
        <v>0</v>
      </c>
      <c r="J140" s="171"/>
      <c r="K140" s="172">
        <f>ROUND(E140*J140,2)</f>
        <v>0</v>
      </c>
      <c r="L140" s="172">
        <v>21</v>
      </c>
      <c r="M140" s="172">
        <f>G140*(1+L140/100)</f>
        <v>0</v>
      </c>
      <c r="N140" s="172">
        <v>0</v>
      </c>
      <c r="O140" s="172">
        <f>ROUND(E140*N140,2)</f>
        <v>0</v>
      </c>
      <c r="P140" s="172">
        <v>0</v>
      </c>
      <c r="Q140" s="172">
        <f>ROUND(E140*P140,2)</f>
        <v>0</v>
      </c>
      <c r="R140" s="172"/>
      <c r="S140" s="172" t="s">
        <v>177</v>
      </c>
      <c r="T140" s="173" t="s">
        <v>178</v>
      </c>
      <c r="U140" s="158">
        <v>5.4</v>
      </c>
      <c r="V140" s="158">
        <f>ROUND(E140*U140,2)</f>
        <v>672</v>
      </c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196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55"/>
      <c r="B141" s="156"/>
      <c r="C141" s="190" t="s">
        <v>1679</v>
      </c>
      <c r="D141" s="188"/>
      <c r="E141" s="189">
        <v>124.44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200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ht="22.5" outlineLevel="1" x14ac:dyDescent="0.2">
      <c r="A142" s="167">
        <v>44</v>
      </c>
      <c r="B142" s="168" t="s">
        <v>1680</v>
      </c>
      <c r="C142" s="184" t="s">
        <v>1681</v>
      </c>
      <c r="D142" s="169" t="s">
        <v>256</v>
      </c>
      <c r="E142" s="170">
        <v>160</v>
      </c>
      <c r="F142" s="171"/>
      <c r="G142" s="172">
        <f>ROUND(E142*F142,2)</f>
        <v>0</v>
      </c>
      <c r="H142" s="171"/>
      <c r="I142" s="172">
        <f>ROUND(E142*H142,2)</f>
        <v>0</v>
      </c>
      <c r="J142" s="171"/>
      <c r="K142" s="172">
        <f>ROUND(E142*J142,2)</f>
        <v>0</v>
      </c>
      <c r="L142" s="172">
        <v>21</v>
      </c>
      <c r="M142" s="172">
        <f>G142*(1+L142/100)</f>
        <v>0</v>
      </c>
      <c r="N142" s="172">
        <v>0</v>
      </c>
      <c r="O142" s="172">
        <f>ROUND(E142*N142,2)</f>
        <v>0</v>
      </c>
      <c r="P142" s="172">
        <v>0</v>
      </c>
      <c r="Q142" s="172">
        <f>ROUND(E142*P142,2)</f>
        <v>0</v>
      </c>
      <c r="R142" s="172"/>
      <c r="S142" s="172" t="s">
        <v>184</v>
      </c>
      <c r="T142" s="173" t="s">
        <v>178</v>
      </c>
      <c r="U142" s="158">
        <v>0</v>
      </c>
      <c r="V142" s="158">
        <f>ROUND(E142*U142,2)</f>
        <v>0</v>
      </c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196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55"/>
      <c r="B143" s="156"/>
      <c r="C143" s="190" t="s">
        <v>1668</v>
      </c>
      <c r="D143" s="188"/>
      <c r="E143" s="189">
        <v>160</v>
      </c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200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ht="22.5" outlineLevel="1" x14ac:dyDescent="0.2">
      <c r="A144" s="167">
        <v>45</v>
      </c>
      <c r="B144" s="168" t="s">
        <v>1682</v>
      </c>
      <c r="C144" s="184" t="s">
        <v>2576</v>
      </c>
      <c r="D144" s="169" t="s">
        <v>256</v>
      </c>
      <c r="E144" s="170">
        <v>120</v>
      </c>
      <c r="F144" s="171"/>
      <c r="G144" s="172">
        <f>ROUND(E144*F144,2)</f>
        <v>0</v>
      </c>
      <c r="H144" s="171"/>
      <c r="I144" s="172">
        <f>ROUND(E144*H144,2)</f>
        <v>0</v>
      </c>
      <c r="J144" s="171"/>
      <c r="K144" s="172">
        <f>ROUND(E144*J144,2)</f>
        <v>0</v>
      </c>
      <c r="L144" s="172">
        <v>21</v>
      </c>
      <c r="M144" s="172">
        <f>G144*(1+L144/100)</f>
        <v>0</v>
      </c>
      <c r="N144" s="172">
        <v>0</v>
      </c>
      <c r="O144" s="172">
        <f>ROUND(E144*N144,2)</f>
        <v>0</v>
      </c>
      <c r="P144" s="172">
        <v>0</v>
      </c>
      <c r="Q144" s="172">
        <f>ROUND(E144*P144,2)</f>
        <v>0</v>
      </c>
      <c r="R144" s="172"/>
      <c r="S144" s="172" t="s">
        <v>184</v>
      </c>
      <c r="T144" s="173" t="s">
        <v>178</v>
      </c>
      <c r="U144" s="158">
        <v>0</v>
      </c>
      <c r="V144" s="158">
        <f>ROUND(E144*U144,2)</f>
        <v>0</v>
      </c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196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55"/>
      <c r="B145" s="156"/>
      <c r="C145" s="190" t="s">
        <v>1669</v>
      </c>
      <c r="D145" s="188"/>
      <c r="E145" s="189">
        <v>48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200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1" x14ac:dyDescent="0.2">
      <c r="A146" s="155"/>
      <c r="B146" s="156"/>
      <c r="C146" s="190" t="s">
        <v>1670</v>
      </c>
      <c r="D146" s="188"/>
      <c r="E146" s="189">
        <v>72</v>
      </c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200</v>
      </c>
      <c r="AH146" s="148">
        <v>0</v>
      </c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x14ac:dyDescent="0.2">
      <c r="A147" s="161" t="s">
        <v>172</v>
      </c>
      <c r="B147" s="162" t="s">
        <v>75</v>
      </c>
      <c r="C147" s="182" t="s">
        <v>76</v>
      </c>
      <c r="D147" s="163"/>
      <c r="E147" s="164"/>
      <c r="F147" s="165"/>
      <c r="G147" s="165">
        <f>SUMIF(AG148:AG186,"&lt;&gt;NOR",G148:G186)</f>
        <v>0</v>
      </c>
      <c r="H147" s="165"/>
      <c r="I147" s="165">
        <f>SUM(I148:I186)</f>
        <v>0</v>
      </c>
      <c r="J147" s="165"/>
      <c r="K147" s="165">
        <f>SUM(K148:K186)</f>
        <v>0</v>
      </c>
      <c r="L147" s="165"/>
      <c r="M147" s="165">
        <f>SUM(M148:M186)</f>
        <v>0</v>
      </c>
      <c r="N147" s="165"/>
      <c r="O147" s="165">
        <f>SUM(O148:O186)</f>
        <v>0</v>
      </c>
      <c r="P147" s="165"/>
      <c r="Q147" s="165">
        <f>SUM(Q148:Q186)</f>
        <v>0</v>
      </c>
      <c r="R147" s="165"/>
      <c r="S147" s="165"/>
      <c r="T147" s="166"/>
      <c r="U147" s="160"/>
      <c r="V147" s="160">
        <f>SUM(V148:V186)</f>
        <v>1381.11</v>
      </c>
      <c r="W147" s="160"/>
      <c r="AG147" t="s">
        <v>173</v>
      </c>
    </row>
    <row r="148" spans="1:60" outlineLevel="1" x14ac:dyDescent="0.2">
      <c r="A148" s="167">
        <v>46</v>
      </c>
      <c r="B148" s="168" t="s">
        <v>1650</v>
      </c>
      <c r="C148" s="184" t="s">
        <v>1651</v>
      </c>
      <c r="D148" s="169" t="s">
        <v>234</v>
      </c>
      <c r="E148" s="170">
        <v>0.24479999999999999</v>
      </c>
      <c r="F148" s="171"/>
      <c r="G148" s="172">
        <f>ROUND(E148*F148,2)</f>
        <v>0</v>
      </c>
      <c r="H148" s="171"/>
      <c r="I148" s="172">
        <f>ROUND(E148*H148,2)</f>
        <v>0</v>
      </c>
      <c r="J148" s="171"/>
      <c r="K148" s="172">
        <f>ROUND(E148*J148,2)</f>
        <v>0</v>
      </c>
      <c r="L148" s="172">
        <v>21</v>
      </c>
      <c r="M148" s="172">
        <f>G148*(1+L148/100)</f>
        <v>0</v>
      </c>
      <c r="N148" s="172">
        <v>0</v>
      </c>
      <c r="O148" s="172">
        <f>ROUND(E148*N148,2)</f>
        <v>0</v>
      </c>
      <c r="P148" s="172">
        <v>0</v>
      </c>
      <c r="Q148" s="172">
        <f>ROUND(E148*P148,2)</f>
        <v>0</v>
      </c>
      <c r="R148" s="172"/>
      <c r="S148" s="172" t="s">
        <v>177</v>
      </c>
      <c r="T148" s="173" t="s">
        <v>178</v>
      </c>
      <c r="U148" s="158">
        <v>23.530999999999999</v>
      </c>
      <c r="V148" s="158">
        <f>ROUND(E148*U148,2)</f>
        <v>5.76</v>
      </c>
      <c r="W148" s="15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 t="s">
        <v>196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55"/>
      <c r="B149" s="156"/>
      <c r="C149" s="190" t="s">
        <v>1995</v>
      </c>
      <c r="D149" s="188"/>
      <c r="E149" s="189">
        <v>0.24</v>
      </c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200</v>
      </c>
      <c r="AH149" s="148">
        <v>0</v>
      </c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67">
        <v>47</v>
      </c>
      <c r="B150" s="168" t="s">
        <v>2577</v>
      </c>
      <c r="C150" s="184" t="s">
        <v>2578</v>
      </c>
      <c r="D150" s="169" t="s">
        <v>208</v>
      </c>
      <c r="E150" s="170">
        <v>11.6</v>
      </c>
      <c r="F150" s="171"/>
      <c r="G150" s="172">
        <f>ROUND(E150*F150,2)</f>
        <v>0</v>
      </c>
      <c r="H150" s="171"/>
      <c r="I150" s="172">
        <f>ROUND(E150*H150,2)</f>
        <v>0</v>
      </c>
      <c r="J150" s="171"/>
      <c r="K150" s="172">
        <f>ROUND(E150*J150,2)</f>
        <v>0</v>
      </c>
      <c r="L150" s="172">
        <v>21</v>
      </c>
      <c r="M150" s="172">
        <f>G150*(1+L150/100)</f>
        <v>0</v>
      </c>
      <c r="N150" s="172">
        <v>0</v>
      </c>
      <c r="O150" s="172">
        <f>ROUND(E150*N150,2)</f>
        <v>0</v>
      </c>
      <c r="P150" s="172">
        <v>0</v>
      </c>
      <c r="Q150" s="172">
        <f>ROUND(E150*P150,2)</f>
        <v>0</v>
      </c>
      <c r="R150" s="172"/>
      <c r="S150" s="172" t="s">
        <v>177</v>
      </c>
      <c r="T150" s="173" t="s">
        <v>178</v>
      </c>
      <c r="U150" s="158">
        <v>0.97699999999999998</v>
      </c>
      <c r="V150" s="158">
        <f>ROUND(E150*U150,2)</f>
        <v>11.33</v>
      </c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196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55"/>
      <c r="B151" s="156"/>
      <c r="C151" s="190" t="s">
        <v>2579</v>
      </c>
      <c r="D151" s="188"/>
      <c r="E151" s="189">
        <v>11.6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200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1" x14ac:dyDescent="0.2">
      <c r="A152" s="167">
        <v>48</v>
      </c>
      <c r="B152" s="168" t="s">
        <v>1687</v>
      </c>
      <c r="C152" s="184" t="s">
        <v>1688</v>
      </c>
      <c r="D152" s="169" t="s">
        <v>208</v>
      </c>
      <c r="E152" s="170">
        <v>140.73699999999999</v>
      </c>
      <c r="F152" s="171"/>
      <c r="G152" s="172">
        <f>ROUND(E152*F152,2)</f>
        <v>0</v>
      </c>
      <c r="H152" s="171"/>
      <c r="I152" s="172">
        <f>ROUND(E152*H152,2)</f>
        <v>0</v>
      </c>
      <c r="J152" s="171"/>
      <c r="K152" s="172">
        <f>ROUND(E152*J152,2)</f>
        <v>0</v>
      </c>
      <c r="L152" s="172">
        <v>21</v>
      </c>
      <c r="M152" s="172">
        <f>G152*(1+L152/100)</f>
        <v>0</v>
      </c>
      <c r="N152" s="172">
        <v>0</v>
      </c>
      <c r="O152" s="172">
        <f>ROUND(E152*N152,2)</f>
        <v>0</v>
      </c>
      <c r="P152" s="172">
        <v>0</v>
      </c>
      <c r="Q152" s="172">
        <f>ROUND(E152*P152,2)</f>
        <v>0</v>
      </c>
      <c r="R152" s="172"/>
      <c r="S152" s="172" t="s">
        <v>177</v>
      </c>
      <c r="T152" s="173" t="s">
        <v>178</v>
      </c>
      <c r="U152" s="158">
        <v>1.093</v>
      </c>
      <c r="V152" s="158">
        <f>ROUND(E152*U152,2)</f>
        <v>153.83000000000001</v>
      </c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196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2580</v>
      </c>
      <c r="D153" s="188"/>
      <c r="E153" s="189">
        <v>140.74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ht="22.5" outlineLevel="1" x14ac:dyDescent="0.2">
      <c r="A154" s="167">
        <v>49</v>
      </c>
      <c r="B154" s="168" t="s">
        <v>1199</v>
      </c>
      <c r="C154" s="184" t="s">
        <v>1200</v>
      </c>
      <c r="D154" s="169" t="s">
        <v>195</v>
      </c>
      <c r="E154" s="170">
        <v>650.99199999999996</v>
      </c>
      <c r="F154" s="171"/>
      <c r="G154" s="172">
        <f>ROUND(E154*F154,2)</f>
        <v>0</v>
      </c>
      <c r="H154" s="171"/>
      <c r="I154" s="172">
        <f>ROUND(E154*H154,2)</f>
        <v>0</v>
      </c>
      <c r="J154" s="171"/>
      <c r="K154" s="172">
        <f>ROUND(E154*J154,2)</f>
        <v>0</v>
      </c>
      <c r="L154" s="172">
        <v>21</v>
      </c>
      <c r="M154" s="172">
        <f>G154*(1+L154/100)</f>
        <v>0</v>
      </c>
      <c r="N154" s="172">
        <v>0</v>
      </c>
      <c r="O154" s="172">
        <f>ROUND(E154*N154,2)</f>
        <v>0</v>
      </c>
      <c r="P154" s="172">
        <v>0</v>
      </c>
      <c r="Q154" s="172">
        <f>ROUND(E154*P154,2)</f>
        <v>0</v>
      </c>
      <c r="R154" s="172"/>
      <c r="S154" s="172" t="s">
        <v>177</v>
      </c>
      <c r="T154" s="173" t="s">
        <v>178</v>
      </c>
      <c r="U154" s="158">
        <v>0.65</v>
      </c>
      <c r="V154" s="158">
        <f>ROUND(E154*U154,2)</f>
        <v>423.14</v>
      </c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196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outlineLevel="1" x14ac:dyDescent="0.2">
      <c r="A155" s="155"/>
      <c r="B155" s="156"/>
      <c r="C155" s="190" t="s">
        <v>2581</v>
      </c>
      <c r="D155" s="188"/>
      <c r="E155" s="189">
        <v>650.99</v>
      </c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200</v>
      </c>
      <c r="AH155" s="148">
        <v>0</v>
      </c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22.5" outlineLevel="1" x14ac:dyDescent="0.2">
      <c r="A156" s="167">
        <v>50</v>
      </c>
      <c r="B156" s="168" t="s">
        <v>1199</v>
      </c>
      <c r="C156" s="184" t="s">
        <v>1200</v>
      </c>
      <c r="D156" s="169" t="s">
        <v>195</v>
      </c>
      <c r="E156" s="170">
        <v>50.4</v>
      </c>
      <c r="F156" s="171"/>
      <c r="G156" s="172">
        <f>ROUND(E156*F156,2)</f>
        <v>0</v>
      </c>
      <c r="H156" s="171"/>
      <c r="I156" s="172">
        <f>ROUND(E156*H156,2)</f>
        <v>0</v>
      </c>
      <c r="J156" s="171"/>
      <c r="K156" s="172">
        <f>ROUND(E156*J156,2)</f>
        <v>0</v>
      </c>
      <c r="L156" s="172">
        <v>21</v>
      </c>
      <c r="M156" s="172">
        <f>G156*(1+L156/100)</f>
        <v>0</v>
      </c>
      <c r="N156" s="172">
        <v>0</v>
      </c>
      <c r="O156" s="172">
        <f>ROUND(E156*N156,2)</f>
        <v>0</v>
      </c>
      <c r="P156" s="172">
        <v>0</v>
      </c>
      <c r="Q156" s="172">
        <f>ROUND(E156*P156,2)</f>
        <v>0</v>
      </c>
      <c r="R156" s="172"/>
      <c r="S156" s="172" t="s">
        <v>177</v>
      </c>
      <c r="T156" s="173" t="s">
        <v>178</v>
      </c>
      <c r="U156" s="158">
        <v>0.65</v>
      </c>
      <c r="V156" s="158">
        <f>ROUND(E156*U156,2)</f>
        <v>32.76</v>
      </c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196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/>
      <c r="B157" s="156"/>
      <c r="C157" s="190" t="s">
        <v>2582</v>
      </c>
      <c r="D157" s="188"/>
      <c r="E157" s="189">
        <v>50.4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200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ht="22.5" outlineLevel="1" x14ac:dyDescent="0.2">
      <c r="A158" s="167">
        <v>51</v>
      </c>
      <c r="B158" s="168" t="s">
        <v>1204</v>
      </c>
      <c r="C158" s="184" t="s">
        <v>1205</v>
      </c>
      <c r="D158" s="169" t="s">
        <v>195</v>
      </c>
      <c r="E158" s="170">
        <v>50.4</v>
      </c>
      <c r="F158" s="171"/>
      <c r="G158" s="172">
        <f>ROUND(E158*F158,2)</f>
        <v>0</v>
      </c>
      <c r="H158" s="171"/>
      <c r="I158" s="172">
        <f>ROUND(E158*H158,2)</f>
        <v>0</v>
      </c>
      <c r="J158" s="171"/>
      <c r="K158" s="172">
        <f>ROUND(E158*J158,2)</f>
        <v>0</v>
      </c>
      <c r="L158" s="172">
        <v>21</v>
      </c>
      <c r="M158" s="172">
        <f>G158*(1+L158/100)</f>
        <v>0</v>
      </c>
      <c r="N158" s="172">
        <v>0</v>
      </c>
      <c r="O158" s="172">
        <f>ROUND(E158*N158,2)</f>
        <v>0</v>
      </c>
      <c r="P158" s="172">
        <v>0</v>
      </c>
      <c r="Q158" s="172">
        <f>ROUND(E158*P158,2)</f>
        <v>0</v>
      </c>
      <c r="R158" s="172"/>
      <c r="S158" s="172" t="s">
        <v>177</v>
      </c>
      <c r="T158" s="173" t="s">
        <v>178</v>
      </c>
      <c r="U158" s="158">
        <v>0.35</v>
      </c>
      <c r="V158" s="158">
        <f>ROUND(E158*U158,2)</f>
        <v>17.64</v>
      </c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196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1" x14ac:dyDescent="0.2">
      <c r="A159" s="155"/>
      <c r="B159" s="156"/>
      <c r="C159" s="190" t="s">
        <v>2582</v>
      </c>
      <c r="D159" s="188"/>
      <c r="E159" s="189">
        <v>50.4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200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ht="22.5" outlineLevel="1" x14ac:dyDescent="0.2">
      <c r="A160" s="167">
        <v>52</v>
      </c>
      <c r="B160" s="168" t="s">
        <v>1204</v>
      </c>
      <c r="C160" s="184" t="s">
        <v>1205</v>
      </c>
      <c r="D160" s="169" t="s">
        <v>195</v>
      </c>
      <c r="E160" s="170">
        <v>650.99199999999996</v>
      </c>
      <c r="F160" s="171"/>
      <c r="G160" s="172">
        <f>ROUND(E160*F160,2)</f>
        <v>0</v>
      </c>
      <c r="H160" s="171"/>
      <c r="I160" s="172">
        <f>ROUND(E160*H160,2)</f>
        <v>0</v>
      </c>
      <c r="J160" s="171"/>
      <c r="K160" s="172">
        <f>ROUND(E160*J160,2)</f>
        <v>0</v>
      </c>
      <c r="L160" s="172">
        <v>21</v>
      </c>
      <c r="M160" s="172">
        <f>G160*(1+L160/100)</f>
        <v>0</v>
      </c>
      <c r="N160" s="172">
        <v>0</v>
      </c>
      <c r="O160" s="172">
        <f>ROUND(E160*N160,2)</f>
        <v>0</v>
      </c>
      <c r="P160" s="172">
        <v>0</v>
      </c>
      <c r="Q160" s="172">
        <f>ROUND(E160*P160,2)</f>
        <v>0</v>
      </c>
      <c r="R160" s="172"/>
      <c r="S160" s="172" t="s">
        <v>177</v>
      </c>
      <c r="T160" s="173" t="s">
        <v>178</v>
      </c>
      <c r="U160" s="158">
        <v>0.35</v>
      </c>
      <c r="V160" s="158">
        <f>ROUND(E160*U160,2)</f>
        <v>227.85</v>
      </c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196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0" t="s">
        <v>2581</v>
      </c>
      <c r="D161" s="188"/>
      <c r="E161" s="189">
        <v>650.99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>
        <v>0</v>
      </c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ht="22.5" outlineLevel="1" x14ac:dyDescent="0.2">
      <c r="A162" s="167">
        <v>53</v>
      </c>
      <c r="B162" s="168" t="s">
        <v>1206</v>
      </c>
      <c r="C162" s="184" t="s">
        <v>1207</v>
      </c>
      <c r="D162" s="169" t="s">
        <v>234</v>
      </c>
      <c r="E162" s="170">
        <v>14.8812</v>
      </c>
      <c r="F162" s="171"/>
      <c r="G162" s="172">
        <f>ROUND(E162*F162,2)</f>
        <v>0</v>
      </c>
      <c r="H162" s="171"/>
      <c r="I162" s="172">
        <f>ROUND(E162*H162,2)</f>
        <v>0</v>
      </c>
      <c r="J162" s="171"/>
      <c r="K162" s="172">
        <f>ROUND(E162*J162,2)</f>
        <v>0</v>
      </c>
      <c r="L162" s="172">
        <v>21</v>
      </c>
      <c r="M162" s="172">
        <f>G162*(1+L162/100)</f>
        <v>0</v>
      </c>
      <c r="N162" s="172">
        <v>0</v>
      </c>
      <c r="O162" s="172">
        <f>ROUND(E162*N162,2)</f>
        <v>0</v>
      </c>
      <c r="P162" s="172">
        <v>0</v>
      </c>
      <c r="Q162" s="172">
        <f>ROUND(E162*P162,2)</f>
        <v>0</v>
      </c>
      <c r="R162" s="172"/>
      <c r="S162" s="172" t="s">
        <v>177</v>
      </c>
      <c r="T162" s="173" t="s">
        <v>178</v>
      </c>
      <c r="U162" s="158">
        <v>25.271000000000001</v>
      </c>
      <c r="V162" s="158">
        <f>ROUND(E162*U162,2)</f>
        <v>376.06</v>
      </c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196</v>
      </c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55"/>
      <c r="B163" s="156"/>
      <c r="C163" s="190" t="s">
        <v>2583</v>
      </c>
      <c r="D163" s="188"/>
      <c r="E163" s="189">
        <v>13.49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200</v>
      </c>
      <c r="AH163" s="148">
        <v>0</v>
      </c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55"/>
      <c r="B164" s="156"/>
      <c r="C164" s="190" t="s">
        <v>2584</v>
      </c>
      <c r="D164" s="188"/>
      <c r="E164" s="189">
        <v>1.39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200</v>
      </c>
      <c r="AH164" s="148">
        <v>0</v>
      </c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ht="33.75" outlineLevel="1" x14ac:dyDescent="0.2">
      <c r="A165" s="167">
        <v>54</v>
      </c>
      <c r="B165" s="168" t="s">
        <v>340</v>
      </c>
      <c r="C165" s="184" t="s">
        <v>341</v>
      </c>
      <c r="D165" s="169" t="s">
        <v>256</v>
      </c>
      <c r="E165" s="170">
        <v>66.8</v>
      </c>
      <c r="F165" s="171"/>
      <c r="G165" s="172">
        <f>ROUND(E165*F165,2)</f>
        <v>0</v>
      </c>
      <c r="H165" s="171"/>
      <c r="I165" s="172">
        <f>ROUND(E165*H165,2)</f>
        <v>0</v>
      </c>
      <c r="J165" s="171"/>
      <c r="K165" s="172">
        <f>ROUND(E165*J165,2)</f>
        <v>0</v>
      </c>
      <c r="L165" s="172">
        <v>21</v>
      </c>
      <c r="M165" s="172">
        <f>G165*(1+L165/100)</f>
        <v>0</v>
      </c>
      <c r="N165" s="172">
        <v>0</v>
      </c>
      <c r="O165" s="172">
        <f>ROUND(E165*N165,2)</f>
        <v>0</v>
      </c>
      <c r="P165" s="172">
        <v>0</v>
      </c>
      <c r="Q165" s="172">
        <f>ROUND(E165*P165,2)</f>
        <v>0</v>
      </c>
      <c r="R165" s="172"/>
      <c r="S165" s="172" t="s">
        <v>177</v>
      </c>
      <c r="T165" s="173" t="s">
        <v>178</v>
      </c>
      <c r="U165" s="158">
        <v>1.0222199999999999</v>
      </c>
      <c r="V165" s="158">
        <f>ROUND(E165*U165,2)</f>
        <v>68.28</v>
      </c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196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190" t="s">
        <v>1697</v>
      </c>
      <c r="D166" s="188"/>
      <c r="E166" s="189">
        <v>14.4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>
        <v>0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55"/>
      <c r="B167" s="156"/>
      <c r="C167" s="190" t="s">
        <v>1698</v>
      </c>
      <c r="D167" s="188"/>
      <c r="E167" s="189">
        <v>4.2</v>
      </c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200</v>
      </c>
      <c r="AH167" s="148">
        <v>0</v>
      </c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55"/>
      <c r="B168" s="156"/>
      <c r="C168" s="190" t="s">
        <v>2585</v>
      </c>
      <c r="D168" s="188"/>
      <c r="E168" s="189">
        <v>22.6</v>
      </c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200</v>
      </c>
      <c r="AH168" s="148">
        <v>0</v>
      </c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55"/>
      <c r="B169" s="156"/>
      <c r="C169" s="190" t="s">
        <v>2586</v>
      </c>
      <c r="D169" s="188"/>
      <c r="E169" s="189">
        <v>25.6</v>
      </c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200</v>
      </c>
      <c r="AH169" s="148">
        <v>0</v>
      </c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ht="33.75" outlineLevel="1" x14ac:dyDescent="0.2">
      <c r="A170" s="167">
        <v>55</v>
      </c>
      <c r="B170" s="168" t="s">
        <v>349</v>
      </c>
      <c r="C170" s="184" t="s">
        <v>350</v>
      </c>
      <c r="D170" s="169" t="s">
        <v>256</v>
      </c>
      <c r="E170" s="170">
        <v>10.4</v>
      </c>
      <c r="F170" s="171"/>
      <c r="G170" s="172">
        <f>ROUND(E170*F170,2)</f>
        <v>0</v>
      </c>
      <c r="H170" s="171"/>
      <c r="I170" s="172">
        <f>ROUND(E170*H170,2)</f>
        <v>0</v>
      </c>
      <c r="J170" s="171"/>
      <c r="K170" s="172">
        <f>ROUND(E170*J170,2)</f>
        <v>0</v>
      </c>
      <c r="L170" s="172">
        <v>21</v>
      </c>
      <c r="M170" s="172">
        <f>G170*(1+L170/100)</f>
        <v>0</v>
      </c>
      <c r="N170" s="172">
        <v>0</v>
      </c>
      <c r="O170" s="172">
        <f>ROUND(E170*N170,2)</f>
        <v>0</v>
      </c>
      <c r="P170" s="172">
        <v>0</v>
      </c>
      <c r="Q170" s="172">
        <f>ROUND(E170*P170,2)</f>
        <v>0</v>
      </c>
      <c r="R170" s="172"/>
      <c r="S170" s="172" t="s">
        <v>177</v>
      </c>
      <c r="T170" s="173" t="s">
        <v>178</v>
      </c>
      <c r="U170" s="158">
        <v>1.13636</v>
      </c>
      <c r="V170" s="158">
        <f>ROUND(E170*U170,2)</f>
        <v>11.82</v>
      </c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196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1" x14ac:dyDescent="0.2">
      <c r="A171" s="155"/>
      <c r="B171" s="156"/>
      <c r="C171" s="190" t="s">
        <v>1702</v>
      </c>
      <c r="D171" s="188"/>
      <c r="E171" s="189">
        <v>10.4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200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ht="33.75" outlineLevel="1" x14ac:dyDescent="0.2">
      <c r="A172" s="167">
        <v>56</v>
      </c>
      <c r="B172" s="168" t="s">
        <v>1706</v>
      </c>
      <c r="C172" s="184" t="s">
        <v>1707</v>
      </c>
      <c r="D172" s="169" t="s">
        <v>256</v>
      </c>
      <c r="E172" s="170">
        <v>38</v>
      </c>
      <c r="F172" s="171"/>
      <c r="G172" s="172">
        <f>ROUND(E172*F172,2)</f>
        <v>0</v>
      </c>
      <c r="H172" s="171"/>
      <c r="I172" s="172">
        <f>ROUND(E172*H172,2)</f>
        <v>0</v>
      </c>
      <c r="J172" s="171"/>
      <c r="K172" s="172">
        <f>ROUND(E172*J172,2)</f>
        <v>0</v>
      </c>
      <c r="L172" s="172">
        <v>21</v>
      </c>
      <c r="M172" s="172">
        <f>G172*(1+L172/100)</f>
        <v>0</v>
      </c>
      <c r="N172" s="172">
        <v>0</v>
      </c>
      <c r="O172" s="172">
        <f>ROUND(E172*N172,2)</f>
        <v>0</v>
      </c>
      <c r="P172" s="172">
        <v>0</v>
      </c>
      <c r="Q172" s="172">
        <f>ROUND(E172*P172,2)</f>
        <v>0</v>
      </c>
      <c r="R172" s="172"/>
      <c r="S172" s="172" t="s">
        <v>177</v>
      </c>
      <c r="T172" s="173" t="s">
        <v>178</v>
      </c>
      <c r="U172" s="158">
        <v>1.1499999999999999</v>
      </c>
      <c r="V172" s="158">
        <f>ROUND(E172*U172,2)</f>
        <v>43.7</v>
      </c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196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190" t="s">
        <v>1708</v>
      </c>
      <c r="D173" s="188"/>
      <c r="E173" s="189">
        <v>38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ht="22.5" outlineLevel="1" x14ac:dyDescent="0.2">
      <c r="A174" s="167">
        <v>57</v>
      </c>
      <c r="B174" s="168" t="s">
        <v>1709</v>
      </c>
      <c r="C174" s="184" t="s">
        <v>1710</v>
      </c>
      <c r="D174" s="169" t="s">
        <v>208</v>
      </c>
      <c r="E174" s="170">
        <v>2.2753999999999999</v>
      </c>
      <c r="F174" s="171"/>
      <c r="G174" s="172">
        <f>ROUND(E174*F174,2)</f>
        <v>0</v>
      </c>
      <c r="H174" s="171"/>
      <c r="I174" s="172">
        <f>ROUND(E174*H174,2)</f>
        <v>0</v>
      </c>
      <c r="J174" s="171"/>
      <c r="K174" s="172">
        <f>ROUND(E174*J174,2)</f>
        <v>0</v>
      </c>
      <c r="L174" s="172">
        <v>21</v>
      </c>
      <c r="M174" s="172">
        <f>G174*(1+L174/100)</f>
        <v>0</v>
      </c>
      <c r="N174" s="172">
        <v>0</v>
      </c>
      <c r="O174" s="172">
        <f>ROUND(E174*N174,2)</f>
        <v>0</v>
      </c>
      <c r="P174" s="172">
        <v>0</v>
      </c>
      <c r="Q174" s="172">
        <f>ROUND(E174*P174,2)</f>
        <v>0</v>
      </c>
      <c r="R174" s="172"/>
      <c r="S174" s="172" t="s">
        <v>177</v>
      </c>
      <c r="T174" s="173" t="s">
        <v>178</v>
      </c>
      <c r="U174" s="158">
        <v>3.9289999999999998</v>
      </c>
      <c r="V174" s="158">
        <f>ROUND(E174*U174,2)</f>
        <v>8.94</v>
      </c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196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55"/>
      <c r="B175" s="156"/>
      <c r="C175" s="190" t="s">
        <v>1711</v>
      </c>
      <c r="D175" s="188"/>
      <c r="E175" s="189">
        <v>0.28000000000000003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200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55"/>
      <c r="B176" s="156"/>
      <c r="C176" s="190" t="s">
        <v>1712</v>
      </c>
      <c r="D176" s="188"/>
      <c r="E176" s="189">
        <v>2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200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1" x14ac:dyDescent="0.2">
      <c r="A177" s="167">
        <v>58</v>
      </c>
      <c r="B177" s="168" t="s">
        <v>1713</v>
      </c>
      <c r="C177" s="184" t="s">
        <v>1714</v>
      </c>
      <c r="D177" s="169" t="s">
        <v>256</v>
      </c>
      <c r="E177" s="170">
        <v>6.4</v>
      </c>
      <c r="F177" s="171"/>
      <c r="G177" s="172">
        <f>ROUND(E177*F177,2)</f>
        <v>0</v>
      </c>
      <c r="H177" s="171"/>
      <c r="I177" s="172">
        <f>ROUND(E177*H177,2)</f>
        <v>0</v>
      </c>
      <c r="J177" s="171"/>
      <c r="K177" s="172">
        <f>ROUND(E177*J177,2)</f>
        <v>0</v>
      </c>
      <c r="L177" s="172">
        <v>21</v>
      </c>
      <c r="M177" s="172">
        <f>G177*(1+L177/100)</f>
        <v>0</v>
      </c>
      <c r="N177" s="172">
        <v>0</v>
      </c>
      <c r="O177" s="172">
        <f>ROUND(E177*N177,2)</f>
        <v>0</v>
      </c>
      <c r="P177" s="172">
        <v>0</v>
      </c>
      <c r="Q177" s="172">
        <f>ROUND(E177*P177,2)</f>
        <v>0</v>
      </c>
      <c r="R177" s="172"/>
      <c r="S177" s="172" t="s">
        <v>184</v>
      </c>
      <c r="T177" s="173" t="s">
        <v>178</v>
      </c>
      <c r="U177" s="158">
        <v>0</v>
      </c>
      <c r="V177" s="158">
        <f>ROUND(E177*U177,2)</f>
        <v>0</v>
      </c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196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0" t="s">
        <v>1715</v>
      </c>
      <c r="D178" s="188"/>
      <c r="E178" s="189">
        <v>6.4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67">
        <v>59</v>
      </c>
      <c r="B179" s="168" t="s">
        <v>1716</v>
      </c>
      <c r="C179" s="184" t="s">
        <v>1717</v>
      </c>
      <c r="D179" s="169" t="s">
        <v>1718</v>
      </c>
      <c r="E179" s="170">
        <v>27</v>
      </c>
      <c r="F179" s="171"/>
      <c r="G179" s="172">
        <f>ROUND(E179*F179,2)</f>
        <v>0</v>
      </c>
      <c r="H179" s="171"/>
      <c r="I179" s="172">
        <f>ROUND(E179*H179,2)</f>
        <v>0</v>
      </c>
      <c r="J179" s="171"/>
      <c r="K179" s="172">
        <f>ROUND(E179*J179,2)</f>
        <v>0</v>
      </c>
      <c r="L179" s="172">
        <v>21</v>
      </c>
      <c r="M179" s="172">
        <f>G179*(1+L179/100)</f>
        <v>0</v>
      </c>
      <c r="N179" s="172">
        <v>0</v>
      </c>
      <c r="O179" s="172">
        <f>ROUND(E179*N179,2)</f>
        <v>0</v>
      </c>
      <c r="P179" s="172">
        <v>0</v>
      </c>
      <c r="Q179" s="172">
        <f>ROUND(E179*P179,2)</f>
        <v>0</v>
      </c>
      <c r="R179" s="172"/>
      <c r="S179" s="172" t="s">
        <v>184</v>
      </c>
      <c r="T179" s="173" t="s">
        <v>178</v>
      </c>
      <c r="U179" s="158">
        <v>0</v>
      </c>
      <c r="V179" s="158">
        <f>ROUND(E179*U179,2)</f>
        <v>0</v>
      </c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1719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55"/>
      <c r="B180" s="156"/>
      <c r="C180" s="190" t="s">
        <v>1720</v>
      </c>
      <c r="D180" s="188"/>
      <c r="E180" s="189">
        <v>2</v>
      </c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200</v>
      </c>
      <c r="AH180" s="148">
        <v>0</v>
      </c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55"/>
      <c r="B181" s="156"/>
      <c r="C181" s="190" t="s">
        <v>1721</v>
      </c>
      <c r="D181" s="188"/>
      <c r="E181" s="189">
        <v>24</v>
      </c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200</v>
      </c>
      <c r="AH181" s="148">
        <v>0</v>
      </c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55"/>
      <c r="B182" s="156"/>
      <c r="C182" s="190" t="s">
        <v>1722</v>
      </c>
      <c r="D182" s="188"/>
      <c r="E182" s="189">
        <v>1</v>
      </c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200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67">
        <v>60</v>
      </c>
      <c r="B183" s="168" t="s">
        <v>1723</v>
      </c>
      <c r="C183" s="184" t="s">
        <v>1724</v>
      </c>
      <c r="D183" s="169" t="s">
        <v>256</v>
      </c>
      <c r="E183" s="170">
        <v>64.284999999999997</v>
      </c>
      <c r="F183" s="171"/>
      <c r="G183" s="172">
        <f>ROUND(E183*F183,2)</f>
        <v>0</v>
      </c>
      <c r="H183" s="171"/>
      <c r="I183" s="172">
        <f>ROUND(E183*H183,2)</f>
        <v>0</v>
      </c>
      <c r="J183" s="171"/>
      <c r="K183" s="172">
        <f>ROUND(E183*J183,2)</f>
        <v>0</v>
      </c>
      <c r="L183" s="172">
        <v>21</v>
      </c>
      <c r="M183" s="172">
        <f>G183*(1+L183/100)</f>
        <v>0</v>
      </c>
      <c r="N183" s="172">
        <v>0</v>
      </c>
      <c r="O183" s="172">
        <f>ROUND(E183*N183,2)</f>
        <v>0</v>
      </c>
      <c r="P183" s="172">
        <v>0</v>
      </c>
      <c r="Q183" s="172">
        <f>ROUND(E183*P183,2)</f>
        <v>0</v>
      </c>
      <c r="R183" s="172"/>
      <c r="S183" s="172" t="s">
        <v>184</v>
      </c>
      <c r="T183" s="173" t="s">
        <v>178</v>
      </c>
      <c r="U183" s="158">
        <v>0</v>
      </c>
      <c r="V183" s="158">
        <f>ROUND(E183*U183,2)</f>
        <v>0</v>
      </c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185</v>
      </c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outlineLevel="1" x14ac:dyDescent="0.2">
      <c r="A184" s="155"/>
      <c r="B184" s="156"/>
      <c r="C184" s="190" t="s">
        <v>1725</v>
      </c>
      <c r="D184" s="188"/>
      <c r="E184" s="189">
        <v>64.28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200</v>
      </c>
      <c r="AH184" s="148">
        <v>0</v>
      </c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1" x14ac:dyDescent="0.2">
      <c r="A185" s="167">
        <v>61</v>
      </c>
      <c r="B185" s="168" t="s">
        <v>1726</v>
      </c>
      <c r="C185" s="184" t="s">
        <v>1727</v>
      </c>
      <c r="D185" s="169" t="s">
        <v>256</v>
      </c>
      <c r="E185" s="170">
        <v>22.08</v>
      </c>
      <c r="F185" s="171"/>
      <c r="G185" s="172">
        <f>ROUND(E185*F185,2)</f>
        <v>0</v>
      </c>
      <c r="H185" s="171"/>
      <c r="I185" s="172">
        <f>ROUND(E185*H185,2)</f>
        <v>0</v>
      </c>
      <c r="J185" s="171"/>
      <c r="K185" s="172">
        <f>ROUND(E185*J185,2)</f>
        <v>0</v>
      </c>
      <c r="L185" s="172">
        <v>21</v>
      </c>
      <c r="M185" s="172">
        <f>G185*(1+L185/100)</f>
        <v>0</v>
      </c>
      <c r="N185" s="172">
        <v>0</v>
      </c>
      <c r="O185" s="172">
        <f>ROUND(E185*N185,2)</f>
        <v>0</v>
      </c>
      <c r="P185" s="172">
        <v>0</v>
      </c>
      <c r="Q185" s="172">
        <f>ROUND(E185*P185,2)</f>
        <v>0</v>
      </c>
      <c r="R185" s="172"/>
      <c r="S185" s="172" t="s">
        <v>184</v>
      </c>
      <c r="T185" s="173" t="s">
        <v>178</v>
      </c>
      <c r="U185" s="158">
        <v>0</v>
      </c>
      <c r="V185" s="158">
        <f>ROUND(E185*U185,2)</f>
        <v>0</v>
      </c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185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1728</v>
      </c>
      <c r="D186" s="188"/>
      <c r="E186" s="189">
        <v>22.08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x14ac:dyDescent="0.2">
      <c r="A187" s="161" t="s">
        <v>172</v>
      </c>
      <c r="B187" s="162" t="s">
        <v>77</v>
      </c>
      <c r="C187" s="182" t="s">
        <v>78</v>
      </c>
      <c r="D187" s="163"/>
      <c r="E187" s="164"/>
      <c r="F187" s="165"/>
      <c r="G187" s="165">
        <f>SUMIF(AG188:AG211,"&lt;&gt;NOR",G188:G211)</f>
        <v>0</v>
      </c>
      <c r="H187" s="165"/>
      <c r="I187" s="165">
        <f>SUM(I188:I211)</f>
        <v>0</v>
      </c>
      <c r="J187" s="165"/>
      <c r="K187" s="165">
        <f>SUM(K188:K211)</f>
        <v>0</v>
      </c>
      <c r="L187" s="165"/>
      <c r="M187" s="165">
        <f>SUM(M188:M211)</f>
        <v>0</v>
      </c>
      <c r="N187" s="165"/>
      <c r="O187" s="165">
        <f>SUM(O188:O211)</f>
        <v>0</v>
      </c>
      <c r="P187" s="165"/>
      <c r="Q187" s="165">
        <f>SUM(Q188:Q211)</f>
        <v>0</v>
      </c>
      <c r="R187" s="165"/>
      <c r="S187" s="165"/>
      <c r="T187" s="166"/>
      <c r="U187" s="160"/>
      <c r="V187" s="160">
        <f>SUM(V188:V211)</f>
        <v>43.160000000000004</v>
      </c>
      <c r="W187" s="160"/>
      <c r="AG187" t="s">
        <v>173</v>
      </c>
    </row>
    <row r="188" spans="1:60" ht="45" outlineLevel="1" x14ac:dyDescent="0.2">
      <c r="A188" s="167">
        <v>62</v>
      </c>
      <c r="B188" s="168" t="s">
        <v>1729</v>
      </c>
      <c r="C188" s="184" t="s">
        <v>1730</v>
      </c>
      <c r="D188" s="169" t="s">
        <v>208</v>
      </c>
      <c r="E188" s="170">
        <v>3.8849999999999998</v>
      </c>
      <c r="F188" s="171"/>
      <c r="G188" s="172">
        <f>ROUND(E188*F188,2)</f>
        <v>0</v>
      </c>
      <c r="H188" s="171"/>
      <c r="I188" s="172">
        <f>ROUND(E188*H188,2)</f>
        <v>0</v>
      </c>
      <c r="J188" s="171"/>
      <c r="K188" s="172">
        <f>ROUND(E188*J188,2)</f>
        <v>0</v>
      </c>
      <c r="L188" s="172">
        <v>21</v>
      </c>
      <c r="M188" s="172">
        <f>G188*(1+L188/100)</f>
        <v>0</v>
      </c>
      <c r="N188" s="172">
        <v>0</v>
      </c>
      <c r="O188" s="172">
        <f>ROUND(E188*N188,2)</f>
        <v>0</v>
      </c>
      <c r="P188" s="172">
        <v>0</v>
      </c>
      <c r="Q188" s="172">
        <f>ROUND(E188*P188,2)</f>
        <v>0</v>
      </c>
      <c r="R188" s="172"/>
      <c r="S188" s="172" t="s">
        <v>177</v>
      </c>
      <c r="T188" s="173" t="s">
        <v>178</v>
      </c>
      <c r="U188" s="158">
        <v>0.98699999999999999</v>
      </c>
      <c r="V188" s="158">
        <f>ROUND(E188*U188,2)</f>
        <v>3.83</v>
      </c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196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55"/>
      <c r="B189" s="156"/>
      <c r="C189" s="190" t="s">
        <v>2587</v>
      </c>
      <c r="D189" s="188"/>
      <c r="E189" s="189">
        <v>3.88</v>
      </c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200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ht="22.5" outlineLevel="1" x14ac:dyDescent="0.2">
      <c r="A190" s="167">
        <v>63</v>
      </c>
      <c r="B190" s="168" t="s">
        <v>1732</v>
      </c>
      <c r="C190" s="184" t="s">
        <v>1733</v>
      </c>
      <c r="D190" s="169" t="s">
        <v>234</v>
      </c>
      <c r="E190" s="170">
        <v>0.25073000000000001</v>
      </c>
      <c r="F190" s="171"/>
      <c r="G190" s="172">
        <f>ROUND(E190*F190,2)</f>
        <v>0</v>
      </c>
      <c r="H190" s="171"/>
      <c r="I190" s="172">
        <f>ROUND(E190*H190,2)</f>
        <v>0</v>
      </c>
      <c r="J190" s="171"/>
      <c r="K190" s="172">
        <f>ROUND(E190*J190,2)</f>
        <v>0</v>
      </c>
      <c r="L190" s="172">
        <v>21</v>
      </c>
      <c r="M190" s="172">
        <f>G190*(1+L190/100)</f>
        <v>0</v>
      </c>
      <c r="N190" s="172">
        <v>0</v>
      </c>
      <c r="O190" s="172">
        <f>ROUND(E190*N190,2)</f>
        <v>0</v>
      </c>
      <c r="P190" s="172">
        <v>0</v>
      </c>
      <c r="Q190" s="172">
        <f>ROUND(E190*P190,2)</f>
        <v>0</v>
      </c>
      <c r="R190" s="172"/>
      <c r="S190" s="172" t="s">
        <v>177</v>
      </c>
      <c r="T190" s="173" t="s">
        <v>178</v>
      </c>
      <c r="U190" s="158">
        <v>15.211</v>
      </c>
      <c r="V190" s="158">
        <f>ROUND(E190*U190,2)</f>
        <v>3.81</v>
      </c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196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55"/>
      <c r="B191" s="156"/>
      <c r="C191" s="190" t="s">
        <v>2588</v>
      </c>
      <c r="D191" s="188"/>
      <c r="E191" s="189">
        <v>0.25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200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22.5" outlineLevel="1" x14ac:dyDescent="0.2">
      <c r="A192" s="167">
        <v>64</v>
      </c>
      <c r="B192" s="168" t="s">
        <v>373</v>
      </c>
      <c r="C192" s="184" t="s">
        <v>1739</v>
      </c>
      <c r="D192" s="169" t="s">
        <v>208</v>
      </c>
      <c r="E192" s="170">
        <v>2.68533</v>
      </c>
      <c r="F192" s="171"/>
      <c r="G192" s="172">
        <f>ROUND(E192*F192,2)</f>
        <v>0</v>
      </c>
      <c r="H192" s="171"/>
      <c r="I192" s="172">
        <f>ROUND(E192*H192,2)</f>
        <v>0</v>
      </c>
      <c r="J192" s="171"/>
      <c r="K192" s="172">
        <f>ROUND(E192*J192,2)</f>
        <v>0</v>
      </c>
      <c r="L192" s="172">
        <v>21</v>
      </c>
      <c r="M192" s="172">
        <f>G192*(1+L192/100)</f>
        <v>0</v>
      </c>
      <c r="N192" s="172">
        <v>0</v>
      </c>
      <c r="O192" s="172">
        <f>ROUND(E192*N192,2)</f>
        <v>0</v>
      </c>
      <c r="P192" s="172">
        <v>0</v>
      </c>
      <c r="Q192" s="172">
        <f>ROUND(E192*P192,2)</f>
        <v>0</v>
      </c>
      <c r="R192" s="172"/>
      <c r="S192" s="172" t="s">
        <v>177</v>
      </c>
      <c r="T192" s="173" t="s">
        <v>178</v>
      </c>
      <c r="U192" s="158">
        <v>3.7694999999999999</v>
      </c>
      <c r="V192" s="158">
        <f>ROUND(E192*U192,2)</f>
        <v>10.119999999999999</v>
      </c>
      <c r="W192" s="15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 t="s">
        <v>196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1" x14ac:dyDescent="0.2">
      <c r="A193" s="155"/>
      <c r="B193" s="156"/>
      <c r="C193" s="190" t="s">
        <v>2014</v>
      </c>
      <c r="D193" s="188"/>
      <c r="E193" s="189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200</v>
      </c>
      <c r="AH193" s="148">
        <v>0</v>
      </c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1" x14ac:dyDescent="0.2">
      <c r="A194" s="155"/>
      <c r="B194" s="156"/>
      <c r="C194" s="190" t="s">
        <v>2589</v>
      </c>
      <c r="D194" s="188"/>
      <c r="E194" s="189">
        <v>1.59</v>
      </c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200</v>
      </c>
      <c r="AH194" s="148">
        <v>0</v>
      </c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2590</v>
      </c>
      <c r="D195" s="188"/>
      <c r="E195" s="189">
        <v>0.82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55"/>
      <c r="B196" s="156"/>
      <c r="C196" s="190" t="s">
        <v>2574</v>
      </c>
      <c r="D196" s="188"/>
      <c r="E196" s="189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200</v>
      </c>
      <c r="AH196" s="148">
        <v>0</v>
      </c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55"/>
      <c r="B197" s="156"/>
      <c r="C197" s="190" t="s">
        <v>2591</v>
      </c>
      <c r="D197" s="188"/>
      <c r="E197" s="189">
        <v>0.24</v>
      </c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200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55"/>
      <c r="B198" s="156"/>
      <c r="C198" s="190" t="s">
        <v>2592</v>
      </c>
      <c r="D198" s="188"/>
      <c r="E198" s="189">
        <v>0.04</v>
      </c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200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ht="33.75" outlineLevel="1" x14ac:dyDescent="0.2">
      <c r="A199" s="167">
        <v>65</v>
      </c>
      <c r="B199" s="168" t="s">
        <v>1743</v>
      </c>
      <c r="C199" s="184" t="s">
        <v>1744</v>
      </c>
      <c r="D199" s="169" t="s">
        <v>234</v>
      </c>
      <c r="E199" s="170">
        <v>0.19034999999999999</v>
      </c>
      <c r="F199" s="171"/>
      <c r="G199" s="172">
        <f>ROUND(E199*F199,2)</f>
        <v>0</v>
      </c>
      <c r="H199" s="171"/>
      <c r="I199" s="172">
        <f>ROUND(E199*H199,2)</f>
        <v>0</v>
      </c>
      <c r="J199" s="171"/>
      <c r="K199" s="172">
        <f>ROUND(E199*J199,2)</f>
        <v>0</v>
      </c>
      <c r="L199" s="172">
        <v>21</v>
      </c>
      <c r="M199" s="172">
        <f>G199*(1+L199/100)</f>
        <v>0</v>
      </c>
      <c r="N199" s="172">
        <v>0</v>
      </c>
      <c r="O199" s="172">
        <f>ROUND(E199*N199,2)</f>
        <v>0</v>
      </c>
      <c r="P199" s="172">
        <v>0</v>
      </c>
      <c r="Q199" s="172">
        <f>ROUND(E199*P199,2)</f>
        <v>0</v>
      </c>
      <c r="R199" s="172"/>
      <c r="S199" s="172" t="s">
        <v>177</v>
      </c>
      <c r="T199" s="173" t="s">
        <v>178</v>
      </c>
      <c r="U199" s="158">
        <v>54.167999999999999</v>
      </c>
      <c r="V199" s="158">
        <f>ROUND(E199*U199,2)</f>
        <v>10.31</v>
      </c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196</v>
      </c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55"/>
      <c r="B200" s="156"/>
      <c r="C200" s="190" t="s">
        <v>2014</v>
      </c>
      <c r="D200" s="188"/>
      <c r="E200" s="189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200</v>
      </c>
      <c r="AH200" s="148">
        <v>0</v>
      </c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1" x14ac:dyDescent="0.2">
      <c r="A201" s="155"/>
      <c r="B201" s="156"/>
      <c r="C201" s="190" t="s">
        <v>2593</v>
      </c>
      <c r="D201" s="188"/>
      <c r="E201" s="189">
        <v>0.19</v>
      </c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200</v>
      </c>
      <c r="AH201" s="148">
        <v>0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ht="22.5" outlineLevel="1" x14ac:dyDescent="0.2">
      <c r="A202" s="167">
        <v>66</v>
      </c>
      <c r="B202" s="168" t="s">
        <v>376</v>
      </c>
      <c r="C202" s="184" t="s">
        <v>377</v>
      </c>
      <c r="D202" s="169" t="s">
        <v>195</v>
      </c>
      <c r="E202" s="170">
        <v>8.3855000000000004</v>
      </c>
      <c r="F202" s="171"/>
      <c r="G202" s="172">
        <f>ROUND(E202*F202,2)</f>
        <v>0</v>
      </c>
      <c r="H202" s="171"/>
      <c r="I202" s="172">
        <f>ROUND(E202*H202,2)</f>
        <v>0</v>
      </c>
      <c r="J202" s="171"/>
      <c r="K202" s="172">
        <f>ROUND(E202*J202,2)</f>
        <v>0</v>
      </c>
      <c r="L202" s="172">
        <v>21</v>
      </c>
      <c r="M202" s="172">
        <f>G202*(1+L202/100)</f>
        <v>0</v>
      </c>
      <c r="N202" s="172">
        <v>0</v>
      </c>
      <c r="O202" s="172">
        <f>ROUND(E202*N202,2)</f>
        <v>0</v>
      </c>
      <c r="P202" s="172">
        <v>0</v>
      </c>
      <c r="Q202" s="172">
        <f>ROUND(E202*P202,2)</f>
        <v>0</v>
      </c>
      <c r="R202" s="172"/>
      <c r="S202" s="172" t="s">
        <v>177</v>
      </c>
      <c r="T202" s="173" t="s">
        <v>178</v>
      </c>
      <c r="U202" s="158">
        <v>1.5396000000000001</v>
      </c>
      <c r="V202" s="158">
        <f>ROUND(E202*U202,2)</f>
        <v>12.91</v>
      </c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196</v>
      </c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55"/>
      <c r="B203" s="156"/>
      <c r="C203" s="190" t="s">
        <v>2014</v>
      </c>
      <c r="D203" s="188"/>
      <c r="E203" s="189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200</v>
      </c>
      <c r="AH203" s="148">
        <v>0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55"/>
      <c r="B204" s="156"/>
      <c r="C204" s="190" t="s">
        <v>2594</v>
      </c>
      <c r="D204" s="188"/>
      <c r="E204" s="189">
        <v>7.67</v>
      </c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200</v>
      </c>
      <c r="AH204" s="148">
        <v>0</v>
      </c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1" x14ac:dyDescent="0.2">
      <c r="A205" s="155"/>
      <c r="B205" s="156"/>
      <c r="C205" s="190" t="s">
        <v>2574</v>
      </c>
      <c r="D205" s="188"/>
      <c r="E205" s="189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190" t="s">
        <v>2595</v>
      </c>
      <c r="D206" s="188"/>
      <c r="E206" s="189">
        <v>0.71</v>
      </c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>
        <v>0</v>
      </c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ht="22.5" outlineLevel="1" x14ac:dyDescent="0.2">
      <c r="A207" s="167">
        <v>67</v>
      </c>
      <c r="B207" s="168" t="s">
        <v>379</v>
      </c>
      <c r="C207" s="184" t="s">
        <v>380</v>
      </c>
      <c r="D207" s="169" t="s">
        <v>195</v>
      </c>
      <c r="E207" s="170">
        <v>8.3855000000000004</v>
      </c>
      <c r="F207" s="171"/>
      <c r="G207" s="172">
        <f>ROUND(E207*F207,2)</f>
        <v>0</v>
      </c>
      <c r="H207" s="171"/>
      <c r="I207" s="172">
        <f>ROUND(E207*H207,2)</f>
        <v>0</v>
      </c>
      <c r="J207" s="171"/>
      <c r="K207" s="172">
        <f>ROUND(E207*J207,2)</f>
        <v>0</v>
      </c>
      <c r="L207" s="172">
        <v>21</v>
      </c>
      <c r="M207" s="172">
        <f>G207*(1+L207/100)</f>
        <v>0</v>
      </c>
      <c r="N207" s="172">
        <v>0</v>
      </c>
      <c r="O207" s="172">
        <f>ROUND(E207*N207,2)</f>
        <v>0</v>
      </c>
      <c r="P207" s="172">
        <v>0</v>
      </c>
      <c r="Q207" s="172">
        <f>ROUND(E207*P207,2)</f>
        <v>0</v>
      </c>
      <c r="R207" s="172"/>
      <c r="S207" s="172" t="s">
        <v>177</v>
      </c>
      <c r="T207" s="173" t="s">
        <v>178</v>
      </c>
      <c r="U207" s="158">
        <v>0.26</v>
      </c>
      <c r="V207" s="158">
        <f>ROUND(E207*U207,2)</f>
        <v>2.1800000000000002</v>
      </c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196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55"/>
      <c r="B208" s="156"/>
      <c r="C208" s="190" t="s">
        <v>2014</v>
      </c>
      <c r="D208" s="188"/>
      <c r="E208" s="189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200</v>
      </c>
      <c r="AH208" s="148">
        <v>0</v>
      </c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55"/>
      <c r="B209" s="156"/>
      <c r="C209" s="190" t="s">
        <v>2594</v>
      </c>
      <c r="D209" s="188"/>
      <c r="E209" s="189">
        <v>7.67</v>
      </c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200</v>
      </c>
      <c r="AH209" s="148">
        <v>0</v>
      </c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55"/>
      <c r="B210" s="156"/>
      <c r="C210" s="190" t="s">
        <v>2574</v>
      </c>
      <c r="D210" s="188"/>
      <c r="E210" s="189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200</v>
      </c>
      <c r="AH210" s="148">
        <v>0</v>
      </c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190" t="s">
        <v>2595</v>
      </c>
      <c r="D211" s="188"/>
      <c r="E211" s="189">
        <v>0.71</v>
      </c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x14ac:dyDescent="0.2">
      <c r="A212" s="161" t="s">
        <v>172</v>
      </c>
      <c r="B212" s="162" t="s">
        <v>79</v>
      </c>
      <c r="C212" s="182" t="s">
        <v>80</v>
      </c>
      <c r="D212" s="163"/>
      <c r="E212" s="164"/>
      <c r="F212" s="165"/>
      <c r="G212" s="165">
        <f>SUMIF(AG213:AG230,"&lt;&gt;NOR",G213:G230)</f>
        <v>0</v>
      </c>
      <c r="H212" s="165"/>
      <c r="I212" s="165">
        <f>SUM(I213:I230)</f>
        <v>0</v>
      </c>
      <c r="J212" s="165"/>
      <c r="K212" s="165">
        <f>SUM(K213:K230)</f>
        <v>0</v>
      </c>
      <c r="L212" s="165"/>
      <c r="M212" s="165">
        <f>SUM(M213:M230)</f>
        <v>0</v>
      </c>
      <c r="N212" s="165"/>
      <c r="O212" s="165">
        <f>SUM(O213:O230)</f>
        <v>0</v>
      </c>
      <c r="P212" s="165"/>
      <c r="Q212" s="165">
        <f>SUM(Q213:Q230)</f>
        <v>0</v>
      </c>
      <c r="R212" s="165"/>
      <c r="S212" s="165"/>
      <c r="T212" s="166"/>
      <c r="U212" s="160"/>
      <c r="V212" s="160">
        <f>SUM(V213:V230)</f>
        <v>8.35</v>
      </c>
      <c r="W212" s="160"/>
      <c r="AG212" t="s">
        <v>173</v>
      </c>
    </row>
    <row r="213" spans="1:60" ht="22.5" outlineLevel="1" x14ac:dyDescent="0.2">
      <c r="A213" s="167">
        <v>68</v>
      </c>
      <c r="B213" s="168" t="s">
        <v>381</v>
      </c>
      <c r="C213" s="184" t="s">
        <v>382</v>
      </c>
      <c r="D213" s="169" t="s">
        <v>195</v>
      </c>
      <c r="E213" s="170">
        <v>4.75</v>
      </c>
      <c r="F213" s="171"/>
      <c r="G213" s="172">
        <f>ROUND(E213*F213,2)</f>
        <v>0</v>
      </c>
      <c r="H213" s="171"/>
      <c r="I213" s="172">
        <f>ROUND(E213*H213,2)</f>
        <v>0</v>
      </c>
      <c r="J213" s="171"/>
      <c r="K213" s="172">
        <f>ROUND(E213*J213,2)</f>
        <v>0</v>
      </c>
      <c r="L213" s="172">
        <v>21</v>
      </c>
      <c r="M213" s="172">
        <f>G213*(1+L213/100)</f>
        <v>0</v>
      </c>
      <c r="N213" s="172">
        <v>0</v>
      </c>
      <c r="O213" s="172">
        <f>ROUND(E213*N213,2)</f>
        <v>0</v>
      </c>
      <c r="P213" s="172">
        <v>0</v>
      </c>
      <c r="Q213" s="172">
        <f>ROUND(E213*P213,2)</f>
        <v>0</v>
      </c>
      <c r="R213" s="172"/>
      <c r="S213" s="172" t="s">
        <v>177</v>
      </c>
      <c r="T213" s="173" t="s">
        <v>178</v>
      </c>
      <c r="U213" s="158">
        <v>1.6E-2</v>
      </c>
      <c r="V213" s="158">
        <f>ROUND(E213*U213,2)</f>
        <v>0.08</v>
      </c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196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55"/>
      <c r="B214" s="156"/>
      <c r="C214" s="190" t="s">
        <v>2570</v>
      </c>
      <c r="D214" s="188"/>
      <c r="E214" s="189">
        <v>4.75</v>
      </c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200</v>
      </c>
      <c r="AH214" s="148">
        <v>0</v>
      </c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ht="22.5" outlineLevel="1" x14ac:dyDescent="0.2">
      <c r="A215" s="167">
        <v>69</v>
      </c>
      <c r="B215" s="168" t="s">
        <v>1244</v>
      </c>
      <c r="C215" s="184" t="s">
        <v>1245</v>
      </c>
      <c r="D215" s="169" t="s">
        <v>195</v>
      </c>
      <c r="E215" s="170">
        <v>4.75</v>
      </c>
      <c r="F215" s="171"/>
      <c r="G215" s="172">
        <f>ROUND(E215*F215,2)</f>
        <v>0</v>
      </c>
      <c r="H215" s="171"/>
      <c r="I215" s="172">
        <f>ROUND(E215*H215,2)</f>
        <v>0</v>
      </c>
      <c r="J215" s="171"/>
      <c r="K215" s="172">
        <f>ROUND(E215*J215,2)</f>
        <v>0</v>
      </c>
      <c r="L215" s="172">
        <v>21</v>
      </c>
      <c r="M215" s="172">
        <f>G215*(1+L215/100)</f>
        <v>0</v>
      </c>
      <c r="N215" s="172">
        <v>0</v>
      </c>
      <c r="O215" s="172">
        <f>ROUND(E215*N215,2)</f>
        <v>0</v>
      </c>
      <c r="P215" s="172">
        <v>0</v>
      </c>
      <c r="Q215" s="172">
        <f>ROUND(E215*P215,2)</f>
        <v>0</v>
      </c>
      <c r="R215" s="172"/>
      <c r="S215" s="172" t="s">
        <v>177</v>
      </c>
      <c r="T215" s="173" t="s">
        <v>178</v>
      </c>
      <c r="U215" s="158">
        <v>2.9000000000000001E-2</v>
      </c>
      <c r="V215" s="158">
        <f>ROUND(E215*U215,2)</f>
        <v>0.14000000000000001</v>
      </c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196</v>
      </c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55"/>
      <c r="B216" s="156"/>
      <c r="C216" s="190" t="s">
        <v>2570</v>
      </c>
      <c r="D216" s="188"/>
      <c r="E216" s="189">
        <v>4.75</v>
      </c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200</v>
      </c>
      <c r="AH216" s="148">
        <v>0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ht="22.5" outlineLevel="1" x14ac:dyDescent="0.2">
      <c r="A217" s="167">
        <v>70</v>
      </c>
      <c r="B217" s="168" t="s">
        <v>388</v>
      </c>
      <c r="C217" s="184" t="s">
        <v>389</v>
      </c>
      <c r="D217" s="169" t="s">
        <v>195</v>
      </c>
      <c r="E217" s="170">
        <v>35.700000000000003</v>
      </c>
      <c r="F217" s="171"/>
      <c r="G217" s="172">
        <f>ROUND(E217*F217,2)</f>
        <v>0</v>
      </c>
      <c r="H217" s="171"/>
      <c r="I217" s="172">
        <f>ROUND(E217*H217,2)</f>
        <v>0</v>
      </c>
      <c r="J217" s="171"/>
      <c r="K217" s="172">
        <f>ROUND(E217*J217,2)</f>
        <v>0</v>
      </c>
      <c r="L217" s="172">
        <v>21</v>
      </c>
      <c r="M217" s="172">
        <f>G217*(1+L217/100)</f>
        <v>0</v>
      </c>
      <c r="N217" s="172">
        <v>0</v>
      </c>
      <c r="O217" s="172">
        <f>ROUND(E217*N217,2)</f>
        <v>0</v>
      </c>
      <c r="P217" s="172">
        <v>0</v>
      </c>
      <c r="Q217" s="172">
        <f>ROUND(E217*P217,2)</f>
        <v>0</v>
      </c>
      <c r="R217" s="172"/>
      <c r="S217" s="172" t="s">
        <v>177</v>
      </c>
      <c r="T217" s="173" t="s">
        <v>178</v>
      </c>
      <c r="U217" s="158">
        <v>2.7E-2</v>
      </c>
      <c r="V217" s="158">
        <f>ROUND(E217*U217,2)</f>
        <v>0.96</v>
      </c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196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0" t="s">
        <v>2571</v>
      </c>
      <c r="D218" s="188"/>
      <c r="E218" s="189">
        <v>35.700000000000003</v>
      </c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>
        <v>0</v>
      </c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ht="22.5" outlineLevel="1" x14ac:dyDescent="0.2">
      <c r="A219" s="167">
        <v>71</v>
      </c>
      <c r="B219" s="168" t="s">
        <v>390</v>
      </c>
      <c r="C219" s="184" t="s">
        <v>391</v>
      </c>
      <c r="D219" s="169" t="s">
        <v>195</v>
      </c>
      <c r="E219" s="170">
        <v>35.700000000000003</v>
      </c>
      <c r="F219" s="171"/>
      <c r="G219" s="172">
        <f>ROUND(E219*F219,2)</f>
        <v>0</v>
      </c>
      <c r="H219" s="171"/>
      <c r="I219" s="172">
        <f>ROUND(E219*H219,2)</f>
        <v>0</v>
      </c>
      <c r="J219" s="171"/>
      <c r="K219" s="172">
        <f>ROUND(E219*J219,2)</f>
        <v>0</v>
      </c>
      <c r="L219" s="172">
        <v>21</v>
      </c>
      <c r="M219" s="172">
        <f>G219*(1+L219/100)</f>
        <v>0</v>
      </c>
      <c r="N219" s="172">
        <v>0</v>
      </c>
      <c r="O219" s="172">
        <f>ROUND(E219*N219,2)</f>
        <v>0</v>
      </c>
      <c r="P219" s="172">
        <v>0</v>
      </c>
      <c r="Q219" s="172">
        <f>ROUND(E219*P219,2)</f>
        <v>0</v>
      </c>
      <c r="R219" s="172"/>
      <c r="S219" s="172" t="s">
        <v>177</v>
      </c>
      <c r="T219" s="173" t="s">
        <v>178</v>
      </c>
      <c r="U219" s="158">
        <v>4.9000000000000002E-2</v>
      </c>
      <c r="V219" s="158">
        <f>ROUND(E219*U219,2)</f>
        <v>1.75</v>
      </c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196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55"/>
      <c r="B220" s="156"/>
      <c r="C220" s="190" t="s">
        <v>2571</v>
      </c>
      <c r="D220" s="188"/>
      <c r="E220" s="189">
        <v>35.700000000000003</v>
      </c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200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ht="22.5" outlineLevel="1" x14ac:dyDescent="0.2">
      <c r="A221" s="167">
        <v>72</v>
      </c>
      <c r="B221" s="168" t="s">
        <v>392</v>
      </c>
      <c r="C221" s="184" t="s">
        <v>393</v>
      </c>
      <c r="D221" s="169" t="s">
        <v>195</v>
      </c>
      <c r="E221" s="170">
        <v>35.700000000000003</v>
      </c>
      <c r="F221" s="171"/>
      <c r="G221" s="172">
        <f>ROUND(E221*F221,2)</f>
        <v>0</v>
      </c>
      <c r="H221" s="171"/>
      <c r="I221" s="172">
        <f>ROUND(E221*H221,2)</f>
        <v>0</v>
      </c>
      <c r="J221" s="171"/>
      <c r="K221" s="172">
        <f>ROUND(E221*J221,2)</f>
        <v>0</v>
      </c>
      <c r="L221" s="172">
        <v>21</v>
      </c>
      <c r="M221" s="172">
        <f>G221*(1+L221/100)</f>
        <v>0</v>
      </c>
      <c r="N221" s="172">
        <v>0</v>
      </c>
      <c r="O221" s="172">
        <f>ROUND(E221*N221,2)</f>
        <v>0</v>
      </c>
      <c r="P221" s="172">
        <v>0</v>
      </c>
      <c r="Q221" s="172">
        <f>ROUND(E221*P221,2)</f>
        <v>0</v>
      </c>
      <c r="R221" s="172"/>
      <c r="S221" s="172" t="s">
        <v>177</v>
      </c>
      <c r="T221" s="173" t="s">
        <v>178</v>
      </c>
      <c r="U221" s="158">
        <v>2.5999999999999999E-2</v>
      </c>
      <c r="V221" s="158">
        <f>ROUND(E221*U221,2)</f>
        <v>0.93</v>
      </c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196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55"/>
      <c r="B222" s="156"/>
      <c r="C222" s="190" t="s">
        <v>2571</v>
      </c>
      <c r="D222" s="188"/>
      <c r="E222" s="189">
        <v>35.700000000000003</v>
      </c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 t="s">
        <v>200</v>
      </c>
      <c r="AH222" s="148">
        <v>0</v>
      </c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ht="22.5" outlineLevel="1" x14ac:dyDescent="0.2">
      <c r="A223" s="167">
        <v>73</v>
      </c>
      <c r="B223" s="168" t="s">
        <v>394</v>
      </c>
      <c r="C223" s="184" t="s">
        <v>395</v>
      </c>
      <c r="D223" s="169" t="s">
        <v>195</v>
      </c>
      <c r="E223" s="170">
        <v>35.700000000000003</v>
      </c>
      <c r="F223" s="171"/>
      <c r="G223" s="172">
        <f>ROUND(E223*F223,2)</f>
        <v>0</v>
      </c>
      <c r="H223" s="171"/>
      <c r="I223" s="172">
        <f>ROUND(E223*H223,2)</f>
        <v>0</v>
      </c>
      <c r="J223" s="171"/>
      <c r="K223" s="172">
        <f>ROUND(E223*J223,2)</f>
        <v>0</v>
      </c>
      <c r="L223" s="172">
        <v>21</v>
      </c>
      <c r="M223" s="172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2"/>
      <c r="S223" s="172" t="s">
        <v>177</v>
      </c>
      <c r="T223" s="173" t="s">
        <v>178</v>
      </c>
      <c r="U223" s="158">
        <v>4.0000000000000001E-3</v>
      </c>
      <c r="V223" s="158">
        <f>ROUND(E223*U223,2)</f>
        <v>0.14000000000000001</v>
      </c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196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0" t="s">
        <v>2571</v>
      </c>
      <c r="D224" s="188"/>
      <c r="E224" s="189">
        <v>35.700000000000003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>
        <v>0</v>
      </c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ht="33.75" outlineLevel="1" x14ac:dyDescent="0.2">
      <c r="A225" s="167">
        <v>74</v>
      </c>
      <c r="B225" s="168" t="s">
        <v>396</v>
      </c>
      <c r="C225" s="184" t="s">
        <v>397</v>
      </c>
      <c r="D225" s="169" t="s">
        <v>195</v>
      </c>
      <c r="E225" s="170">
        <v>35.700000000000003</v>
      </c>
      <c r="F225" s="171"/>
      <c r="G225" s="172">
        <f>ROUND(E225*F225,2)</f>
        <v>0</v>
      </c>
      <c r="H225" s="171"/>
      <c r="I225" s="172">
        <f>ROUND(E225*H225,2)</f>
        <v>0</v>
      </c>
      <c r="J225" s="171"/>
      <c r="K225" s="172">
        <f>ROUND(E225*J225,2)</f>
        <v>0</v>
      </c>
      <c r="L225" s="172">
        <v>21</v>
      </c>
      <c r="M225" s="172">
        <f>G225*(1+L225/100)</f>
        <v>0</v>
      </c>
      <c r="N225" s="172">
        <v>0</v>
      </c>
      <c r="O225" s="172">
        <f>ROUND(E225*N225,2)</f>
        <v>0</v>
      </c>
      <c r="P225" s="172">
        <v>0</v>
      </c>
      <c r="Q225" s="172">
        <f>ROUND(E225*P225,2)</f>
        <v>0</v>
      </c>
      <c r="R225" s="172"/>
      <c r="S225" s="172" t="s">
        <v>177</v>
      </c>
      <c r="T225" s="173" t="s">
        <v>178</v>
      </c>
      <c r="U225" s="158">
        <v>7.1999999999999995E-2</v>
      </c>
      <c r="V225" s="158">
        <f>ROUND(E225*U225,2)</f>
        <v>2.57</v>
      </c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196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55"/>
      <c r="B226" s="156"/>
      <c r="C226" s="190" t="s">
        <v>2571</v>
      </c>
      <c r="D226" s="188"/>
      <c r="E226" s="189">
        <v>35.700000000000003</v>
      </c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200</v>
      </c>
      <c r="AH226" s="148">
        <v>0</v>
      </c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ht="33.75" outlineLevel="1" x14ac:dyDescent="0.2">
      <c r="A227" s="167">
        <v>75</v>
      </c>
      <c r="B227" s="168" t="s">
        <v>398</v>
      </c>
      <c r="C227" s="184" t="s">
        <v>399</v>
      </c>
      <c r="D227" s="169" t="s">
        <v>195</v>
      </c>
      <c r="E227" s="170">
        <v>4.75</v>
      </c>
      <c r="F227" s="171"/>
      <c r="G227" s="172">
        <f>ROUND(E227*F227,2)</f>
        <v>0</v>
      </c>
      <c r="H227" s="171"/>
      <c r="I227" s="172">
        <f>ROUND(E227*H227,2)</f>
        <v>0</v>
      </c>
      <c r="J227" s="171"/>
      <c r="K227" s="172">
        <f>ROUND(E227*J227,2)</f>
        <v>0</v>
      </c>
      <c r="L227" s="172">
        <v>21</v>
      </c>
      <c r="M227" s="172">
        <f>G227*(1+L227/100)</f>
        <v>0</v>
      </c>
      <c r="N227" s="172">
        <v>0</v>
      </c>
      <c r="O227" s="172">
        <f>ROUND(E227*N227,2)</f>
        <v>0</v>
      </c>
      <c r="P227" s="172">
        <v>0</v>
      </c>
      <c r="Q227" s="172">
        <f>ROUND(E227*P227,2)</f>
        <v>0</v>
      </c>
      <c r="R227" s="172"/>
      <c r="S227" s="172" t="s">
        <v>177</v>
      </c>
      <c r="T227" s="173" t="s">
        <v>178</v>
      </c>
      <c r="U227" s="158">
        <v>0.375</v>
      </c>
      <c r="V227" s="158">
        <f>ROUND(E227*U227,2)</f>
        <v>1.78</v>
      </c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196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190" t="s">
        <v>2570</v>
      </c>
      <c r="D228" s="188"/>
      <c r="E228" s="189">
        <v>4.75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ht="22.5" outlineLevel="1" x14ac:dyDescent="0.2">
      <c r="A229" s="167">
        <v>76</v>
      </c>
      <c r="B229" s="168" t="s">
        <v>403</v>
      </c>
      <c r="C229" s="184" t="s">
        <v>404</v>
      </c>
      <c r="D229" s="169" t="s">
        <v>195</v>
      </c>
      <c r="E229" s="170">
        <v>4.8449999999999998</v>
      </c>
      <c r="F229" s="171"/>
      <c r="G229" s="172">
        <f>ROUND(E229*F229,2)</f>
        <v>0</v>
      </c>
      <c r="H229" s="171"/>
      <c r="I229" s="172">
        <f>ROUND(E229*H229,2)</f>
        <v>0</v>
      </c>
      <c r="J229" s="171"/>
      <c r="K229" s="172">
        <f>ROUND(E229*J229,2)</f>
        <v>0</v>
      </c>
      <c r="L229" s="172">
        <v>21</v>
      </c>
      <c r="M229" s="172">
        <f>G229*(1+L229/100)</f>
        <v>0</v>
      </c>
      <c r="N229" s="172">
        <v>0</v>
      </c>
      <c r="O229" s="172">
        <f>ROUND(E229*N229,2)</f>
        <v>0</v>
      </c>
      <c r="P229" s="172">
        <v>0</v>
      </c>
      <c r="Q229" s="172">
        <f>ROUND(E229*P229,2)</f>
        <v>0</v>
      </c>
      <c r="R229" s="172" t="s">
        <v>228</v>
      </c>
      <c r="S229" s="172" t="s">
        <v>177</v>
      </c>
      <c r="T229" s="173" t="s">
        <v>178</v>
      </c>
      <c r="U229" s="158">
        <v>0</v>
      </c>
      <c r="V229" s="158">
        <f>ROUND(E229*U229,2)</f>
        <v>0</v>
      </c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185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190" t="s">
        <v>2596</v>
      </c>
      <c r="D230" s="188"/>
      <c r="E230" s="189">
        <v>4.84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x14ac:dyDescent="0.2">
      <c r="A231" s="161" t="s">
        <v>172</v>
      </c>
      <c r="B231" s="162" t="s">
        <v>81</v>
      </c>
      <c r="C231" s="182" t="s">
        <v>82</v>
      </c>
      <c r="D231" s="163"/>
      <c r="E231" s="164"/>
      <c r="F231" s="165"/>
      <c r="G231" s="165">
        <f>SUMIF(AG232:AG258,"&lt;&gt;NOR",G232:G258)</f>
        <v>0</v>
      </c>
      <c r="H231" s="165"/>
      <c r="I231" s="165">
        <f>SUM(I232:I258)</f>
        <v>0</v>
      </c>
      <c r="J231" s="165"/>
      <c r="K231" s="165">
        <f>SUM(K232:K258)</f>
        <v>0</v>
      </c>
      <c r="L231" s="165"/>
      <c r="M231" s="165">
        <f>SUM(M232:M258)</f>
        <v>0</v>
      </c>
      <c r="N231" s="165"/>
      <c r="O231" s="165">
        <f>SUM(O232:O258)</f>
        <v>0</v>
      </c>
      <c r="P231" s="165"/>
      <c r="Q231" s="165">
        <f>SUM(Q232:Q258)</f>
        <v>0</v>
      </c>
      <c r="R231" s="165"/>
      <c r="S231" s="165"/>
      <c r="T231" s="166"/>
      <c r="U231" s="160"/>
      <c r="V231" s="160">
        <f>SUM(V232:V258)</f>
        <v>330.23</v>
      </c>
      <c r="W231" s="160"/>
      <c r="AG231" t="s">
        <v>173</v>
      </c>
    </row>
    <row r="232" spans="1:60" ht="22.5" outlineLevel="1" x14ac:dyDescent="0.2">
      <c r="A232" s="167">
        <v>77</v>
      </c>
      <c r="B232" s="168" t="s">
        <v>2283</v>
      </c>
      <c r="C232" s="184" t="s">
        <v>2284</v>
      </c>
      <c r="D232" s="169" t="s">
        <v>195</v>
      </c>
      <c r="E232" s="170">
        <v>100.45059999999999</v>
      </c>
      <c r="F232" s="171"/>
      <c r="G232" s="172">
        <f>ROUND(E232*F232,2)</f>
        <v>0</v>
      </c>
      <c r="H232" s="171"/>
      <c r="I232" s="172">
        <f>ROUND(E232*H232,2)</f>
        <v>0</v>
      </c>
      <c r="J232" s="171"/>
      <c r="K232" s="172">
        <f>ROUND(E232*J232,2)</f>
        <v>0</v>
      </c>
      <c r="L232" s="172">
        <v>21</v>
      </c>
      <c r="M232" s="172">
        <f>G232*(1+L232/100)</f>
        <v>0</v>
      </c>
      <c r="N232" s="172">
        <v>0</v>
      </c>
      <c r="O232" s="172">
        <f>ROUND(E232*N232,2)</f>
        <v>0</v>
      </c>
      <c r="P232" s="172">
        <v>0</v>
      </c>
      <c r="Q232" s="172">
        <f>ROUND(E232*P232,2)</f>
        <v>0</v>
      </c>
      <c r="R232" s="172"/>
      <c r="S232" s="172" t="s">
        <v>177</v>
      </c>
      <c r="T232" s="173" t="s">
        <v>178</v>
      </c>
      <c r="U232" s="158">
        <v>7.8E-2</v>
      </c>
      <c r="V232" s="158">
        <f>ROUND(E232*U232,2)</f>
        <v>7.84</v>
      </c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196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55"/>
      <c r="B233" s="156"/>
      <c r="C233" s="190" t="s">
        <v>2597</v>
      </c>
      <c r="D233" s="188"/>
      <c r="E233" s="189">
        <v>88.2</v>
      </c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200</v>
      </c>
      <c r="AH233" s="148">
        <v>0</v>
      </c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55"/>
      <c r="B234" s="156"/>
      <c r="C234" s="190" t="s">
        <v>2598</v>
      </c>
      <c r="D234" s="188"/>
      <c r="E234" s="189">
        <v>4.38</v>
      </c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200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outlineLevel="1" x14ac:dyDescent="0.2">
      <c r="A235" s="155"/>
      <c r="B235" s="156"/>
      <c r="C235" s="190" t="s">
        <v>2599</v>
      </c>
      <c r="D235" s="188"/>
      <c r="E235" s="189">
        <v>1.44</v>
      </c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200</v>
      </c>
      <c r="AH235" s="148">
        <v>0</v>
      </c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55"/>
      <c r="B236" s="156"/>
      <c r="C236" s="190" t="s">
        <v>2600</v>
      </c>
      <c r="D236" s="188"/>
      <c r="E236" s="189">
        <v>0.9</v>
      </c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200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55"/>
      <c r="B237" s="156"/>
      <c r="C237" s="190" t="s">
        <v>2601</v>
      </c>
      <c r="D237" s="188"/>
      <c r="E237" s="189">
        <v>1.82</v>
      </c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200</v>
      </c>
      <c r="AH237" s="148">
        <v>0</v>
      </c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outlineLevel="1" x14ac:dyDescent="0.2">
      <c r="A238" s="155"/>
      <c r="B238" s="156"/>
      <c r="C238" s="190" t="s">
        <v>2602</v>
      </c>
      <c r="D238" s="188"/>
      <c r="E238" s="189">
        <v>3.71</v>
      </c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 t="s">
        <v>200</v>
      </c>
      <c r="AH238" s="148">
        <v>0</v>
      </c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ht="22.5" outlineLevel="1" x14ac:dyDescent="0.2">
      <c r="A239" s="167">
        <v>78</v>
      </c>
      <c r="B239" s="168" t="s">
        <v>410</v>
      </c>
      <c r="C239" s="184" t="s">
        <v>411</v>
      </c>
      <c r="D239" s="169" t="s">
        <v>195</v>
      </c>
      <c r="E239" s="170">
        <v>154.02000000000001</v>
      </c>
      <c r="F239" s="171"/>
      <c r="G239" s="172">
        <f>ROUND(E239*F239,2)</f>
        <v>0</v>
      </c>
      <c r="H239" s="171"/>
      <c r="I239" s="172">
        <f>ROUND(E239*H239,2)</f>
        <v>0</v>
      </c>
      <c r="J239" s="171"/>
      <c r="K239" s="172">
        <f>ROUND(E239*J239,2)</f>
        <v>0</v>
      </c>
      <c r="L239" s="172">
        <v>21</v>
      </c>
      <c r="M239" s="172">
        <f>G239*(1+L239/100)</f>
        <v>0</v>
      </c>
      <c r="N239" s="172">
        <v>0</v>
      </c>
      <c r="O239" s="172">
        <f>ROUND(E239*N239,2)</f>
        <v>0</v>
      </c>
      <c r="P239" s="172">
        <v>0</v>
      </c>
      <c r="Q239" s="172">
        <f>ROUND(E239*P239,2)</f>
        <v>0</v>
      </c>
      <c r="R239" s="172"/>
      <c r="S239" s="172" t="s">
        <v>177</v>
      </c>
      <c r="T239" s="173" t="s">
        <v>178</v>
      </c>
      <c r="U239" s="158">
        <v>0.20499999999999999</v>
      </c>
      <c r="V239" s="158">
        <f>ROUND(E239*U239,2)</f>
        <v>31.57</v>
      </c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196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55"/>
      <c r="B240" s="156"/>
      <c r="C240" s="190" t="s">
        <v>2603</v>
      </c>
      <c r="D240" s="188"/>
      <c r="E240" s="189">
        <v>154.02000000000001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200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ht="22.5" outlineLevel="1" x14ac:dyDescent="0.2">
      <c r="A241" s="167">
        <v>79</v>
      </c>
      <c r="B241" s="168" t="s">
        <v>2295</v>
      </c>
      <c r="C241" s="184" t="s">
        <v>2296</v>
      </c>
      <c r="D241" s="169" t="s">
        <v>256</v>
      </c>
      <c r="E241" s="170">
        <v>41.22</v>
      </c>
      <c r="F241" s="171"/>
      <c r="G241" s="172">
        <f>ROUND(E241*F241,2)</f>
        <v>0</v>
      </c>
      <c r="H241" s="171"/>
      <c r="I241" s="172">
        <f>ROUND(E241*H241,2)</f>
        <v>0</v>
      </c>
      <c r="J241" s="171"/>
      <c r="K241" s="172">
        <f>ROUND(E241*J241,2)</f>
        <v>0</v>
      </c>
      <c r="L241" s="172">
        <v>21</v>
      </c>
      <c r="M241" s="172">
        <f>G241*(1+L241/100)</f>
        <v>0</v>
      </c>
      <c r="N241" s="172">
        <v>0</v>
      </c>
      <c r="O241" s="172">
        <f>ROUND(E241*N241,2)</f>
        <v>0</v>
      </c>
      <c r="P241" s="172">
        <v>0</v>
      </c>
      <c r="Q241" s="172">
        <f>ROUND(E241*P241,2)</f>
        <v>0</v>
      </c>
      <c r="R241" s="172"/>
      <c r="S241" s="172" t="s">
        <v>177</v>
      </c>
      <c r="T241" s="173" t="s">
        <v>178</v>
      </c>
      <c r="U241" s="158">
        <v>0.18232999999999999</v>
      </c>
      <c r="V241" s="158">
        <f>ROUND(E241*U241,2)</f>
        <v>7.52</v>
      </c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196</v>
      </c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outlineLevel="1" x14ac:dyDescent="0.2">
      <c r="A242" s="155"/>
      <c r="B242" s="156"/>
      <c r="C242" s="190" t="s">
        <v>2604</v>
      </c>
      <c r="D242" s="188"/>
      <c r="E242" s="189">
        <v>36.75</v>
      </c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200</v>
      </c>
      <c r="AH242" s="148">
        <v>0</v>
      </c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190" t="s">
        <v>2605</v>
      </c>
      <c r="D243" s="188"/>
      <c r="E243" s="189">
        <v>1.47</v>
      </c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>
        <v>0</v>
      </c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190" t="s">
        <v>2606</v>
      </c>
      <c r="D244" s="188"/>
      <c r="E244" s="189">
        <v>1.5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>
        <v>0</v>
      </c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1" x14ac:dyDescent="0.2">
      <c r="A245" s="155"/>
      <c r="B245" s="156"/>
      <c r="C245" s="190" t="s">
        <v>2607</v>
      </c>
      <c r="D245" s="188"/>
      <c r="E245" s="189">
        <v>1.5</v>
      </c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200</v>
      </c>
      <c r="AH245" s="148">
        <v>0</v>
      </c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67">
        <v>80</v>
      </c>
      <c r="B246" s="168" t="s">
        <v>2302</v>
      </c>
      <c r="C246" s="184" t="s">
        <v>414</v>
      </c>
      <c r="D246" s="169" t="s">
        <v>195</v>
      </c>
      <c r="E246" s="170">
        <v>62.469000000000001</v>
      </c>
      <c r="F246" s="171"/>
      <c r="G246" s="172">
        <f>ROUND(E246*F246,2)</f>
        <v>0</v>
      </c>
      <c r="H246" s="171"/>
      <c r="I246" s="172">
        <f>ROUND(E246*H246,2)</f>
        <v>0</v>
      </c>
      <c r="J246" s="171"/>
      <c r="K246" s="172">
        <f>ROUND(E246*J246,2)</f>
        <v>0</v>
      </c>
      <c r="L246" s="172">
        <v>21</v>
      </c>
      <c r="M246" s="172">
        <f>G246*(1+L246/100)</f>
        <v>0</v>
      </c>
      <c r="N246" s="172">
        <v>0</v>
      </c>
      <c r="O246" s="172">
        <f>ROUND(E246*N246,2)</f>
        <v>0</v>
      </c>
      <c r="P246" s="172">
        <v>0</v>
      </c>
      <c r="Q246" s="172">
        <f>ROUND(E246*P246,2)</f>
        <v>0</v>
      </c>
      <c r="R246" s="172"/>
      <c r="S246" s="172" t="s">
        <v>177</v>
      </c>
      <c r="T246" s="173" t="s">
        <v>178</v>
      </c>
      <c r="U246" s="158">
        <v>1.17717</v>
      </c>
      <c r="V246" s="158">
        <f>ROUND(E246*U246,2)</f>
        <v>73.540000000000006</v>
      </c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196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55"/>
      <c r="B247" s="156"/>
      <c r="C247" s="199" t="s">
        <v>283</v>
      </c>
      <c r="D247" s="191"/>
      <c r="E247" s="192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200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55"/>
      <c r="B248" s="156"/>
      <c r="C248" s="200" t="s">
        <v>2608</v>
      </c>
      <c r="D248" s="191"/>
      <c r="E248" s="192">
        <v>193.5</v>
      </c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200</v>
      </c>
      <c r="AH248" s="148">
        <v>2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55"/>
      <c r="B249" s="156"/>
      <c r="C249" s="200" t="s">
        <v>2609</v>
      </c>
      <c r="D249" s="191"/>
      <c r="E249" s="192">
        <v>7.43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 t="s">
        <v>200</v>
      </c>
      <c r="AH249" s="148">
        <v>2</v>
      </c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1" x14ac:dyDescent="0.2">
      <c r="A250" s="155"/>
      <c r="B250" s="156"/>
      <c r="C250" s="200" t="s">
        <v>2610</v>
      </c>
      <c r="D250" s="191"/>
      <c r="E250" s="192">
        <v>3.1</v>
      </c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200</v>
      </c>
      <c r="AH250" s="148">
        <v>2</v>
      </c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55"/>
      <c r="B251" s="156"/>
      <c r="C251" s="200" t="s">
        <v>2611</v>
      </c>
      <c r="D251" s="191"/>
      <c r="E251" s="192">
        <v>4.2</v>
      </c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200</v>
      </c>
      <c r="AH251" s="148">
        <v>2</v>
      </c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55"/>
      <c r="B252" s="156"/>
      <c r="C252" s="201" t="s">
        <v>295</v>
      </c>
      <c r="D252" s="193"/>
      <c r="E252" s="194">
        <v>208.23</v>
      </c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200</v>
      </c>
      <c r="AH252" s="148">
        <v>3</v>
      </c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9" t="s">
        <v>296</v>
      </c>
      <c r="D253" s="191"/>
      <c r="E253" s="192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55"/>
      <c r="B254" s="156"/>
      <c r="C254" s="190" t="s">
        <v>2612</v>
      </c>
      <c r="D254" s="188"/>
      <c r="E254" s="189">
        <v>62.47</v>
      </c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200</v>
      </c>
      <c r="AH254" s="148">
        <v>0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67">
        <v>81</v>
      </c>
      <c r="B255" s="168" t="s">
        <v>413</v>
      </c>
      <c r="C255" s="184" t="s">
        <v>414</v>
      </c>
      <c r="D255" s="169" t="s">
        <v>195</v>
      </c>
      <c r="E255" s="170">
        <v>177.14</v>
      </c>
      <c r="F255" s="171"/>
      <c r="G255" s="172">
        <f>ROUND(E255*F255,2)</f>
        <v>0</v>
      </c>
      <c r="H255" s="171"/>
      <c r="I255" s="172">
        <f>ROUND(E255*H255,2)</f>
        <v>0</v>
      </c>
      <c r="J255" s="171"/>
      <c r="K255" s="172">
        <f>ROUND(E255*J255,2)</f>
        <v>0</v>
      </c>
      <c r="L255" s="172">
        <v>21</v>
      </c>
      <c r="M255" s="172">
        <f>G255*(1+L255/100)</f>
        <v>0</v>
      </c>
      <c r="N255" s="172">
        <v>0</v>
      </c>
      <c r="O255" s="172">
        <f>ROUND(E255*N255,2)</f>
        <v>0</v>
      </c>
      <c r="P255" s="172">
        <v>0</v>
      </c>
      <c r="Q255" s="172">
        <f>ROUND(E255*P255,2)</f>
        <v>0</v>
      </c>
      <c r="R255" s="172"/>
      <c r="S255" s="172" t="s">
        <v>177</v>
      </c>
      <c r="T255" s="173" t="s">
        <v>178</v>
      </c>
      <c r="U255" s="158">
        <v>1.1841699999999999</v>
      </c>
      <c r="V255" s="158">
        <f>ROUND(E255*U255,2)</f>
        <v>209.76</v>
      </c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196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55"/>
      <c r="B256" s="156"/>
      <c r="C256" s="190" t="s">
        <v>2603</v>
      </c>
      <c r="D256" s="188"/>
      <c r="E256" s="189">
        <v>154.02000000000001</v>
      </c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200</v>
      </c>
      <c r="AH256" s="148">
        <v>0</v>
      </c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55"/>
      <c r="B257" s="156"/>
      <c r="C257" s="190" t="s">
        <v>1758</v>
      </c>
      <c r="D257" s="188"/>
      <c r="E257" s="189">
        <v>20</v>
      </c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200</v>
      </c>
      <c r="AH257" s="148">
        <v>0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55"/>
      <c r="B258" s="156"/>
      <c r="C258" s="190" t="s">
        <v>1759</v>
      </c>
      <c r="D258" s="188"/>
      <c r="E258" s="189">
        <v>3.12</v>
      </c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200</v>
      </c>
      <c r="AH258" s="148">
        <v>0</v>
      </c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x14ac:dyDescent="0.2">
      <c r="A259" s="161" t="s">
        <v>172</v>
      </c>
      <c r="B259" s="162" t="s">
        <v>84</v>
      </c>
      <c r="C259" s="182" t="s">
        <v>85</v>
      </c>
      <c r="D259" s="163"/>
      <c r="E259" s="164"/>
      <c r="F259" s="165"/>
      <c r="G259" s="165">
        <f>SUMIF(AG260:AG298,"&lt;&gt;NOR",G260:G298)</f>
        <v>0</v>
      </c>
      <c r="H259" s="165"/>
      <c r="I259" s="165">
        <f>SUM(I260:I298)</f>
        <v>0</v>
      </c>
      <c r="J259" s="165"/>
      <c r="K259" s="165">
        <f>SUM(K260:K298)</f>
        <v>0</v>
      </c>
      <c r="L259" s="165"/>
      <c r="M259" s="165">
        <f>SUM(M260:M298)</f>
        <v>0</v>
      </c>
      <c r="N259" s="165"/>
      <c r="O259" s="165">
        <f>SUM(O260:O298)</f>
        <v>0</v>
      </c>
      <c r="P259" s="165"/>
      <c r="Q259" s="165">
        <f>SUM(Q260:Q298)</f>
        <v>0</v>
      </c>
      <c r="R259" s="165"/>
      <c r="S259" s="165"/>
      <c r="T259" s="166"/>
      <c r="U259" s="160"/>
      <c r="V259" s="160">
        <f>SUM(V260:V298)</f>
        <v>1455.0600000000002</v>
      </c>
      <c r="W259" s="160"/>
      <c r="AG259" t="s">
        <v>173</v>
      </c>
    </row>
    <row r="260" spans="1:60" ht="22.5" outlineLevel="1" x14ac:dyDescent="0.2">
      <c r="A260" s="167">
        <v>82</v>
      </c>
      <c r="B260" s="168" t="s">
        <v>415</v>
      </c>
      <c r="C260" s="184" t="s">
        <v>416</v>
      </c>
      <c r="D260" s="169" t="s">
        <v>195</v>
      </c>
      <c r="E260" s="170">
        <v>524.29999999999995</v>
      </c>
      <c r="F260" s="171"/>
      <c r="G260" s="172">
        <f>ROUND(E260*F260,2)</f>
        <v>0</v>
      </c>
      <c r="H260" s="171"/>
      <c r="I260" s="172">
        <f>ROUND(E260*H260,2)</f>
        <v>0</v>
      </c>
      <c r="J260" s="171"/>
      <c r="K260" s="172">
        <f>ROUND(E260*J260,2)</f>
        <v>0</v>
      </c>
      <c r="L260" s="172">
        <v>21</v>
      </c>
      <c r="M260" s="172">
        <f>G260*(1+L260/100)</f>
        <v>0</v>
      </c>
      <c r="N260" s="172">
        <v>0</v>
      </c>
      <c r="O260" s="172">
        <f>ROUND(E260*N260,2)</f>
        <v>0</v>
      </c>
      <c r="P260" s="172">
        <v>0</v>
      </c>
      <c r="Q260" s="172">
        <f>ROUND(E260*P260,2)</f>
        <v>0</v>
      </c>
      <c r="R260" s="172"/>
      <c r="S260" s="172" t="s">
        <v>177</v>
      </c>
      <c r="T260" s="173" t="s">
        <v>178</v>
      </c>
      <c r="U260" s="158">
        <v>8.1000000000000003E-2</v>
      </c>
      <c r="V260" s="158">
        <f>ROUND(E260*U260,2)</f>
        <v>42.47</v>
      </c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196</v>
      </c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55"/>
      <c r="B261" s="156"/>
      <c r="C261" s="190" t="s">
        <v>2613</v>
      </c>
      <c r="D261" s="188"/>
      <c r="E261" s="189">
        <v>524.29999999999995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200</v>
      </c>
      <c r="AH261" s="148">
        <v>0</v>
      </c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ht="22.5" outlineLevel="1" x14ac:dyDescent="0.2">
      <c r="A262" s="167">
        <v>83</v>
      </c>
      <c r="B262" s="168" t="s">
        <v>419</v>
      </c>
      <c r="C262" s="184" t="s">
        <v>420</v>
      </c>
      <c r="D262" s="169" t="s">
        <v>195</v>
      </c>
      <c r="E262" s="170">
        <v>524.29999999999995</v>
      </c>
      <c r="F262" s="171"/>
      <c r="G262" s="172">
        <f>ROUND(E262*F262,2)</f>
        <v>0</v>
      </c>
      <c r="H262" s="171"/>
      <c r="I262" s="172">
        <f>ROUND(E262*H262,2)</f>
        <v>0</v>
      </c>
      <c r="J262" s="171"/>
      <c r="K262" s="172">
        <f>ROUND(E262*J262,2)</f>
        <v>0</v>
      </c>
      <c r="L262" s="172">
        <v>21</v>
      </c>
      <c r="M262" s="172">
        <f>G262*(1+L262/100)</f>
        <v>0</v>
      </c>
      <c r="N262" s="172">
        <v>0</v>
      </c>
      <c r="O262" s="172">
        <f>ROUND(E262*N262,2)</f>
        <v>0</v>
      </c>
      <c r="P262" s="172">
        <v>0</v>
      </c>
      <c r="Q262" s="172">
        <f>ROUND(E262*P262,2)</f>
        <v>0</v>
      </c>
      <c r="R262" s="172"/>
      <c r="S262" s="172" t="s">
        <v>177</v>
      </c>
      <c r="T262" s="173" t="s">
        <v>178</v>
      </c>
      <c r="U262" s="158">
        <v>0.42</v>
      </c>
      <c r="V262" s="158">
        <f>ROUND(E262*U262,2)</f>
        <v>220.21</v>
      </c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196</v>
      </c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55"/>
      <c r="B263" s="156"/>
      <c r="C263" s="190" t="s">
        <v>2613</v>
      </c>
      <c r="D263" s="188"/>
      <c r="E263" s="189">
        <v>524.29999999999995</v>
      </c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200</v>
      </c>
      <c r="AH263" s="148">
        <v>0</v>
      </c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ht="22.5" outlineLevel="1" x14ac:dyDescent="0.2">
      <c r="A264" s="167">
        <v>84</v>
      </c>
      <c r="B264" s="168" t="s">
        <v>421</v>
      </c>
      <c r="C264" s="184" t="s">
        <v>422</v>
      </c>
      <c r="D264" s="169" t="s">
        <v>195</v>
      </c>
      <c r="E264" s="170">
        <v>25.654</v>
      </c>
      <c r="F264" s="171"/>
      <c r="G264" s="172">
        <f>ROUND(E264*F264,2)</f>
        <v>0</v>
      </c>
      <c r="H264" s="171"/>
      <c r="I264" s="172">
        <f>ROUND(E264*H264,2)</f>
        <v>0</v>
      </c>
      <c r="J264" s="171"/>
      <c r="K264" s="172">
        <f>ROUND(E264*J264,2)</f>
        <v>0</v>
      </c>
      <c r="L264" s="172">
        <v>21</v>
      </c>
      <c r="M264" s="172">
        <f>G264*(1+L264/100)</f>
        <v>0</v>
      </c>
      <c r="N264" s="172">
        <v>0</v>
      </c>
      <c r="O264" s="172">
        <f>ROUND(E264*N264,2)</f>
        <v>0</v>
      </c>
      <c r="P264" s="172">
        <v>0</v>
      </c>
      <c r="Q264" s="172">
        <f>ROUND(E264*P264,2)</f>
        <v>0</v>
      </c>
      <c r="R264" s="172"/>
      <c r="S264" s="172" t="s">
        <v>177</v>
      </c>
      <c r="T264" s="173" t="s">
        <v>178</v>
      </c>
      <c r="U264" s="158">
        <v>0.36</v>
      </c>
      <c r="V264" s="158">
        <f>ROUND(E264*U264,2)</f>
        <v>9.24</v>
      </c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196</v>
      </c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/>
      <c r="B265" s="156"/>
      <c r="C265" s="190" t="s">
        <v>423</v>
      </c>
      <c r="D265" s="188"/>
      <c r="E265" s="189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200</v>
      </c>
      <c r="AH265" s="148">
        <v>0</v>
      </c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55"/>
      <c r="B266" s="156"/>
      <c r="C266" s="190" t="s">
        <v>1761</v>
      </c>
      <c r="D266" s="188"/>
      <c r="E266" s="189">
        <v>9.09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200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55"/>
      <c r="B267" s="156"/>
      <c r="C267" s="190" t="s">
        <v>1762</v>
      </c>
      <c r="D267" s="188"/>
      <c r="E267" s="189">
        <v>16.559999999999999</v>
      </c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200</v>
      </c>
      <c r="AH267" s="148">
        <v>0</v>
      </c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ht="22.5" outlineLevel="1" x14ac:dyDescent="0.2">
      <c r="A268" s="167">
        <v>85</v>
      </c>
      <c r="B268" s="168" t="s">
        <v>428</v>
      </c>
      <c r="C268" s="184" t="s">
        <v>429</v>
      </c>
      <c r="D268" s="169" t="s">
        <v>195</v>
      </c>
      <c r="E268" s="170">
        <v>112.979</v>
      </c>
      <c r="F268" s="171"/>
      <c r="G268" s="172">
        <f>ROUND(E268*F268,2)</f>
        <v>0</v>
      </c>
      <c r="H268" s="171"/>
      <c r="I268" s="172">
        <f>ROUND(E268*H268,2)</f>
        <v>0</v>
      </c>
      <c r="J268" s="171"/>
      <c r="K268" s="172">
        <f>ROUND(E268*J268,2)</f>
        <v>0</v>
      </c>
      <c r="L268" s="172">
        <v>21</v>
      </c>
      <c r="M268" s="172">
        <f>G268*(1+L268/100)</f>
        <v>0</v>
      </c>
      <c r="N268" s="172">
        <v>0</v>
      </c>
      <c r="O268" s="172">
        <f>ROUND(E268*N268,2)</f>
        <v>0</v>
      </c>
      <c r="P268" s="172">
        <v>0</v>
      </c>
      <c r="Q268" s="172">
        <f>ROUND(E268*P268,2)</f>
        <v>0</v>
      </c>
      <c r="R268" s="172"/>
      <c r="S268" s="172" t="s">
        <v>177</v>
      </c>
      <c r="T268" s="173" t="s">
        <v>178</v>
      </c>
      <c r="U268" s="158">
        <v>7.8E-2</v>
      </c>
      <c r="V268" s="158">
        <f>ROUND(E268*U268,2)</f>
        <v>8.81</v>
      </c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196</v>
      </c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outlineLevel="1" x14ac:dyDescent="0.2">
      <c r="A269" s="155"/>
      <c r="B269" s="156"/>
      <c r="C269" s="190" t="s">
        <v>1763</v>
      </c>
      <c r="D269" s="188"/>
      <c r="E269" s="189">
        <v>3.58</v>
      </c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 t="s">
        <v>200</v>
      </c>
      <c r="AH269" s="148">
        <v>0</v>
      </c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55"/>
      <c r="B270" s="156"/>
      <c r="C270" s="190" t="s">
        <v>1764</v>
      </c>
      <c r="D270" s="188"/>
      <c r="E270" s="189">
        <v>10.62</v>
      </c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200</v>
      </c>
      <c r="AH270" s="148">
        <v>0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55"/>
      <c r="B271" s="156"/>
      <c r="C271" s="190" t="s">
        <v>1765</v>
      </c>
      <c r="D271" s="188"/>
      <c r="E271" s="189">
        <v>98.78</v>
      </c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200</v>
      </c>
      <c r="AH271" s="148">
        <v>0</v>
      </c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ht="22.5" outlineLevel="1" x14ac:dyDescent="0.2">
      <c r="A272" s="167">
        <v>86</v>
      </c>
      <c r="B272" s="168" t="s">
        <v>433</v>
      </c>
      <c r="C272" s="184" t="s">
        <v>434</v>
      </c>
      <c r="D272" s="169" t="s">
        <v>195</v>
      </c>
      <c r="E272" s="170">
        <v>25.654</v>
      </c>
      <c r="F272" s="171"/>
      <c r="G272" s="172">
        <f>ROUND(E272*F272,2)</f>
        <v>0</v>
      </c>
      <c r="H272" s="171"/>
      <c r="I272" s="172">
        <f>ROUND(E272*H272,2)</f>
        <v>0</v>
      </c>
      <c r="J272" s="171"/>
      <c r="K272" s="172">
        <f>ROUND(E272*J272,2)</f>
        <v>0</v>
      </c>
      <c r="L272" s="172">
        <v>21</v>
      </c>
      <c r="M272" s="172">
        <f>G272*(1+L272/100)</f>
        <v>0</v>
      </c>
      <c r="N272" s="172">
        <v>0</v>
      </c>
      <c r="O272" s="172">
        <f>ROUND(E272*N272,2)</f>
        <v>0</v>
      </c>
      <c r="P272" s="172">
        <v>0</v>
      </c>
      <c r="Q272" s="172">
        <f>ROUND(E272*P272,2)</f>
        <v>0</v>
      </c>
      <c r="R272" s="172"/>
      <c r="S272" s="172" t="s">
        <v>177</v>
      </c>
      <c r="T272" s="173" t="s">
        <v>178</v>
      </c>
      <c r="U272" s="158">
        <v>0.74299999999999999</v>
      </c>
      <c r="V272" s="158">
        <f>ROUND(E272*U272,2)</f>
        <v>19.059999999999999</v>
      </c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196</v>
      </c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55"/>
      <c r="B273" s="156"/>
      <c r="C273" s="190" t="s">
        <v>423</v>
      </c>
      <c r="D273" s="188"/>
      <c r="E273" s="189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200</v>
      </c>
      <c r="AH273" s="148">
        <v>0</v>
      </c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55"/>
      <c r="B274" s="156"/>
      <c r="C274" s="190" t="s">
        <v>1761</v>
      </c>
      <c r="D274" s="188"/>
      <c r="E274" s="189">
        <v>9.09</v>
      </c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200</v>
      </c>
      <c r="AH274" s="148">
        <v>0</v>
      </c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1" x14ac:dyDescent="0.2">
      <c r="A275" s="155"/>
      <c r="B275" s="156"/>
      <c r="C275" s="190" t="s">
        <v>1762</v>
      </c>
      <c r="D275" s="188"/>
      <c r="E275" s="189">
        <v>16.559999999999999</v>
      </c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200</v>
      </c>
      <c r="AH275" s="148">
        <v>0</v>
      </c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ht="33.75" outlineLevel="1" x14ac:dyDescent="0.2">
      <c r="A276" s="167">
        <v>87</v>
      </c>
      <c r="B276" s="168" t="s">
        <v>435</v>
      </c>
      <c r="C276" s="184" t="s">
        <v>436</v>
      </c>
      <c r="D276" s="169" t="s">
        <v>195</v>
      </c>
      <c r="E276" s="170">
        <v>524.29999999999995</v>
      </c>
      <c r="F276" s="171"/>
      <c r="G276" s="172">
        <f>ROUND(E276*F276,2)</f>
        <v>0</v>
      </c>
      <c r="H276" s="171"/>
      <c r="I276" s="172">
        <f>ROUND(E276*H276,2)</f>
        <v>0</v>
      </c>
      <c r="J276" s="171"/>
      <c r="K276" s="172">
        <f>ROUND(E276*J276,2)</f>
        <v>0</v>
      </c>
      <c r="L276" s="172">
        <v>21</v>
      </c>
      <c r="M276" s="172">
        <f>G276*(1+L276/100)</f>
        <v>0</v>
      </c>
      <c r="N276" s="172">
        <v>0</v>
      </c>
      <c r="O276" s="172">
        <f>ROUND(E276*N276,2)</f>
        <v>0</v>
      </c>
      <c r="P276" s="172">
        <v>0</v>
      </c>
      <c r="Q276" s="172">
        <f>ROUND(E276*P276,2)</f>
        <v>0</v>
      </c>
      <c r="R276" s="172"/>
      <c r="S276" s="172" t="s">
        <v>177</v>
      </c>
      <c r="T276" s="173" t="s">
        <v>178</v>
      </c>
      <c r="U276" s="158">
        <v>0.23</v>
      </c>
      <c r="V276" s="158">
        <f>ROUND(E276*U276,2)</f>
        <v>120.59</v>
      </c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196</v>
      </c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outlineLevel="1" x14ac:dyDescent="0.2">
      <c r="A277" s="155"/>
      <c r="B277" s="156"/>
      <c r="C277" s="190" t="s">
        <v>2613</v>
      </c>
      <c r="D277" s="188"/>
      <c r="E277" s="189">
        <v>524.29999999999995</v>
      </c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 t="s">
        <v>200</v>
      </c>
      <c r="AH277" s="148">
        <v>0</v>
      </c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ht="22.5" outlineLevel="1" x14ac:dyDescent="0.2">
      <c r="A278" s="167">
        <v>88</v>
      </c>
      <c r="B278" s="168" t="s">
        <v>437</v>
      </c>
      <c r="C278" s="184" t="s">
        <v>438</v>
      </c>
      <c r="D278" s="169" t="s">
        <v>195</v>
      </c>
      <c r="E278" s="170">
        <v>1048.5999999999999</v>
      </c>
      <c r="F278" s="171"/>
      <c r="G278" s="172">
        <f>ROUND(E278*F278,2)</f>
        <v>0</v>
      </c>
      <c r="H278" s="171"/>
      <c r="I278" s="172">
        <f>ROUND(E278*H278,2)</f>
        <v>0</v>
      </c>
      <c r="J278" s="171"/>
      <c r="K278" s="172">
        <f>ROUND(E278*J278,2)</f>
        <v>0</v>
      </c>
      <c r="L278" s="172">
        <v>21</v>
      </c>
      <c r="M278" s="172">
        <f>G278*(1+L278/100)</f>
        <v>0</v>
      </c>
      <c r="N278" s="172">
        <v>0</v>
      </c>
      <c r="O278" s="172">
        <f>ROUND(E278*N278,2)</f>
        <v>0</v>
      </c>
      <c r="P278" s="172">
        <v>0</v>
      </c>
      <c r="Q278" s="172">
        <f>ROUND(E278*P278,2)</f>
        <v>0</v>
      </c>
      <c r="R278" s="172"/>
      <c r="S278" s="172" t="s">
        <v>177</v>
      </c>
      <c r="T278" s="173" t="s">
        <v>178</v>
      </c>
      <c r="U278" s="158">
        <v>0.36199999999999999</v>
      </c>
      <c r="V278" s="158">
        <f>ROUND(E278*U278,2)</f>
        <v>379.59</v>
      </c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196</v>
      </c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1" x14ac:dyDescent="0.2">
      <c r="A279" s="155"/>
      <c r="B279" s="156"/>
      <c r="C279" s="190" t="s">
        <v>2614</v>
      </c>
      <c r="D279" s="188"/>
      <c r="E279" s="189">
        <v>1048.5999999999999</v>
      </c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200</v>
      </c>
      <c r="AH279" s="148">
        <v>0</v>
      </c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1" x14ac:dyDescent="0.2">
      <c r="A280" s="167">
        <v>89</v>
      </c>
      <c r="B280" s="168" t="s">
        <v>441</v>
      </c>
      <c r="C280" s="184" t="s">
        <v>442</v>
      </c>
      <c r="D280" s="169" t="s">
        <v>195</v>
      </c>
      <c r="E280" s="170">
        <v>524.29999999999995</v>
      </c>
      <c r="F280" s="171"/>
      <c r="G280" s="172">
        <f>ROUND(E280*F280,2)</f>
        <v>0</v>
      </c>
      <c r="H280" s="171"/>
      <c r="I280" s="172">
        <f>ROUND(E280*H280,2)</f>
        <v>0</v>
      </c>
      <c r="J280" s="171"/>
      <c r="K280" s="172">
        <f>ROUND(E280*J280,2)</f>
        <v>0</v>
      </c>
      <c r="L280" s="172">
        <v>21</v>
      </c>
      <c r="M280" s="172">
        <f>G280*(1+L280/100)</f>
        <v>0</v>
      </c>
      <c r="N280" s="172">
        <v>0</v>
      </c>
      <c r="O280" s="172">
        <f>ROUND(E280*N280,2)</f>
        <v>0</v>
      </c>
      <c r="P280" s="172">
        <v>0</v>
      </c>
      <c r="Q280" s="172">
        <f>ROUND(E280*P280,2)</f>
        <v>0</v>
      </c>
      <c r="R280" s="172"/>
      <c r="S280" s="172" t="s">
        <v>177</v>
      </c>
      <c r="T280" s="173" t="s">
        <v>178</v>
      </c>
      <c r="U280" s="158">
        <v>0.11</v>
      </c>
      <c r="V280" s="158">
        <f>ROUND(E280*U280,2)</f>
        <v>57.67</v>
      </c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196</v>
      </c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1" x14ac:dyDescent="0.2">
      <c r="A281" s="155"/>
      <c r="B281" s="156"/>
      <c r="C281" s="190" t="s">
        <v>2613</v>
      </c>
      <c r="D281" s="188"/>
      <c r="E281" s="189">
        <v>524.29999999999995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200</v>
      </c>
      <c r="AH281" s="148">
        <v>0</v>
      </c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ht="33.75" outlineLevel="1" x14ac:dyDescent="0.2">
      <c r="A282" s="167">
        <v>90</v>
      </c>
      <c r="B282" s="168" t="s">
        <v>443</v>
      </c>
      <c r="C282" s="184" t="s">
        <v>444</v>
      </c>
      <c r="D282" s="169" t="s">
        <v>195</v>
      </c>
      <c r="E282" s="170">
        <v>546.755</v>
      </c>
      <c r="F282" s="171"/>
      <c r="G282" s="172">
        <f>ROUND(E282*F282,2)</f>
        <v>0</v>
      </c>
      <c r="H282" s="171"/>
      <c r="I282" s="172">
        <f>ROUND(E282*H282,2)</f>
        <v>0</v>
      </c>
      <c r="J282" s="171"/>
      <c r="K282" s="172">
        <f>ROUND(E282*J282,2)</f>
        <v>0</v>
      </c>
      <c r="L282" s="172">
        <v>21</v>
      </c>
      <c r="M282" s="172">
        <f>G282*(1+L282/100)</f>
        <v>0</v>
      </c>
      <c r="N282" s="172">
        <v>0</v>
      </c>
      <c r="O282" s="172">
        <f>ROUND(E282*N282,2)</f>
        <v>0</v>
      </c>
      <c r="P282" s="172">
        <v>0</v>
      </c>
      <c r="Q282" s="172">
        <f>ROUND(E282*P282,2)</f>
        <v>0</v>
      </c>
      <c r="R282" s="172"/>
      <c r="S282" s="172" t="s">
        <v>177</v>
      </c>
      <c r="T282" s="173" t="s">
        <v>178</v>
      </c>
      <c r="U282" s="158">
        <v>0.45</v>
      </c>
      <c r="V282" s="158">
        <f>ROUND(E282*U282,2)</f>
        <v>246.04</v>
      </c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196</v>
      </c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outlineLevel="1" x14ac:dyDescent="0.2">
      <c r="A283" s="155"/>
      <c r="B283" s="156"/>
      <c r="C283" s="190" t="s">
        <v>2613</v>
      </c>
      <c r="D283" s="188"/>
      <c r="E283" s="189">
        <v>524.29999999999995</v>
      </c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200</v>
      </c>
      <c r="AH283" s="148">
        <v>0</v>
      </c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0" t="s">
        <v>2615</v>
      </c>
      <c r="D284" s="188"/>
      <c r="E284" s="189">
        <v>4.25</v>
      </c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>
        <v>0</v>
      </c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outlineLevel="1" x14ac:dyDescent="0.2">
      <c r="A285" s="155"/>
      <c r="B285" s="156"/>
      <c r="C285" s="190" t="s">
        <v>2616</v>
      </c>
      <c r="D285" s="188"/>
      <c r="E285" s="189">
        <v>4.46</v>
      </c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 t="s">
        <v>200</v>
      </c>
      <c r="AH285" s="148">
        <v>0</v>
      </c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outlineLevel="1" x14ac:dyDescent="0.2">
      <c r="A286" s="155"/>
      <c r="B286" s="156"/>
      <c r="C286" s="190" t="s">
        <v>2617</v>
      </c>
      <c r="D286" s="188"/>
      <c r="E286" s="189">
        <v>4.79</v>
      </c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200</v>
      </c>
      <c r="AH286" s="148">
        <v>0</v>
      </c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190" t="s">
        <v>2618</v>
      </c>
      <c r="D287" s="188"/>
      <c r="E287" s="189">
        <v>4.57</v>
      </c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>
        <v>0</v>
      </c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190" t="s">
        <v>2619</v>
      </c>
      <c r="D288" s="188"/>
      <c r="E288" s="189">
        <v>4.4000000000000004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0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ht="22.5" outlineLevel="1" x14ac:dyDescent="0.2">
      <c r="A289" s="167">
        <v>91</v>
      </c>
      <c r="B289" s="168" t="s">
        <v>445</v>
      </c>
      <c r="C289" s="184" t="s">
        <v>446</v>
      </c>
      <c r="D289" s="169" t="s">
        <v>195</v>
      </c>
      <c r="E289" s="170">
        <v>140.19999999999999</v>
      </c>
      <c r="F289" s="171"/>
      <c r="G289" s="172">
        <f>ROUND(E289*F289,2)</f>
        <v>0</v>
      </c>
      <c r="H289" s="171"/>
      <c r="I289" s="172">
        <f>ROUND(E289*H289,2)</f>
        <v>0</v>
      </c>
      <c r="J289" s="171"/>
      <c r="K289" s="172">
        <f>ROUND(E289*J289,2)</f>
        <v>0</v>
      </c>
      <c r="L289" s="172">
        <v>21</v>
      </c>
      <c r="M289" s="172">
        <f>G289*(1+L289/100)</f>
        <v>0</v>
      </c>
      <c r="N289" s="172">
        <v>0</v>
      </c>
      <c r="O289" s="172">
        <f>ROUND(E289*N289,2)</f>
        <v>0</v>
      </c>
      <c r="P289" s="172">
        <v>0</v>
      </c>
      <c r="Q289" s="172">
        <f>ROUND(E289*P289,2)</f>
        <v>0</v>
      </c>
      <c r="R289" s="172"/>
      <c r="S289" s="172" t="s">
        <v>177</v>
      </c>
      <c r="T289" s="173" t="s">
        <v>178</v>
      </c>
      <c r="U289" s="158">
        <v>0.44</v>
      </c>
      <c r="V289" s="158">
        <f>ROUND(E289*U289,2)</f>
        <v>61.69</v>
      </c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196</v>
      </c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1" x14ac:dyDescent="0.2">
      <c r="A290" s="155"/>
      <c r="B290" s="156"/>
      <c r="C290" s="190" t="s">
        <v>2620</v>
      </c>
      <c r="D290" s="188"/>
      <c r="E290" s="189">
        <v>140.19999999999999</v>
      </c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200</v>
      </c>
      <c r="AH290" s="148">
        <v>0</v>
      </c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ht="22.5" outlineLevel="1" x14ac:dyDescent="0.2">
      <c r="A291" s="167">
        <v>92</v>
      </c>
      <c r="B291" s="168" t="s">
        <v>452</v>
      </c>
      <c r="C291" s="184" t="s">
        <v>453</v>
      </c>
      <c r="D291" s="169" t="s">
        <v>195</v>
      </c>
      <c r="E291" s="170">
        <v>140.19999999999999</v>
      </c>
      <c r="F291" s="171"/>
      <c r="G291" s="172">
        <f>ROUND(E291*F291,2)</f>
        <v>0</v>
      </c>
      <c r="H291" s="171"/>
      <c r="I291" s="172">
        <f>ROUND(E291*H291,2)</f>
        <v>0</v>
      </c>
      <c r="J291" s="171"/>
      <c r="K291" s="172">
        <f>ROUND(E291*J291,2)</f>
        <v>0</v>
      </c>
      <c r="L291" s="172">
        <v>21</v>
      </c>
      <c r="M291" s="172">
        <f>G291*(1+L291/100)</f>
        <v>0</v>
      </c>
      <c r="N291" s="172">
        <v>0</v>
      </c>
      <c r="O291" s="172">
        <f>ROUND(E291*N291,2)</f>
        <v>0</v>
      </c>
      <c r="P291" s="172">
        <v>0</v>
      </c>
      <c r="Q291" s="172">
        <f>ROUND(E291*P291,2)</f>
        <v>0</v>
      </c>
      <c r="R291" s="172"/>
      <c r="S291" s="172" t="s">
        <v>177</v>
      </c>
      <c r="T291" s="173" t="s">
        <v>178</v>
      </c>
      <c r="U291" s="158">
        <v>0.72</v>
      </c>
      <c r="V291" s="158">
        <f>ROUND(E291*U291,2)</f>
        <v>100.94</v>
      </c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196</v>
      </c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outlineLevel="1" x14ac:dyDescent="0.2">
      <c r="A292" s="155"/>
      <c r="B292" s="156"/>
      <c r="C292" s="190" t="s">
        <v>2620</v>
      </c>
      <c r="D292" s="188"/>
      <c r="E292" s="189">
        <v>140.19999999999999</v>
      </c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200</v>
      </c>
      <c r="AH292" s="148">
        <v>0</v>
      </c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ht="22.5" outlineLevel="1" x14ac:dyDescent="0.2">
      <c r="A293" s="167">
        <v>93</v>
      </c>
      <c r="B293" s="168" t="s">
        <v>460</v>
      </c>
      <c r="C293" s="184" t="s">
        <v>461</v>
      </c>
      <c r="D293" s="169" t="s">
        <v>195</v>
      </c>
      <c r="E293" s="170">
        <v>524.29999999999995</v>
      </c>
      <c r="F293" s="171"/>
      <c r="G293" s="172">
        <f>ROUND(E293*F293,2)</f>
        <v>0</v>
      </c>
      <c r="H293" s="171"/>
      <c r="I293" s="172">
        <f>ROUND(E293*H293,2)</f>
        <v>0</v>
      </c>
      <c r="J293" s="171"/>
      <c r="K293" s="172">
        <f>ROUND(E293*J293,2)</f>
        <v>0</v>
      </c>
      <c r="L293" s="172">
        <v>21</v>
      </c>
      <c r="M293" s="172">
        <f>G293*(1+L293/100)</f>
        <v>0</v>
      </c>
      <c r="N293" s="172">
        <v>0</v>
      </c>
      <c r="O293" s="172">
        <f>ROUND(E293*N293,2)</f>
        <v>0</v>
      </c>
      <c r="P293" s="172">
        <v>0</v>
      </c>
      <c r="Q293" s="172">
        <f>ROUND(E293*P293,2)</f>
        <v>0</v>
      </c>
      <c r="R293" s="172"/>
      <c r="S293" s="172" t="s">
        <v>177</v>
      </c>
      <c r="T293" s="173" t="s">
        <v>178</v>
      </c>
      <c r="U293" s="158">
        <v>0.36</v>
      </c>
      <c r="V293" s="158">
        <f>ROUND(E293*U293,2)</f>
        <v>188.75</v>
      </c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196</v>
      </c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outlineLevel="1" x14ac:dyDescent="0.2">
      <c r="A294" s="155"/>
      <c r="B294" s="156"/>
      <c r="C294" s="190" t="s">
        <v>2613</v>
      </c>
      <c r="D294" s="188"/>
      <c r="E294" s="189">
        <v>524.29999999999995</v>
      </c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200</v>
      </c>
      <c r="AH294" s="148">
        <v>0</v>
      </c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ht="22.5" outlineLevel="1" x14ac:dyDescent="0.2">
      <c r="A295" s="167">
        <v>94</v>
      </c>
      <c r="B295" s="168" t="s">
        <v>462</v>
      </c>
      <c r="C295" s="184" t="s">
        <v>463</v>
      </c>
      <c r="D295" s="169" t="s">
        <v>195</v>
      </c>
      <c r="E295" s="170">
        <v>524.29999999999995</v>
      </c>
      <c r="F295" s="171"/>
      <c r="G295" s="172">
        <f>ROUND(E295*F295,2)</f>
        <v>0</v>
      </c>
      <c r="H295" s="171"/>
      <c r="I295" s="172">
        <f>ROUND(E295*H295,2)</f>
        <v>0</v>
      </c>
      <c r="J295" s="171"/>
      <c r="K295" s="172">
        <f>ROUND(E295*J295,2)</f>
        <v>0</v>
      </c>
      <c r="L295" s="172">
        <v>21</v>
      </c>
      <c r="M295" s="172">
        <f>G295*(1+L295/100)</f>
        <v>0</v>
      </c>
      <c r="N295" s="172">
        <v>0</v>
      </c>
      <c r="O295" s="172">
        <f>ROUND(E295*N295,2)</f>
        <v>0</v>
      </c>
      <c r="P295" s="172">
        <v>0</v>
      </c>
      <c r="Q295" s="172">
        <f>ROUND(E295*P295,2)</f>
        <v>0</v>
      </c>
      <c r="R295" s="172"/>
      <c r="S295" s="172" t="s">
        <v>184</v>
      </c>
      <c r="T295" s="173" t="s">
        <v>178</v>
      </c>
      <c r="U295" s="158">
        <v>0</v>
      </c>
      <c r="V295" s="158">
        <f>ROUND(E295*U295,2)</f>
        <v>0</v>
      </c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196</v>
      </c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1" x14ac:dyDescent="0.2">
      <c r="A296" s="155"/>
      <c r="B296" s="156"/>
      <c r="C296" s="190" t="s">
        <v>2613</v>
      </c>
      <c r="D296" s="188"/>
      <c r="E296" s="189">
        <v>524.29999999999995</v>
      </c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 t="s">
        <v>200</v>
      </c>
      <c r="AH296" s="148">
        <v>0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outlineLevel="1" x14ac:dyDescent="0.2">
      <c r="A297" s="167">
        <v>95</v>
      </c>
      <c r="B297" s="168" t="s">
        <v>464</v>
      </c>
      <c r="C297" s="184" t="s">
        <v>465</v>
      </c>
      <c r="D297" s="169" t="s">
        <v>195</v>
      </c>
      <c r="E297" s="170">
        <v>524.29999999999995</v>
      </c>
      <c r="F297" s="171"/>
      <c r="G297" s="172">
        <f>ROUND(E297*F297,2)</f>
        <v>0</v>
      </c>
      <c r="H297" s="171"/>
      <c r="I297" s="172">
        <f>ROUND(E297*H297,2)</f>
        <v>0</v>
      </c>
      <c r="J297" s="171"/>
      <c r="K297" s="172">
        <f>ROUND(E297*J297,2)</f>
        <v>0</v>
      </c>
      <c r="L297" s="172">
        <v>21</v>
      </c>
      <c r="M297" s="172">
        <f>G297*(1+L297/100)</f>
        <v>0</v>
      </c>
      <c r="N297" s="172">
        <v>0</v>
      </c>
      <c r="O297" s="172">
        <f>ROUND(E297*N297,2)</f>
        <v>0</v>
      </c>
      <c r="P297" s="172">
        <v>0</v>
      </c>
      <c r="Q297" s="172">
        <f>ROUND(E297*P297,2)</f>
        <v>0</v>
      </c>
      <c r="R297" s="172"/>
      <c r="S297" s="172" t="s">
        <v>184</v>
      </c>
      <c r="T297" s="173" t="s">
        <v>178</v>
      </c>
      <c r="U297" s="158">
        <v>0</v>
      </c>
      <c r="V297" s="158">
        <f>ROUND(E297*U297,2)</f>
        <v>0</v>
      </c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196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190" t="s">
        <v>2613</v>
      </c>
      <c r="D298" s="188"/>
      <c r="E298" s="189">
        <v>524.29999999999995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>
        <v>0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x14ac:dyDescent="0.2">
      <c r="A299" s="161" t="s">
        <v>172</v>
      </c>
      <c r="B299" s="162" t="s">
        <v>86</v>
      </c>
      <c r="C299" s="182" t="s">
        <v>87</v>
      </c>
      <c r="D299" s="163"/>
      <c r="E299" s="164"/>
      <c r="F299" s="165"/>
      <c r="G299" s="165">
        <f>SUMIF(AG300:AG312,"&lt;&gt;NOR",G300:G312)</f>
        <v>0</v>
      </c>
      <c r="H299" s="165"/>
      <c r="I299" s="165">
        <f>SUM(I300:I312)</f>
        <v>0</v>
      </c>
      <c r="J299" s="165"/>
      <c r="K299" s="165">
        <f>SUM(K300:K312)</f>
        <v>0</v>
      </c>
      <c r="L299" s="165"/>
      <c r="M299" s="165">
        <f>SUM(M300:M312)</f>
        <v>0</v>
      </c>
      <c r="N299" s="165"/>
      <c r="O299" s="165">
        <f>SUM(O300:O312)</f>
        <v>0</v>
      </c>
      <c r="P299" s="165"/>
      <c r="Q299" s="165">
        <f>SUM(Q300:Q312)</f>
        <v>0</v>
      </c>
      <c r="R299" s="165"/>
      <c r="S299" s="165"/>
      <c r="T299" s="166"/>
      <c r="U299" s="160"/>
      <c r="V299" s="160">
        <f>SUM(V300:V312)</f>
        <v>22.38</v>
      </c>
      <c r="W299" s="160"/>
      <c r="AG299" t="s">
        <v>173</v>
      </c>
    </row>
    <row r="300" spans="1:60" ht="22.5" outlineLevel="1" x14ac:dyDescent="0.2">
      <c r="A300" s="167">
        <v>96</v>
      </c>
      <c r="B300" s="168" t="s">
        <v>2621</v>
      </c>
      <c r="C300" s="184" t="s">
        <v>2622</v>
      </c>
      <c r="D300" s="169" t="s">
        <v>195</v>
      </c>
      <c r="E300" s="170">
        <v>12.366</v>
      </c>
      <c r="F300" s="171"/>
      <c r="G300" s="172">
        <f>ROUND(E300*F300,2)</f>
        <v>0</v>
      </c>
      <c r="H300" s="171"/>
      <c r="I300" s="172">
        <f>ROUND(E300*H300,2)</f>
        <v>0</v>
      </c>
      <c r="J300" s="171"/>
      <c r="K300" s="172">
        <f>ROUND(E300*J300,2)</f>
        <v>0</v>
      </c>
      <c r="L300" s="172">
        <v>21</v>
      </c>
      <c r="M300" s="172">
        <f>G300*(1+L300/100)</f>
        <v>0</v>
      </c>
      <c r="N300" s="172">
        <v>0</v>
      </c>
      <c r="O300" s="172">
        <f>ROUND(E300*N300,2)</f>
        <v>0</v>
      </c>
      <c r="P300" s="172">
        <v>0</v>
      </c>
      <c r="Q300" s="172">
        <f>ROUND(E300*P300,2)</f>
        <v>0</v>
      </c>
      <c r="R300" s="172"/>
      <c r="S300" s="172" t="s">
        <v>177</v>
      </c>
      <c r="T300" s="173" t="s">
        <v>178</v>
      </c>
      <c r="U300" s="158">
        <v>0.45</v>
      </c>
      <c r="V300" s="158">
        <f>ROUND(E300*U300,2)</f>
        <v>5.56</v>
      </c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196</v>
      </c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55"/>
      <c r="B301" s="156"/>
      <c r="C301" s="199" t="s">
        <v>283</v>
      </c>
      <c r="D301" s="191"/>
      <c r="E301" s="192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200</v>
      </c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1" x14ac:dyDescent="0.2">
      <c r="A302" s="155"/>
      <c r="B302" s="156"/>
      <c r="C302" s="200" t="s">
        <v>2623</v>
      </c>
      <c r="D302" s="191"/>
      <c r="E302" s="192">
        <v>36.75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200</v>
      </c>
      <c r="AH302" s="148">
        <v>2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outlineLevel="1" x14ac:dyDescent="0.2">
      <c r="A303" s="155"/>
      <c r="B303" s="156"/>
      <c r="C303" s="200" t="s">
        <v>2624</v>
      </c>
      <c r="D303" s="191"/>
      <c r="E303" s="192">
        <v>1.47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200</v>
      </c>
      <c r="AH303" s="148">
        <v>2</v>
      </c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outlineLevel="1" x14ac:dyDescent="0.2">
      <c r="A304" s="155"/>
      <c r="B304" s="156"/>
      <c r="C304" s="200" t="s">
        <v>2625</v>
      </c>
      <c r="D304" s="191"/>
      <c r="E304" s="192">
        <v>1.5</v>
      </c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200</v>
      </c>
      <c r="AH304" s="148">
        <v>2</v>
      </c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outlineLevel="1" x14ac:dyDescent="0.2">
      <c r="A305" s="155"/>
      <c r="B305" s="156"/>
      <c r="C305" s="200" t="s">
        <v>2626</v>
      </c>
      <c r="D305" s="191"/>
      <c r="E305" s="192">
        <v>1.5</v>
      </c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200</v>
      </c>
      <c r="AH305" s="148">
        <v>2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55"/>
      <c r="B306" s="156"/>
      <c r="C306" s="201" t="s">
        <v>295</v>
      </c>
      <c r="D306" s="193"/>
      <c r="E306" s="194">
        <v>41.22</v>
      </c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200</v>
      </c>
      <c r="AH306" s="148">
        <v>3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55"/>
      <c r="B307" s="156"/>
      <c r="C307" s="199" t="s">
        <v>296</v>
      </c>
      <c r="D307" s="191"/>
      <c r="E307" s="192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200</v>
      </c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1" x14ac:dyDescent="0.2">
      <c r="A308" s="155"/>
      <c r="B308" s="156"/>
      <c r="C308" s="190" t="s">
        <v>2627</v>
      </c>
      <c r="D308" s="188"/>
      <c r="E308" s="189">
        <v>12.37</v>
      </c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200</v>
      </c>
      <c r="AH308" s="148">
        <v>0</v>
      </c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ht="22.5" outlineLevel="1" x14ac:dyDescent="0.2">
      <c r="A309" s="167">
        <v>97</v>
      </c>
      <c r="B309" s="168" t="s">
        <v>469</v>
      </c>
      <c r="C309" s="184" t="s">
        <v>470</v>
      </c>
      <c r="D309" s="169" t="s">
        <v>195</v>
      </c>
      <c r="E309" s="170">
        <v>58</v>
      </c>
      <c r="F309" s="171"/>
      <c r="G309" s="172">
        <f>ROUND(E309*F309,2)</f>
        <v>0</v>
      </c>
      <c r="H309" s="171"/>
      <c r="I309" s="172">
        <f>ROUND(E309*H309,2)</f>
        <v>0</v>
      </c>
      <c r="J309" s="171"/>
      <c r="K309" s="172">
        <f>ROUND(E309*J309,2)</f>
        <v>0</v>
      </c>
      <c r="L309" s="172">
        <v>21</v>
      </c>
      <c r="M309" s="172">
        <f>G309*(1+L309/100)</f>
        <v>0</v>
      </c>
      <c r="N309" s="172">
        <v>0</v>
      </c>
      <c r="O309" s="172">
        <f>ROUND(E309*N309,2)</f>
        <v>0</v>
      </c>
      <c r="P309" s="172">
        <v>0</v>
      </c>
      <c r="Q309" s="172">
        <f>ROUND(E309*P309,2)</f>
        <v>0</v>
      </c>
      <c r="R309" s="172"/>
      <c r="S309" s="172" t="s">
        <v>177</v>
      </c>
      <c r="T309" s="173" t="s">
        <v>178</v>
      </c>
      <c r="U309" s="158">
        <v>0.25</v>
      </c>
      <c r="V309" s="158">
        <f>ROUND(E309*U309,2)</f>
        <v>14.5</v>
      </c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196</v>
      </c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55"/>
      <c r="B310" s="156"/>
      <c r="C310" s="190" t="s">
        <v>2628</v>
      </c>
      <c r="D310" s="188"/>
      <c r="E310" s="189">
        <v>58</v>
      </c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200</v>
      </c>
      <c r="AH310" s="148">
        <v>0</v>
      </c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ht="22.5" outlineLevel="1" x14ac:dyDescent="0.2">
      <c r="A311" s="167">
        <v>98</v>
      </c>
      <c r="B311" s="168" t="s">
        <v>477</v>
      </c>
      <c r="C311" s="184" t="s">
        <v>478</v>
      </c>
      <c r="D311" s="169" t="s">
        <v>195</v>
      </c>
      <c r="E311" s="170">
        <v>58</v>
      </c>
      <c r="F311" s="171"/>
      <c r="G311" s="172">
        <f>ROUND(E311*F311,2)</f>
        <v>0</v>
      </c>
      <c r="H311" s="171"/>
      <c r="I311" s="172">
        <f>ROUND(E311*H311,2)</f>
        <v>0</v>
      </c>
      <c r="J311" s="171"/>
      <c r="K311" s="172">
        <f>ROUND(E311*J311,2)</f>
        <v>0</v>
      </c>
      <c r="L311" s="172">
        <v>21</v>
      </c>
      <c r="M311" s="172">
        <f>G311*(1+L311/100)</f>
        <v>0</v>
      </c>
      <c r="N311" s="172">
        <v>0</v>
      </c>
      <c r="O311" s="172">
        <f>ROUND(E311*N311,2)</f>
        <v>0</v>
      </c>
      <c r="P311" s="172">
        <v>0</v>
      </c>
      <c r="Q311" s="172">
        <f>ROUND(E311*P311,2)</f>
        <v>0</v>
      </c>
      <c r="R311" s="172"/>
      <c r="S311" s="172" t="s">
        <v>177</v>
      </c>
      <c r="T311" s="173" t="s">
        <v>178</v>
      </c>
      <c r="U311" s="158">
        <v>0.04</v>
      </c>
      <c r="V311" s="158">
        <f>ROUND(E311*U311,2)</f>
        <v>2.3199999999999998</v>
      </c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196</v>
      </c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55"/>
      <c r="B312" s="156"/>
      <c r="C312" s="190" t="s">
        <v>2628</v>
      </c>
      <c r="D312" s="188"/>
      <c r="E312" s="189">
        <v>58</v>
      </c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200</v>
      </c>
      <c r="AH312" s="148">
        <v>0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x14ac:dyDescent="0.2">
      <c r="A313" s="161" t="s">
        <v>172</v>
      </c>
      <c r="B313" s="162" t="s">
        <v>88</v>
      </c>
      <c r="C313" s="182" t="s">
        <v>89</v>
      </c>
      <c r="D313" s="163"/>
      <c r="E313" s="164"/>
      <c r="F313" s="165"/>
      <c r="G313" s="165">
        <f>SUMIF(AG314:AG336,"&lt;&gt;NOR",G314:G336)</f>
        <v>0</v>
      </c>
      <c r="H313" s="165"/>
      <c r="I313" s="165">
        <f>SUM(I314:I336)</f>
        <v>0</v>
      </c>
      <c r="J313" s="165"/>
      <c r="K313" s="165">
        <f>SUM(K314:K336)</f>
        <v>0</v>
      </c>
      <c r="L313" s="165"/>
      <c r="M313" s="165">
        <f>SUM(M314:M336)</f>
        <v>0</v>
      </c>
      <c r="N313" s="165"/>
      <c r="O313" s="165">
        <f>SUM(O314:O336)</f>
        <v>0</v>
      </c>
      <c r="P313" s="165"/>
      <c r="Q313" s="165">
        <f>SUM(Q314:Q336)</f>
        <v>0</v>
      </c>
      <c r="R313" s="165"/>
      <c r="S313" s="165"/>
      <c r="T313" s="166"/>
      <c r="U313" s="160"/>
      <c r="V313" s="160">
        <f>SUM(V314:V336)</f>
        <v>17.52</v>
      </c>
      <c r="W313" s="160"/>
      <c r="AG313" t="s">
        <v>173</v>
      </c>
    </row>
    <row r="314" spans="1:60" ht="22.5" outlineLevel="1" x14ac:dyDescent="0.2">
      <c r="A314" s="167">
        <v>99</v>
      </c>
      <c r="B314" s="168" t="s">
        <v>2629</v>
      </c>
      <c r="C314" s="184" t="s">
        <v>2630</v>
      </c>
      <c r="D314" s="169" t="s">
        <v>256</v>
      </c>
      <c r="E314" s="170">
        <v>41.22</v>
      </c>
      <c r="F314" s="171"/>
      <c r="G314" s="172">
        <f>ROUND(E314*F314,2)</f>
        <v>0</v>
      </c>
      <c r="H314" s="171"/>
      <c r="I314" s="172">
        <f>ROUND(E314*H314,2)</f>
        <v>0</v>
      </c>
      <c r="J314" s="171"/>
      <c r="K314" s="172">
        <f>ROUND(E314*J314,2)</f>
        <v>0</v>
      </c>
      <c r="L314" s="172">
        <v>21</v>
      </c>
      <c r="M314" s="172">
        <f>G314*(1+L314/100)</f>
        <v>0</v>
      </c>
      <c r="N314" s="172">
        <v>0</v>
      </c>
      <c r="O314" s="172">
        <f>ROUND(E314*N314,2)</f>
        <v>0</v>
      </c>
      <c r="P314" s="172">
        <v>0</v>
      </c>
      <c r="Q314" s="172">
        <f>ROUND(E314*P314,2)</f>
        <v>0</v>
      </c>
      <c r="R314" s="172"/>
      <c r="S314" s="172" t="s">
        <v>177</v>
      </c>
      <c r="T314" s="173" t="s">
        <v>178</v>
      </c>
      <c r="U314" s="158">
        <v>0.42499999999999999</v>
      </c>
      <c r="V314" s="158">
        <f>ROUND(E314*U314,2)</f>
        <v>17.52</v>
      </c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196</v>
      </c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190" t="s">
        <v>2604</v>
      </c>
      <c r="D315" s="188"/>
      <c r="E315" s="189">
        <v>36.75</v>
      </c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>
        <v>0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190" t="s">
        <v>2605</v>
      </c>
      <c r="D316" s="188"/>
      <c r="E316" s="189">
        <v>1.47</v>
      </c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>
        <v>0</v>
      </c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190" t="s">
        <v>2606</v>
      </c>
      <c r="D317" s="188"/>
      <c r="E317" s="189">
        <v>1.5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outlineLevel="1" x14ac:dyDescent="0.2">
      <c r="A318" s="155"/>
      <c r="B318" s="156"/>
      <c r="C318" s="190" t="s">
        <v>2607</v>
      </c>
      <c r="D318" s="188"/>
      <c r="E318" s="189">
        <v>1.5</v>
      </c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200</v>
      </c>
      <c r="AH318" s="148">
        <v>0</v>
      </c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ht="45" outlineLevel="1" x14ac:dyDescent="0.2">
      <c r="A319" s="167">
        <v>100</v>
      </c>
      <c r="B319" s="168" t="s">
        <v>2631</v>
      </c>
      <c r="C319" s="184" t="s">
        <v>2632</v>
      </c>
      <c r="D319" s="169" t="s">
        <v>256</v>
      </c>
      <c r="E319" s="170">
        <v>46.166400000000003</v>
      </c>
      <c r="F319" s="171"/>
      <c r="G319" s="172">
        <f>ROUND(E319*F319,2)</f>
        <v>0</v>
      </c>
      <c r="H319" s="171"/>
      <c r="I319" s="172">
        <f>ROUND(E319*H319,2)</f>
        <v>0</v>
      </c>
      <c r="J319" s="171"/>
      <c r="K319" s="172">
        <f>ROUND(E319*J319,2)</f>
        <v>0</v>
      </c>
      <c r="L319" s="172">
        <v>21</v>
      </c>
      <c r="M319" s="172">
        <f>G319*(1+L319/100)</f>
        <v>0</v>
      </c>
      <c r="N319" s="172">
        <v>0</v>
      </c>
      <c r="O319" s="172">
        <f>ROUND(E319*N319,2)</f>
        <v>0</v>
      </c>
      <c r="P319" s="172">
        <v>0</v>
      </c>
      <c r="Q319" s="172">
        <f>ROUND(E319*P319,2)</f>
        <v>0</v>
      </c>
      <c r="R319" s="172" t="s">
        <v>228</v>
      </c>
      <c r="S319" s="172" t="s">
        <v>2633</v>
      </c>
      <c r="T319" s="173" t="s">
        <v>178</v>
      </c>
      <c r="U319" s="158">
        <v>0</v>
      </c>
      <c r="V319" s="158">
        <f>ROUND(E319*U319,2)</f>
        <v>0</v>
      </c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185</v>
      </c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199" t="s">
        <v>283</v>
      </c>
      <c r="D320" s="191"/>
      <c r="E320" s="192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outlineLevel="1" x14ac:dyDescent="0.2">
      <c r="A321" s="155"/>
      <c r="B321" s="156"/>
      <c r="C321" s="200" t="s">
        <v>2623</v>
      </c>
      <c r="D321" s="191"/>
      <c r="E321" s="192">
        <v>36.75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200</v>
      </c>
      <c r="AH321" s="148">
        <v>2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outlineLevel="1" x14ac:dyDescent="0.2">
      <c r="A322" s="155"/>
      <c r="B322" s="156"/>
      <c r="C322" s="200" t="s">
        <v>2624</v>
      </c>
      <c r="D322" s="191"/>
      <c r="E322" s="192">
        <v>1.47</v>
      </c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200</v>
      </c>
      <c r="AH322" s="148">
        <v>2</v>
      </c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200" t="s">
        <v>2625</v>
      </c>
      <c r="D323" s="191"/>
      <c r="E323" s="192">
        <v>1.5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2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1" x14ac:dyDescent="0.2">
      <c r="A324" s="155"/>
      <c r="B324" s="156"/>
      <c r="C324" s="200" t="s">
        <v>2626</v>
      </c>
      <c r="D324" s="191"/>
      <c r="E324" s="192">
        <v>1.5</v>
      </c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200</v>
      </c>
      <c r="AH324" s="148">
        <v>2</v>
      </c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201" t="s">
        <v>295</v>
      </c>
      <c r="D325" s="193"/>
      <c r="E325" s="194">
        <v>41.22</v>
      </c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>
        <v>3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55"/>
      <c r="B326" s="156"/>
      <c r="C326" s="199" t="s">
        <v>296</v>
      </c>
      <c r="D326" s="191"/>
      <c r="E326" s="192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200</v>
      </c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1" x14ac:dyDescent="0.2">
      <c r="A327" s="155"/>
      <c r="B327" s="156"/>
      <c r="C327" s="190" t="s">
        <v>2634</v>
      </c>
      <c r="D327" s="188"/>
      <c r="E327" s="189">
        <v>46.17</v>
      </c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200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ht="22.5" outlineLevel="1" x14ac:dyDescent="0.2">
      <c r="A328" s="167">
        <v>101</v>
      </c>
      <c r="B328" s="168" t="s">
        <v>2635</v>
      </c>
      <c r="C328" s="184" t="s">
        <v>2636</v>
      </c>
      <c r="D328" s="169" t="s">
        <v>227</v>
      </c>
      <c r="E328" s="170">
        <v>84</v>
      </c>
      <c r="F328" s="171"/>
      <c r="G328" s="172">
        <f>ROUND(E328*F328,2)</f>
        <v>0</v>
      </c>
      <c r="H328" s="171"/>
      <c r="I328" s="172">
        <f>ROUND(E328*H328,2)</f>
        <v>0</v>
      </c>
      <c r="J328" s="171"/>
      <c r="K328" s="172">
        <f>ROUND(E328*J328,2)</f>
        <v>0</v>
      </c>
      <c r="L328" s="172">
        <v>21</v>
      </c>
      <c r="M328" s="172">
        <f>G328*(1+L328/100)</f>
        <v>0</v>
      </c>
      <c r="N328" s="172">
        <v>0</v>
      </c>
      <c r="O328" s="172">
        <f>ROUND(E328*N328,2)</f>
        <v>0</v>
      </c>
      <c r="P328" s="172">
        <v>0</v>
      </c>
      <c r="Q328" s="172">
        <f>ROUND(E328*P328,2)</f>
        <v>0</v>
      </c>
      <c r="R328" s="172" t="s">
        <v>228</v>
      </c>
      <c r="S328" s="172" t="s">
        <v>177</v>
      </c>
      <c r="T328" s="173" t="s">
        <v>178</v>
      </c>
      <c r="U328" s="158">
        <v>0</v>
      </c>
      <c r="V328" s="158">
        <f>ROUND(E328*U328,2)</f>
        <v>0</v>
      </c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185</v>
      </c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55"/>
      <c r="B329" s="156"/>
      <c r="C329" s="190" t="s">
        <v>2637</v>
      </c>
      <c r="D329" s="188"/>
      <c r="E329" s="189">
        <v>25</v>
      </c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200</v>
      </c>
      <c r="AH329" s="148">
        <v>0</v>
      </c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outlineLevel="1" x14ac:dyDescent="0.2">
      <c r="A330" s="155"/>
      <c r="B330" s="156"/>
      <c r="C330" s="190" t="s">
        <v>2638</v>
      </c>
      <c r="D330" s="188"/>
      <c r="E330" s="189">
        <v>1</v>
      </c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200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outlineLevel="1" x14ac:dyDescent="0.2">
      <c r="A331" s="155"/>
      <c r="B331" s="156"/>
      <c r="C331" s="190" t="s">
        <v>2639</v>
      </c>
      <c r="D331" s="188"/>
      <c r="E331" s="189">
        <v>1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200</v>
      </c>
      <c r="AH331" s="148">
        <v>0</v>
      </c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outlineLevel="1" x14ac:dyDescent="0.2">
      <c r="A332" s="155"/>
      <c r="B332" s="156"/>
      <c r="C332" s="190" t="s">
        <v>2640</v>
      </c>
      <c r="D332" s="188"/>
      <c r="E332" s="189">
        <v>1</v>
      </c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 t="s">
        <v>200</v>
      </c>
      <c r="AH332" s="148">
        <v>0</v>
      </c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outlineLevel="1" x14ac:dyDescent="0.2">
      <c r="A333" s="155"/>
      <c r="B333" s="156"/>
      <c r="C333" s="204" t="s">
        <v>283</v>
      </c>
      <c r="D333" s="193"/>
      <c r="E333" s="194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200</v>
      </c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outlineLevel="1" x14ac:dyDescent="0.2">
      <c r="A334" s="155"/>
      <c r="B334" s="156"/>
      <c r="C334" s="201" t="s">
        <v>295</v>
      </c>
      <c r="D334" s="193"/>
      <c r="E334" s="194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200</v>
      </c>
      <c r="AH334" s="148">
        <v>3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outlineLevel="1" x14ac:dyDescent="0.2">
      <c r="A335" s="155"/>
      <c r="B335" s="156"/>
      <c r="C335" s="199" t="s">
        <v>296</v>
      </c>
      <c r="D335" s="191"/>
      <c r="E335" s="192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200</v>
      </c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1" x14ac:dyDescent="0.2">
      <c r="A336" s="155"/>
      <c r="B336" s="156"/>
      <c r="C336" s="190" t="s">
        <v>2641</v>
      </c>
      <c r="D336" s="188"/>
      <c r="E336" s="189">
        <v>56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x14ac:dyDescent="0.2">
      <c r="A337" s="161" t="s">
        <v>172</v>
      </c>
      <c r="B337" s="162" t="s">
        <v>94</v>
      </c>
      <c r="C337" s="182" t="s">
        <v>95</v>
      </c>
      <c r="D337" s="163"/>
      <c r="E337" s="164"/>
      <c r="F337" s="165"/>
      <c r="G337" s="165">
        <f>SUMIF(AG338:AG369,"&lt;&gt;NOR",G338:G369)</f>
        <v>0</v>
      </c>
      <c r="H337" s="165"/>
      <c r="I337" s="165">
        <f>SUM(I338:I369)</f>
        <v>0</v>
      </c>
      <c r="J337" s="165"/>
      <c r="K337" s="165">
        <f>SUM(K338:K369)</f>
        <v>0</v>
      </c>
      <c r="L337" s="165"/>
      <c r="M337" s="165">
        <f>SUM(M338:M369)</f>
        <v>0</v>
      </c>
      <c r="N337" s="165"/>
      <c r="O337" s="165">
        <f>SUM(O338:O369)</f>
        <v>0</v>
      </c>
      <c r="P337" s="165"/>
      <c r="Q337" s="165">
        <f>SUM(Q338:Q369)</f>
        <v>0</v>
      </c>
      <c r="R337" s="165"/>
      <c r="S337" s="165"/>
      <c r="T337" s="166"/>
      <c r="U337" s="160"/>
      <c r="V337" s="160">
        <f>SUM(V338:V369)</f>
        <v>426.47</v>
      </c>
      <c r="W337" s="160"/>
      <c r="AG337" t="s">
        <v>173</v>
      </c>
    </row>
    <row r="338" spans="1:60" ht="33.75" outlineLevel="1" x14ac:dyDescent="0.2">
      <c r="A338" s="167">
        <v>102</v>
      </c>
      <c r="B338" s="168" t="s">
        <v>486</v>
      </c>
      <c r="C338" s="184" t="s">
        <v>487</v>
      </c>
      <c r="D338" s="169" t="s">
        <v>195</v>
      </c>
      <c r="E338" s="170">
        <v>482.01850000000002</v>
      </c>
      <c r="F338" s="171"/>
      <c r="G338" s="172">
        <f>ROUND(E338*F338,2)</f>
        <v>0</v>
      </c>
      <c r="H338" s="171"/>
      <c r="I338" s="172">
        <f>ROUND(E338*H338,2)</f>
        <v>0</v>
      </c>
      <c r="J338" s="171"/>
      <c r="K338" s="172">
        <f>ROUND(E338*J338,2)</f>
        <v>0</v>
      </c>
      <c r="L338" s="172">
        <v>21</v>
      </c>
      <c r="M338" s="172">
        <f>G338*(1+L338/100)</f>
        <v>0</v>
      </c>
      <c r="N338" s="172">
        <v>0</v>
      </c>
      <c r="O338" s="172">
        <f>ROUND(E338*N338,2)</f>
        <v>0</v>
      </c>
      <c r="P338" s="172">
        <v>0</v>
      </c>
      <c r="Q338" s="172">
        <f>ROUND(E338*P338,2)</f>
        <v>0</v>
      </c>
      <c r="R338" s="172"/>
      <c r="S338" s="172" t="s">
        <v>177</v>
      </c>
      <c r="T338" s="173" t="s">
        <v>178</v>
      </c>
      <c r="U338" s="158">
        <v>0.13900000000000001</v>
      </c>
      <c r="V338" s="158">
        <f>ROUND(E338*U338,2)</f>
        <v>67</v>
      </c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196</v>
      </c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/>
      <c r="B339" s="156"/>
      <c r="C339" s="190" t="s">
        <v>2642</v>
      </c>
      <c r="D339" s="188"/>
      <c r="E339" s="189">
        <v>409.96</v>
      </c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200</v>
      </c>
      <c r="AH339" s="148">
        <v>0</v>
      </c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1" x14ac:dyDescent="0.2">
      <c r="A340" s="155"/>
      <c r="B340" s="156"/>
      <c r="C340" s="190" t="s">
        <v>2643</v>
      </c>
      <c r="D340" s="188"/>
      <c r="E340" s="189">
        <v>29.25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outlineLevel="1" x14ac:dyDescent="0.2">
      <c r="A341" s="155"/>
      <c r="B341" s="156"/>
      <c r="C341" s="190" t="s">
        <v>2644</v>
      </c>
      <c r="D341" s="188"/>
      <c r="E341" s="189">
        <v>42.81</v>
      </c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200</v>
      </c>
      <c r="AH341" s="148">
        <v>0</v>
      </c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ht="45" outlineLevel="1" x14ac:dyDescent="0.2">
      <c r="A342" s="167">
        <v>103</v>
      </c>
      <c r="B342" s="168" t="s">
        <v>492</v>
      </c>
      <c r="C342" s="184" t="s">
        <v>493</v>
      </c>
      <c r="D342" s="169" t="s">
        <v>195</v>
      </c>
      <c r="E342" s="170">
        <v>964.03599999999994</v>
      </c>
      <c r="F342" s="171"/>
      <c r="G342" s="172">
        <f>ROUND(E342*F342,2)</f>
        <v>0</v>
      </c>
      <c r="H342" s="171"/>
      <c r="I342" s="172">
        <f>ROUND(E342*H342,2)</f>
        <v>0</v>
      </c>
      <c r="J342" s="171"/>
      <c r="K342" s="172">
        <f>ROUND(E342*J342,2)</f>
        <v>0</v>
      </c>
      <c r="L342" s="172">
        <v>21</v>
      </c>
      <c r="M342" s="172">
        <f>G342*(1+L342/100)</f>
        <v>0</v>
      </c>
      <c r="N342" s="172">
        <v>0</v>
      </c>
      <c r="O342" s="172">
        <f>ROUND(E342*N342,2)</f>
        <v>0</v>
      </c>
      <c r="P342" s="172">
        <v>0</v>
      </c>
      <c r="Q342" s="172">
        <f>ROUND(E342*P342,2)</f>
        <v>0</v>
      </c>
      <c r="R342" s="172"/>
      <c r="S342" s="172" t="s">
        <v>177</v>
      </c>
      <c r="T342" s="173" t="s">
        <v>178</v>
      </c>
      <c r="U342" s="158">
        <v>7.0000000000000001E-3</v>
      </c>
      <c r="V342" s="158">
        <f>ROUND(E342*U342,2)</f>
        <v>6.75</v>
      </c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196</v>
      </c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1" x14ac:dyDescent="0.2">
      <c r="A343" s="155"/>
      <c r="B343" s="156"/>
      <c r="C343" s="199" t="s">
        <v>283</v>
      </c>
      <c r="D343" s="191"/>
      <c r="E343" s="192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200</v>
      </c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outlineLevel="1" x14ac:dyDescent="0.2">
      <c r="A344" s="155"/>
      <c r="B344" s="156"/>
      <c r="C344" s="200" t="s">
        <v>2645</v>
      </c>
      <c r="D344" s="191"/>
      <c r="E344" s="192">
        <v>409.96</v>
      </c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>
        <v>2</v>
      </c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1" x14ac:dyDescent="0.2">
      <c r="A345" s="155"/>
      <c r="B345" s="156"/>
      <c r="C345" s="200" t="s">
        <v>2646</v>
      </c>
      <c r="D345" s="191"/>
      <c r="E345" s="192">
        <v>29.25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200</v>
      </c>
      <c r="AH345" s="148">
        <v>2</v>
      </c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200" t="s">
        <v>2647</v>
      </c>
      <c r="D346" s="191"/>
      <c r="E346" s="192">
        <v>42.81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2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outlineLevel="1" x14ac:dyDescent="0.2">
      <c r="A347" s="155"/>
      <c r="B347" s="156"/>
      <c r="C347" s="201" t="s">
        <v>295</v>
      </c>
      <c r="D347" s="193"/>
      <c r="E347" s="194">
        <v>482.02</v>
      </c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200</v>
      </c>
      <c r="AH347" s="148">
        <v>3</v>
      </c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199" t="s">
        <v>296</v>
      </c>
      <c r="D348" s="191"/>
      <c r="E348" s="192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outlineLevel="1" x14ac:dyDescent="0.2">
      <c r="A349" s="155"/>
      <c r="B349" s="156"/>
      <c r="C349" s="190" t="s">
        <v>2648</v>
      </c>
      <c r="D349" s="188"/>
      <c r="E349" s="189">
        <v>964.04</v>
      </c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200</v>
      </c>
      <c r="AH349" s="148">
        <v>0</v>
      </c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ht="22.5" outlineLevel="1" x14ac:dyDescent="0.2">
      <c r="A350" s="167">
        <v>104</v>
      </c>
      <c r="B350" s="168" t="s">
        <v>499</v>
      </c>
      <c r="C350" s="184" t="s">
        <v>500</v>
      </c>
      <c r="D350" s="169" t="s">
        <v>195</v>
      </c>
      <c r="E350" s="170">
        <v>482.01850000000002</v>
      </c>
      <c r="F350" s="171"/>
      <c r="G350" s="172">
        <f>ROUND(E350*F350,2)</f>
        <v>0</v>
      </c>
      <c r="H350" s="171"/>
      <c r="I350" s="172">
        <f>ROUND(E350*H350,2)</f>
        <v>0</v>
      </c>
      <c r="J350" s="171"/>
      <c r="K350" s="172">
        <f>ROUND(E350*J350,2)</f>
        <v>0</v>
      </c>
      <c r="L350" s="172">
        <v>21</v>
      </c>
      <c r="M350" s="172">
        <f>G350*(1+L350/100)</f>
        <v>0</v>
      </c>
      <c r="N350" s="172">
        <v>0</v>
      </c>
      <c r="O350" s="172">
        <f>ROUND(E350*N350,2)</f>
        <v>0</v>
      </c>
      <c r="P350" s="172">
        <v>0</v>
      </c>
      <c r="Q350" s="172">
        <f>ROUND(E350*P350,2)</f>
        <v>0</v>
      </c>
      <c r="R350" s="172"/>
      <c r="S350" s="172" t="s">
        <v>177</v>
      </c>
      <c r="T350" s="173" t="s">
        <v>178</v>
      </c>
      <c r="U350" s="158">
        <v>0.11700000000000001</v>
      </c>
      <c r="V350" s="158">
        <f>ROUND(E350*U350,2)</f>
        <v>56.4</v>
      </c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196</v>
      </c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0" t="s">
        <v>2642</v>
      </c>
      <c r="D351" s="188"/>
      <c r="E351" s="189">
        <v>409.96</v>
      </c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>
        <v>0</v>
      </c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1" x14ac:dyDescent="0.2">
      <c r="A352" s="155"/>
      <c r="B352" s="156"/>
      <c r="C352" s="190" t="s">
        <v>2643</v>
      </c>
      <c r="D352" s="188"/>
      <c r="E352" s="189">
        <v>29.25</v>
      </c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200</v>
      </c>
      <c r="AH352" s="148">
        <v>0</v>
      </c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190" t="s">
        <v>2644</v>
      </c>
      <c r="D353" s="188"/>
      <c r="E353" s="189">
        <v>42.81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0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ht="22.5" outlineLevel="1" x14ac:dyDescent="0.2">
      <c r="A354" s="167">
        <v>105</v>
      </c>
      <c r="B354" s="168" t="s">
        <v>501</v>
      </c>
      <c r="C354" s="184" t="s">
        <v>502</v>
      </c>
      <c r="D354" s="169" t="s">
        <v>195</v>
      </c>
      <c r="E354" s="170">
        <v>385.05</v>
      </c>
      <c r="F354" s="171"/>
      <c r="G354" s="172">
        <f>ROUND(E354*F354,2)</f>
        <v>0</v>
      </c>
      <c r="H354" s="171"/>
      <c r="I354" s="172">
        <f>ROUND(E354*H354,2)</f>
        <v>0</v>
      </c>
      <c r="J354" s="171"/>
      <c r="K354" s="172">
        <f>ROUND(E354*J354,2)</f>
        <v>0</v>
      </c>
      <c r="L354" s="172">
        <v>21</v>
      </c>
      <c r="M354" s="172">
        <f>G354*(1+L354/100)</f>
        <v>0</v>
      </c>
      <c r="N354" s="172">
        <v>0</v>
      </c>
      <c r="O354" s="172">
        <f>ROUND(E354*N354,2)</f>
        <v>0</v>
      </c>
      <c r="P354" s="172">
        <v>0</v>
      </c>
      <c r="Q354" s="172">
        <f>ROUND(E354*P354,2)</f>
        <v>0</v>
      </c>
      <c r="R354" s="172"/>
      <c r="S354" s="172" t="s">
        <v>177</v>
      </c>
      <c r="T354" s="173" t="s">
        <v>178</v>
      </c>
      <c r="U354" s="158">
        <v>0.214</v>
      </c>
      <c r="V354" s="158">
        <f>ROUND(E354*U354,2)</f>
        <v>82.4</v>
      </c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196</v>
      </c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outlineLevel="1" x14ac:dyDescent="0.2">
      <c r="A355" s="155"/>
      <c r="B355" s="156"/>
      <c r="C355" s="190" t="s">
        <v>2649</v>
      </c>
      <c r="D355" s="188"/>
      <c r="E355" s="189">
        <v>385.05</v>
      </c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200</v>
      </c>
      <c r="AH355" s="148">
        <v>0</v>
      </c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ht="22.5" outlineLevel="1" x14ac:dyDescent="0.2">
      <c r="A356" s="167">
        <v>106</v>
      </c>
      <c r="B356" s="168" t="s">
        <v>504</v>
      </c>
      <c r="C356" s="184" t="s">
        <v>505</v>
      </c>
      <c r="D356" s="169" t="s">
        <v>195</v>
      </c>
      <c r="E356" s="170">
        <v>409.96</v>
      </c>
      <c r="F356" s="171"/>
      <c r="G356" s="172">
        <f>ROUND(E356*F356,2)</f>
        <v>0</v>
      </c>
      <c r="H356" s="171"/>
      <c r="I356" s="172">
        <f>ROUND(E356*H356,2)</f>
        <v>0</v>
      </c>
      <c r="J356" s="171"/>
      <c r="K356" s="172">
        <f>ROUND(E356*J356,2)</f>
        <v>0</v>
      </c>
      <c r="L356" s="172">
        <v>21</v>
      </c>
      <c r="M356" s="172">
        <f>G356*(1+L356/100)</f>
        <v>0</v>
      </c>
      <c r="N356" s="172">
        <v>0</v>
      </c>
      <c r="O356" s="172">
        <f>ROUND(E356*N356,2)</f>
        <v>0</v>
      </c>
      <c r="P356" s="172">
        <v>0</v>
      </c>
      <c r="Q356" s="172">
        <f>ROUND(E356*P356,2)</f>
        <v>0</v>
      </c>
      <c r="R356" s="172"/>
      <c r="S356" s="172" t="s">
        <v>177</v>
      </c>
      <c r="T356" s="173" t="s">
        <v>178</v>
      </c>
      <c r="U356" s="158">
        <v>0.252</v>
      </c>
      <c r="V356" s="158">
        <f>ROUND(E356*U356,2)</f>
        <v>103.31</v>
      </c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196</v>
      </c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outlineLevel="1" x14ac:dyDescent="0.2">
      <c r="A357" s="155"/>
      <c r="B357" s="156"/>
      <c r="C357" s="190" t="s">
        <v>2642</v>
      </c>
      <c r="D357" s="188"/>
      <c r="E357" s="189">
        <v>409.96</v>
      </c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200</v>
      </c>
      <c r="AH357" s="148">
        <v>0</v>
      </c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ht="33.75" outlineLevel="1" x14ac:dyDescent="0.2">
      <c r="A358" s="167">
        <v>107</v>
      </c>
      <c r="B358" s="168" t="s">
        <v>507</v>
      </c>
      <c r="C358" s="184" t="s">
        <v>508</v>
      </c>
      <c r="D358" s="169" t="s">
        <v>195</v>
      </c>
      <c r="E358" s="170">
        <v>2049.8000000000002</v>
      </c>
      <c r="F358" s="171"/>
      <c r="G358" s="172">
        <f>ROUND(E358*F358,2)</f>
        <v>0</v>
      </c>
      <c r="H358" s="171"/>
      <c r="I358" s="172">
        <f>ROUND(E358*H358,2)</f>
        <v>0</v>
      </c>
      <c r="J358" s="171"/>
      <c r="K358" s="172">
        <f>ROUND(E358*J358,2)</f>
        <v>0</v>
      </c>
      <c r="L358" s="172">
        <v>21</v>
      </c>
      <c r="M358" s="172">
        <f>G358*(1+L358/100)</f>
        <v>0</v>
      </c>
      <c r="N358" s="172">
        <v>0</v>
      </c>
      <c r="O358" s="172">
        <f>ROUND(E358*N358,2)</f>
        <v>0</v>
      </c>
      <c r="P358" s="172">
        <v>0</v>
      </c>
      <c r="Q358" s="172">
        <f>ROUND(E358*P358,2)</f>
        <v>0</v>
      </c>
      <c r="R358" s="172"/>
      <c r="S358" s="172" t="s">
        <v>177</v>
      </c>
      <c r="T358" s="173" t="s">
        <v>178</v>
      </c>
      <c r="U358" s="158">
        <v>0.01</v>
      </c>
      <c r="V358" s="158">
        <f>ROUND(E358*U358,2)</f>
        <v>20.5</v>
      </c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196</v>
      </c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outlineLevel="1" x14ac:dyDescent="0.2">
      <c r="A359" s="155"/>
      <c r="B359" s="156"/>
      <c r="C359" s="190" t="s">
        <v>2650</v>
      </c>
      <c r="D359" s="188"/>
      <c r="E359" s="189">
        <v>2049.8000000000002</v>
      </c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200</v>
      </c>
      <c r="AH359" s="148">
        <v>0</v>
      </c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ht="33.75" outlineLevel="1" x14ac:dyDescent="0.2">
      <c r="A360" s="167">
        <v>108</v>
      </c>
      <c r="B360" s="168" t="s">
        <v>509</v>
      </c>
      <c r="C360" s="184" t="s">
        <v>510</v>
      </c>
      <c r="D360" s="169" t="s">
        <v>195</v>
      </c>
      <c r="E360" s="170">
        <v>409.96</v>
      </c>
      <c r="F360" s="171"/>
      <c r="G360" s="172">
        <f>ROUND(E360*F360,2)</f>
        <v>0</v>
      </c>
      <c r="H360" s="171"/>
      <c r="I360" s="172">
        <f>ROUND(E360*H360,2)</f>
        <v>0</v>
      </c>
      <c r="J360" s="171"/>
      <c r="K360" s="172">
        <f>ROUND(E360*J360,2)</f>
        <v>0</v>
      </c>
      <c r="L360" s="172">
        <v>21</v>
      </c>
      <c r="M360" s="172">
        <f>G360*(1+L360/100)</f>
        <v>0</v>
      </c>
      <c r="N360" s="172">
        <v>0</v>
      </c>
      <c r="O360" s="172">
        <f>ROUND(E360*N360,2)</f>
        <v>0</v>
      </c>
      <c r="P360" s="172">
        <v>0</v>
      </c>
      <c r="Q360" s="172">
        <f>ROUND(E360*P360,2)</f>
        <v>0</v>
      </c>
      <c r="R360" s="172"/>
      <c r="S360" s="172" t="s">
        <v>177</v>
      </c>
      <c r="T360" s="173" t="s">
        <v>178</v>
      </c>
      <c r="U360" s="158">
        <v>0.19800000000000001</v>
      </c>
      <c r="V360" s="158">
        <f>ROUND(E360*U360,2)</f>
        <v>81.17</v>
      </c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196</v>
      </c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1" x14ac:dyDescent="0.2">
      <c r="A361" s="155"/>
      <c r="B361" s="156"/>
      <c r="C361" s="190" t="s">
        <v>2642</v>
      </c>
      <c r="D361" s="188"/>
      <c r="E361" s="189">
        <v>409.96</v>
      </c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200</v>
      </c>
      <c r="AH361" s="148">
        <v>0</v>
      </c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1" x14ac:dyDescent="0.2">
      <c r="A362" s="167">
        <v>109</v>
      </c>
      <c r="B362" s="168" t="s">
        <v>511</v>
      </c>
      <c r="C362" s="184" t="s">
        <v>512</v>
      </c>
      <c r="D362" s="169" t="s">
        <v>195</v>
      </c>
      <c r="E362" s="170">
        <v>295</v>
      </c>
      <c r="F362" s="171"/>
      <c r="G362" s="172">
        <f>ROUND(E362*F362,2)</f>
        <v>0</v>
      </c>
      <c r="H362" s="171"/>
      <c r="I362" s="172">
        <f>ROUND(E362*H362,2)</f>
        <v>0</v>
      </c>
      <c r="J362" s="171"/>
      <c r="K362" s="172">
        <f>ROUND(E362*J362,2)</f>
        <v>0</v>
      </c>
      <c r="L362" s="172">
        <v>21</v>
      </c>
      <c r="M362" s="172">
        <f>G362*(1+L362/100)</f>
        <v>0</v>
      </c>
      <c r="N362" s="172">
        <v>0</v>
      </c>
      <c r="O362" s="172">
        <f>ROUND(E362*N362,2)</f>
        <v>0</v>
      </c>
      <c r="P362" s="172">
        <v>0</v>
      </c>
      <c r="Q362" s="172">
        <f>ROUND(E362*P362,2)</f>
        <v>0</v>
      </c>
      <c r="R362" s="172"/>
      <c r="S362" s="172" t="s">
        <v>177</v>
      </c>
      <c r="T362" s="173" t="s">
        <v>178</v>
      </c>
      <c r="U362" s="158">
        <v>3.0300000000000001E-2</v>
      </c>
      <c r="V362" s="158">
        <f>ROUND(E362*U362,2)</f>
        <v>8.94</v>
      </c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196</v>
      </c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55"/>
      <c r="B363" s="156"/>
      <c r="C363" s="190" t="s">
        <v>2651</v>
      </c>
      <c r="D363" s="188"/>
      <c r="E363" s="189">
        <v>295</v>
      </c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200</v>
      </c>
      <c r="AH363" s="148">
        <v>0</v>
      </c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ht="33.75" outlineLevel="1" x14ac:dyDescent="0.2">
      <c r="A364" s="167">
        <v>110</v>
      </c>
      <c r="B364" s="168" t="s">
        <v>517</v>
      </c>
      <c r="C364" s="184" t="s">
        <v>518</v>
      </c>
      <c r="D364" s="169" t="s">
        <v>195</v>
      </c>
      <c r="E364" s="170">
        <v>1180</v>
      </c>
      <c r="F364" s="171"/>
      <c r="G364" s="172">
        <f>ROUND(E364*F364,2)</f>
        <v>0</v>
      </c>
      <c r="H364" s="171"/>
      <c r="I364" s="172">
        <f>ROUND(E364*H364,2)</f>
        <v>0</v>
      </c>
      <c r="J364" s="171"/>
      <c r="K364" s="172">
        <f>ROUND(E364*J364,2)</f>
        <v>0</v>
      </c>
      <c r="L364" s="172">
        <v>21</v>
      </c>
      <c r="M364" s="172">
        <f>G364*(1+L364/100)</f>
        <v>0</v>
      </c>
      <c r="N364" s="172">
        <v>0</v>
      </c>
      <c r="O364" s="172">
        <f>ROUND(E364*N364,2)</f>
        <v>0</v>
      </c>
      <c r="P364" s="172">
        <v>0</v>
      </c>
      <c r="Q364" s="172">
        <f>ROUND(E364*P364,2)</f>
        <v>0</v>
      </c>
      <c r="R364" s="172"/>
      <c r="S364" s="172" t="s">
        <v>177</v>
      </c>
      <c r="T364" s="173" t="s">
        <v>178</v>
      </c>
      <c r="U364" s="158">
        <v>0</v>
      </c>
      <c r="V364" s="158">
        <f>ROUND(E364*U364,2)</f>
        <v>0</v>
      </c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196</v>
      </c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outlineLevel="1" x14ac:dyDescent="0.2">
      <c r="A365" s="155"/>
      <c r="B365" s="156"/>
      <c r="C365" s="190" t="s">
        <v>2652</v>
      </c>
      <c r="D365" s="188"/>
      <c r="E365" s="189">
        <v>1180</v>
      </c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200</v>
      </c>
      <c r="AH365" s="148">
        <v>0</v>
      </c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outlineLevel="1" x14ac:dyDescent="0.2">
      <c r="A366" s="167">
        <v>111</v>
      </c>
      <c r="B366" s="168" t="s">
        <v>1783</v>
      </c>
      <c r="C366" s="184" t="s">
        <v>1784</v>
      </c>
      <c r="D366" s="169" t="s">
        <v>526</v>
      </c>
      <c r="E366" s="170">
        <v>1664</v>
      </c>
      <c r="F366" s="171"/>
      <c r="G366" s="172">
        <f>ROUND(E366*F366,2)</f>
        <v>0</v>
      </c>
      <c r="H366" s="171"/>
      <c r="I366" s="172">
        <f>ROUND(E366*H366,2)</f>
        <v>0</v>
      </c>
      <c r="J366" s="171"/>
      <c r="K366" s="172">
        <f>ROUND(E366*J366,2)</f>
        <v>0</v>
      </c>
      <c r="L366" s="172">
        <v>21</v>
      </c>
      <c r="M366" s="172">
        <f>G366*(1+L366/100)</f>
        <v>0</v>
      </c>
      <c r="N366" s="172">
        <v>0</v>
      </c>
      <c r="O366" s="172">
        <f>ROUND(E366*N366,2)</f>
        <v>0</v>
      </c>
      <c r="P366" s="172">
        <v>0</v>
      </c>
      <c r="Q366" s="172">
        <f>ROUND(E366*P366,2)</f>
        <v>0</v>
      </c>
      <c r="R366" s="172" t="s">
        <v>527</v>
      </c>
      <c r="S366" s="172" t="s">
        <v>177</v>
      </c>
      <c r="T366" s="173" t="s">
        <v>178</v>
      </c>
      <c r="U366" s="158">
        <v>0</v>
      </c>
      <c r="V366" s="158">
        <f>ROUND(E366*U366,2)</f>
        <v>0</v>
      </c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528</v>
      </c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1" x14ac:dyDescent="0.2">
      <c r="A367" s="155"/>
      <c r="B367" s="156"/>
      <c r="C367" s="190" t="s">
        <v>1785</v>
      </c>
      <c r="D367" s="188"/>
      <c r="E367" s="189">
        <v>24</v>
      </c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200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outlineLevel="1" x14ac:dyDescent="0.2">
      <c r="A368" s="155"/>
      <c r="B368" s="156"/>
      <c r="C368" s="190" t="s">
        <v>1786</v>
      </c>
      <c r="D368" s="188"/>
      <c r="E368" s="189">
        <v>24</v>
      </c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200</v>
      </c>
      <c r="AH368" s="148">
        <v>0</v>
      </c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1" x14ac:dyDescent="0.2">
      <c r="A369" s="155"/>
      <c r="B369" s="156"/>
      <c r="C369" s="190" t="s">
        <v>1787</v>
      </c>
      <c r="D369" s="188"/>
      <c r="E369" s="189">
        <v>1616</v>
      </c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200</v>
      </c>
      <c r="AH369" s="148">
        <v>0</v>
      </c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ht="25.5" x14ac:dyDescent="0.2">
      <c r="A370" s="161" t="s">
        <v>172</v>
      </c>
      <c r="B370" s="162" t="s">
        <v>96</v>
      </c>
      <c r="C370" s="182" t="s">
        <v>97</v>
      </c>
      <c r="D370" s="163"/>
      <c r="E370" s="164"/>
      <c r="F370" s="165"/>
      <c r="G370" s="165">
        <f>SUMIF(AG371:AG381,"&lt;&gt;NOR",G371:G381)</f>
        <v>0</v>
      </c>
      <c r="H370" s="165"/>
      <c r="I370" s="165">
        <f>SUM(I371:I381)</f>
        <v>0</v>
      </c>
      <c r="J370" s="165"/>
      <c r="K370" s="165">
        <f>SUM(K371:K381)</f>
        <v>0</v>
      </c>
      <c r="L370" s="165"/>
      <c r="M370" s="165">
        <f>SUM(M371:M381)</f>
        <v>0</v>
      </c>
      <c r="N370" s="165"/>
      <c r="O370" s="165">
        <f>SUM(O371:O381)</f>
        <v>0</v>
      </c>
      <c r="P370" s="165"/>
      <c r="Q370" s="165">
        <f>SUM(Q371:Q381)</f>
        <v>0</v>
      </c>
      <c r="R370" s="165"/>
      <c r="S370" s="165"/>
      <c r="T370" s="166"/>
      <c r="U370" s="160"/>
      <c r="V370" s="160">
        <f>SUM(V371:V381)</f>
        <v>68.22</v>
      </c>
      <c r="W370" s="160"/>
      <c r="AG370" t="s">
        <v>173</v>
      </c>
    </row>
    <row r="371" spans="1:60" ht="45" outlineLevel="1" x14ac:dyDescent="0.2">
      <c r="A371" s="167">
        <v>112</v>
      </c>
      <c r="B371" s="168" t="s">
        <v>532</v>
      </c>
      <c r="C371" s="184" t="s">
        <v>533</v>
      </c>
      <c r="D371" s="169" t="s">
        <v>195</v>
      </c>
      <c r="E371" s="170">
        <v>176.94300000000001</v>
      </c>
      <c r="F371" s="171"/>
      <c r="G371" s="172">
        <f>ROUND(E371*F371,2)</f>
        <v>0</v>
      </c>
      <c r="H371" s="171"/>
      <c r="I371" s="172">
        <f>ROUND(E371*H371,2)</f>
        <v>0</v>
      </c>
      <c r="J371" s="171"/>
      <c r="K371" s="172">
        <f>ROUND(E371*J371,2)</f>
        <v>0</v>
      </c>
      <c r="L371" s="172">
        <v>21</v>
      </c>
      <c r="M371" s="172">
        <f>G371*(1+L371/100)</f>
        <v>0</v>
      </c>
      <c r="N371" s="172">
        <v>0</v>
      </c>
      <c r="O371" s="172">
        <f>ROUND(E371*N371,2)</f>
        <v>0</v>
      </c>
      <c r="P371" s="172">
        <v>0</v>
      </c>
      <c r="Q371" s="172">
        <f>ROUND(E371*P371,2)</f>
        <v>0</v>
      </c>
      <c r="R371" s="172"/>
      <c r="S371" s="172" t="s">
        <v>177</v>
      </c>
      <c r="T371" s="173" t="s">
        <v>178</v>
      </c>
      <c r="U371" s="158">
        <v>0.308</v>
      </c>
      <c r="V371" s="158">
        <f>ROUND(E371*U371,2)</f>
        <v>54.5</v>
      </c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196</v>
      </c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ht="22.5" outlineLevel="1" x14ac:dyDescent="0.2">
      <c r="A372" s="155"/>
      <c r="B372" s="156"/>
      <c r="C372" s="276" t="s">
        <v>534</v>
      </c>
      <c r="D372" s="277"/>
      <c r="E372" s="277"/>
      <c r="F372" s="277"/>
      <c r="G372" s="277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198</v>
      </c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97" t="str">
        <f>C372</f>
        <v>zárubněmi, umytí a vyčištění jiných zasklených a natíraných ploch a zařizovacích předmětů před předáním do užívání světlá výška podlaží do 4 m</v>
      </c>
      <c r="BB372" s="148"/>
      <c r="BC372" s="148"/>
      <c r="BD372" s="148"/>
      <c r="BE372" s="148"/>
      <c r="BF372" s="148"/>
      <c r="BG372" s="148"/>
      <c r="BH372" s="148"/>
    </row>
    <row r="373" spans="1:60" outlineLevel="1" x14ac:dyDescent="0.2">
      <c r="A373" s="155"/>
      <c r="B373" s="156"/>
      <c r="C373" s="190" t="s">
        <v>1770</v>
      </c>
      <c r="D373" s="188"/>
      <c r="E373" s="189">
        <v>56.94</v>
      </c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200</v>
      </c>
      <c r="AH373" s="148">
        <v>0</v>
      </c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outlineLevel="1" x14ac:dyDescent="0.2">
      <c r="A374" s="155"/>
      <c r="B374" s="156"/>
      <c r="C374" s="190" t="s">
        <v>1788</v>
      </c>
      <c r="D374" s="188"/>
      <c r="E374" s="189">
        <v>64</v>
      </c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200</v>
      </c>
      <c r="AH374" s="148">
        <v>0</v>
      </c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190" t="s">
        <v>1789</v>
      </c>
      <c r="D375" s="188"/>
      <c r="E375" s="189">
        <v>56</v>
      </c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67">
        <v>113</v>
      </c>
      <c r="B376" s="168" t="s">
        <v>541</v>
      </c>
      <c r="C376" s="184" t="s">
        <v>542</v>
      </c>
      <c r="D376" s="169" t="s">
        <v>195</v>
      </c>
      <c r="E376" s="170">
        <v>98.867000000000004</v>
      </c>
      <c r="F376" s="171"/>
      <c r="G376" s="172">
        <f>ROUND(E376*F376,2)</f>
        <v>0</v>
      </c>
      <c r="H376" s="171"/>
      <c r="I376" s="172">
        <f>ROUND(E376*H376,2)</f>
        <v>0</v>
      </c>
      <c r="J376" s="171"/>
      <c r="K376" s="172">
        <f>ROUND(E376*J376,2)</f>
        <v>0</v>
      </c>
      <c r="L376" s="172">
        <v>21</v>
      </c>
      <c r="M376" s="172">
        <f>G376*(1+L376/100)</f>
        <v>0</v>
      </c>
      <c r="N376" s="172">
        <v>0</v>
      </c>
      <c r="O376" s="172">
        <f>ROUND(E376*N376,2)</f>
        <v>0</v>
      </c>
      <c r="P376" s="172">
        <v>0</v>
      </c>
      <c r="Q376" s="172">
        <f>ROUND(E376*P376,2)</f>
        <v>0</v>
      </c>
      <c r="R376" s="172"/>
      <c r="S376" s="172" t="s">
        <v>177</v>
      </c>
      <c r="T376" s="173" t="s">
        <v>178</v>
      </c>
      <c r="U376" s="158">
        <v>0.13</v>
      </c>
      <c r="V376" s="158">
        <f>ROUND(E376*U376,2)</f>
        <v>12.85</v>
      </c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196</v>
      </c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/>
      <c r="B377" s="156"/>
      <c r="C377" s="190" t="s">
        <v>1763</v>
      </c>
      <c r="D377" s="188"/>
      <c r="E377" s="189">
        <v>3.58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200</v>
      </c>
      <c r="AH377" s="148">
        <v>0</v>
      </c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1" x14ac:dyDescent="0.2">
      <c r="A378" s="155"/>
      <c r="B378" s="156"/>
      <c r="C378" s="190" t="s">
        <v>1764</v>
      </c>
      <c r="D378" s="188"/>
      <c r="E378" s="189">
        <v>10.62</v>
      </c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200</v>
      </c>
      <c r="AH378" s="148">
        <v>0</v>
      </c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outlineLevel="1" x14ac:dyDescent="0.2">
      <c r="A379" s="155"/>
      <c r="B379" s="156"/>
      <c r="C379" s="190" t="s">
        <v>2653</v>
      </c>
      <c r="D379" s="188"/>
      <c r="E379" s="189">
        <v>84.67</v>
      </c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200</v>
      </c>
      <c r="AH379" s="148">
        <v>0</v>
      </c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ht="22.5" outlineLevel="1" x14ac:dyDescent="0.2">
      <c r="A380" s="167">
        <v>114</v>
      </c>
      <c r="B380" s="168" t="s">
        <v>544</v>
      </c>
      <c r="C380" s="184" t="s">
        <v>545</v>
      </c>
      <c r="D380" s="169" t="s">
        <v>195</v>
      </c>
      <c r="E380" s="170">
        <v>58</v>
      </c>
      <c r="F380" s="171"/>
      <c r="G380" s="172">
        <f>ROUND(E380*F380,2)</f>
        <v>0</v>
      </c>
      <c r="H380" s="171"/>
      <c r="I380" s="172">
        <f>ROUND(E380*H380,2)</f>
        <v>0</v>
      </c>
      <c r="J380" s="171"/>
      <c r="K380" s="172">
        <f>ROUND(E380*J380,2)</f>
        <v>0</v>
      </c>
      <c r="L380" s="172">
        <v>21</v>
      </c>
      <c r="M380" s="172">
        <f>G380*(1+L380/100)</f>
        <v>0</v>
      </c>
      <c r="N380" s="172">
        <v>0</v>
      </c>
      <c r="O380" s="172">
        <f>ROUND(E380*N380,2)</f>
        <v>0</v>
      </c>
      <c r="P380" s="172">
        <v>0</v>
      </c>
      <c r="Q380" s="172">
        <f>ROUND(E380*P380,2)</f>
        <v>0</v>
      </c>
      <c r="R380" s="172"/>
      <c r="S380" s="172" t="s">
        <v>177</v>
      </c>
      <c r="T380" s="173" t="s">
        <v>178</v>
      </c>
      <c r="U380" s="158">
        <v>1.4999999999999999E-2</v>
      </c>
      <c r="V380" s="158">
        <f>ROUND(E380*U380,2)</f>
        <v>0.87</v>
      </c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196</v>
      </c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1" x14ac:dyDescent="0.2">
      <c r="A381" s="155"/>
      <c r="B381" s="156"/>
      <c r="C381" s="190" t="s">
        <v>2628</v>
      </c>
      <c r="D381" s="188"/>
      <c r="E381" s="189">
        <v>58</v>
      </c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200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x14ac:dyDescent="0.2">
      <c r="A382" s="161" t="s">
        <v>172</v>
      </c>
      <c r="B382" s="162" t="s">
        <v>98</v>
      </c>
      <c r="C382" s="182" t="s">
        <v>99</v>
      </c>
      <c r="D382" s="163"/>
      <c r="E382" s="164"/>
      <c r="F382" s="165"/>
      <c r="G382" s="165">
        <f>SUMIF(AG383:AG441,"&lt;&gt;NOR",G383:G441)</f>
        <v>0</v>
      </c>
      <c r="H382" s="165"/>
      <c r="I382" s="165">
        <f>SUM(I383:I441)</f>
        <v>0</v>
      </c>
      <c r="J382" s="165"/>
      <c r="K382" s="165">
        <f>SUM(K383:K441)</f>
        <v>0</v>
      </c>
      <c r="L382" s="165"/>
      <c r="M382" s="165">
        <f>SUM(M383:M441)</f>
        <v>0</v>
      </c>
      <c r="N382" s="165"/>
      <c r="O382" s="165">
        <f>SUM(O383:O441)</f>
        <v>0</v>
      </c>
      <c r="P382" s="165"/>
      <c r="Q382" s="165">
        <f>SUM(Q383:Q441)</f>
        <v>0</v>
      </c>
      <c r="R382" s="165"/>
      <c r="S382" s="165"/>
      <c r="T382" s="166"/>
      <c r="U382" s="160"/>
      <c r="V382" s="160">
        <f>SUM(V383:V441)</f>
        <v>780.04</v>
      </c>
      <c r="W382" s="160"/>
      <c r="AG382" t="s">
        <v>173</v>
      </c>
    </row>
    <row r="383" spans="1:60" ht="22.5" outlineLevel="1" x14ac:dyDescent="0.2">
      <c r="A383" s="167">
        <v>115</v>
      </c>
      <c r="B383" s="168" t="s">
        <v>1790</v>
      </c>
      <c r="C383" s="184" t="s">
        <v>1791</v>
      </c>
      <c r="D383" s="169" t="s">
        <v>208</v>
      </c>
      <c r="E383" s="170">
        <v>2.5781299999999998</v>
      </c>
      <c r="F383" s="171"/>
      <c r="G383" s="172">
        <f>ROUND(E383*F383,2)</f>
        <v>0</v>
      </c>
      <c r="H383" s="171"/>
      <c r="I383" s="172">
        <f>ROUND(E383*H383,2)</f>
        <v>0</v>
      </c>
      <c r="J383" s="171"/>
      <c r="K383" s="172">
        <f>ROUND(E383*J383,2)</f>
        <v>0</v>
      </c>
      <c r="L383" s="172">
        <v>21</v>
      </c>
      <c r="M383" s="172">
        <f>G383*(1+L383/100)</f>
        <v>0</v>
      </c>
      <c r="N383" s="172">
        <v>0</v>
      </c>
      <c r="O383" s="172">
        <f>ROUND(E383*N383,2)</f>
        <v>0</v>
      </c>
      <c r="P383" s="172">
        <v>0</v>
      </c>
      <c r="Q383" s="172">
        <f>ROUND(E383*P383,2)</f>
        <v>0</v>
      </c>
      <c r="R383" s="172"/>
      <c r="S383" s="172" t="s">
        <v>177</v>
      </c>
      <c r="T383" s="173" t="s">
        <v>178</v>
      </c>
      <c r="U383" s="158">
        <v>13.301</v>
      </c>
      <c r="V383" s="158">
        <f>ROUND(E383*U383,2)</f>
        <v>34.29</v>
      </c>
      <c r="W383" s="15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 t="s">
        <v>196</v>
      </c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outlineLevel="1" x14ac:dyDescent="0.2">
      <c r="A384" s="155"/>
      <c r="B384" s="156"/>
      <c r="C384" s="190" t="s">
        <v>1792</v>
      </c>
      <c r="D384" s="188"/>
      <c r="E384" s="189">
        <v>2.58</v>
      </c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200</v>
      </c>
      <c r="AH384" s="148">
        <v>0</v>
      </c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1" x14ac:dyDescent="0.2">
      <c r="A385" s="167">
        <v>116</v>
      </c>
      <c r="B385" s="168" t="s">
        <v>1793</v>
      </c>
      <c r="C385" s="184" t="s">
        <v>1794</v>
      </c>
      <c r="D385" s="169" t="s">
        <v>208</v>
      </c>
      <c r="E385" s="170">
        <v>14.003</v>
      </c>
      <c r="F385" s="171"/>
      <c r="G385" s="172">
        <f>ROUND(E385*F385,2)</f>
        <v>0</v>
      </c>
      <c r="H385" s="171"/>
      <c r="I385" s="172">
        <f>ROUND(E385*H385,2)</f>
        <v>0</v>
      </c>
      <c r="J385" s="171"/>
      <c r="K385" s="172">
        <f>ROUND(E385*J385,2)</f>
        <v>0</v>
      </c>
      <c r="L385" s="172">
        <v>21</v>
      </c>
      <c r="M385" s="172">
        <f>G385*(1+L385/100)</f>
        <v>0</v>
      </c>
      <c r="N385" s="172">
        <v>0</v>
      </c>
      <c r="O385" s="172">
        <f>ROUND(E385*N385,2)</f>
        <v>0</v>
      </c>
      <c r="P385" s="172">
        <v>0</v>
      </c>
      <c r="Q385" s="172">
        <f>ROUND(E385*P385,2)</f>
        <v>0</v>
      </c>
      <c r="R385" s="172"/>
      <c r="S385" s="172" t="s">
        <v>177</v>
      </c>
      <c r="T385" s="173" t="s">
        <v>178</v>
      </c>
      <c r="U385" s="158">
        <v>4.9960000000000004</v>
      </c>
      <c r="V385" s="158">
        <f>ROUND(E385*U385,2)</f>
        <v>69.959999999999994</v>
      </c>
      <c r="W385" s="15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 t="s">
        <v>196</v>
      </c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outlineLevel="1" x14ac:dyDescent="0.2">
      <c r="A386" s="155"/>
      <c r="B386" s="156"/>
      <c r="C386" s="190" t="s">
        <v>2579</v>
      </c>
      <c r="D386" s="188"/>
      <c r="E386" s="189">
        <v>11.6</v>
      </c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200</v>
      </c>
      <c r="AH386" s="148">
        <v>0</v>
      </c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55"/>
      <c r="B387" s="156"/>
      <c r="C387" s="190" t="s">
        <v>2014</v>
      </c>
      <c r="D387" s="188"/>
      <c r="E387" s="189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200</v>
      </c>
      <c r="AH387" s="148">
        <v>0</v>
      </c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190" t="s">
        <v>2589</v>
      </c>
      <c r="D388" s="188"/>
      <c r="E388" s="189">
        <v>1.59</v>
      </c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190" t="s">
        <v>2590</v>
      </c>
      <c r="D389" s="188"/>
      <c r="E389" s="189">
        <v>0.82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0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ht="33.75" outlineLevel="1" x14ac:dyDescent="0.2">
      <c r="A390" s="167">
        <v>117</v>
      </c>
      <c r="B390" s="168" t="s">
        <v>565</v>
      </c>
      <c r="C390" s="184" t="s">
        <v>566</v>
      </c>
      <c r="D390" s="169" t="s">
        <v>208</v>
      </c>
      <c r="E390" s="170">
        <v>5.64</v>
      </c>
      <c r="F390" s="171"/>
      <c r="G390" s="172">
        <f>ROUND(E390*F390,2)</f>
        <v>0</v>
      </c>
      <c r="H390" s="171"/>
      <c r="I390" s="172">
        <f>ROUND(E390*H390,2)</f>
        <v>0</v>
      </c>
      <c r="J390" s="171"/>
      <c r="K390" s="172">
        <f>ROUND(E390*J390,2)</f>
        <v>0</v>
      </c>
      <c r="L390" s="172">
        <v>21</v>
      </c>
      <c r="M390" s="172">
        <f>G390*(1+L390/100)</f>
        <v>0</v>
      </c>
      <c r="N390" s="172">
        <v>0</v>
      </c>
      <c r="O390" s="172">
        <f>ROUND(E390*N390,2)</f>
        <v>0</v>
      </c>
      <c r="P390" s="172">
        <v>0</v>
      </c>
      <c r="Q390" s="172">
        <f>ROUND(E390*P390,2)</f>
        <v>0</v>
      </c>
      <c r="R390" s="172"/>
      <c r="S390" s="172" t="s">
        <v>177</v>
      </c>
      <c r="T390" s="173" t="s">
        <v>178</v>
      </c>
      <c r="U390" s="158">
        <v>7.1950000000000003</v>
      </c>
      <c r="V390" s="158">
        <f>ROUND(E390*U390,2)</f>
        <v>40.58</v>
      </c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196</v>
      </c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2654</v>
      </c>
      <c r="D391" s="188"/>
      <c r="E391" s="189">
        <v>5.64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ht="22.5" outlineLevel="1" x14ac:dyDescent="0.2">
      <c r="A392" s="167">
        <v>118</v>
      </c>
      <c r="B392" s="168" t="s">
        <v>578</v>
      </c>
      <c r="C392" s="184" t="s">
        <v>579</v>
      </c>
      <c r="D392" s="169" t="s">
        <v>208</v>
      </c>
      <c r="E392" s="170">
        <v>2.82</v>
      </c>
      <c r="F392" s="171"/>
      <c r="G392" s="172">
        <f>ROUND(E392*F392,2)</f>
        <v>0</v>
      </c>
      <c r="H392" s="171"/>
      <c r="I392" s="172">
        <f>ROUND(E392*H392,2)</f>
        <v>0</v>
      </c>
      <c r="J392" s="171"/>
      <c r="K392" s="172">
        <f>ROUND(E392*J392,2)</f>
        <v>0</v>
      </c>
      <c r="L392" s="172">
        <v>21</v>
      </c>
      <c r="M392" s="172">
        <f>G392*(1+L392/100)</f>
        <v>0</v>
      </c>
      <c r="N392" s="172">
        <v>0</v>
      </c>
      <c r="O392" s="172">
        <f>ROUND(E392*N392,2)</f>
        <v>0</v>
      </c>
      <c r="P392" s="172">
        <v>0</v>
      </c>
      <c r="Q392" s="172">
        <f>ROUND(E392*P392,2)</f>
        <v>0</v>
      </c>
      <c r="R392" s="172"/>
      <c r="S392" s="172" t="s">
        <v>177</v>
      </c>
      <c r="T392" s="173" t="s">
        <v>178</v>
      </c>
      <c r="U392" s="158">
        <v>1.2569999999999999</v>
      </c>
      <c r="V392" s="158">
        <f>ROUND(E392*U392,2)</f>
        <v>3.54</v>
      </c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196</v>
      </c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1" x14ac:dyDescent="0.2">
      <c r="A393" s="155"/>
      <c r="B393" s="156"/>
      <c r="C393" s="190" t="s">
        <v>2655</v>
      </c>
      <c r="D393" s="188"/>
      <c r="E393" s="189">
        <v>2.82</v>
      </c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200</v>
      </c>
      <c r="AH393" s="148">
        <v>0</v>
      </c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ht="22.5" outlineLevel="1" x14ac:dyDescent="0.2">
      <c r="A394" s="167">
        <v>119</v>
      </c>
      <c r="B394" s="168" t="s">
        <v>581</v>
      </c>
      <c r="C394" s="184" t="s">
        <v>582</v>
      </c>
      <c r="D394" s="169" t="s">
        <v>195</v>
      </c>
      <c r="E394" s="170">
        <v>140.19999999999999</v>
      </c>
      <c r="F394" s="171"/>
      <c r="G394" s="172">
        <f>ROUND(E394*F394,2)</f>
        <v>0</v>
      </c>
      <c r="H394" s="171"/>
      <c r="I394" s="172">
        <f>ROUND(E394*H394,2)</f>
        <v>0</v>
      </c>
      <c r="J394" s="171"/>
      <c r="K394" s="172">
        <f>ROUND(E394*J394,2)</f>
        <v>0</v>
      </c>
      <c r="L394" s="172">
        <v>21</v>
      </c>
      <c r="M394" s="172">
        <f>G394*(1+L394/100)</f>
        <v>0</v>
      </c>
      <c r="N394" s="172">
        <v>0</v>
      </c>
      <c r="O394" s="172">
        <f>ROUND(E394*N394,2)</f>
        <v>0</v>
      </c>
      <c r="P394" s="172">
        <v>0</v>
      </c>
      <c r="Q394" s="172">
        <f>ROUND(E394*P394,2)</f>
        <v>0</v>
      </c>
      <c r="R394" s="172"/>
      <c r="S394" s="172" t="s">
        <v>177</v>
      </c>
      <c r="T394" s="173" t="s">
        <v>178</v>
      </c>
      <c r="U394" s="158">
        <v>1.383</v>
      </c>
      <c r="V394" s="158">
        <f>ROUND(E394*U394,2)</f>
        <v>193.9</v>
      </c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196</v>
      </c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outlineLevel="1" x14ac:dyDescent="0.2">
      <c r="A395" s="155"/>
      <c r="B395" s="156"/>
      <c r="C395" s="190" t="s">
        <v>2620</v>
      </c>
      <c r="D395" s="188"/>
      <c r="E395" s="189">
        <v>140.19999999999999</v>
      </c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ht="22.5" outlineLevel="1" x14ac:dyDescent="0.2">
      <c r="A396" s="167">
        <v>120</v>
      </c>
      <c r="B396" s="168" t="s">
        <v>583</v>
      </c>
      <c r="C396" s="184" t="s">
        <v>584</v>
      </c>
      <c r="D396" s="169" t="s">
        <v>195</v>
      </c>
      <c r="E396" s="170">
        <v>406.55500000000001</v>
      </c>
      <c r="F396" s="171"/>
      <c r="G396" s="172">
        <f>ROUND(E396*F396,2)</f>
        <v>0</v>
      </c>
      <c r="H396" s="171"/>
      <c r="I396" s="172">
        <f>ROUND(E396*H396,2)</f>
        <v>0</v>
      </c>
      <c r="J396" s="171"/>
      <c r="K396" s="172">
        <f>ROUND(E396*J396,2)</f>
        <v>0</v>
      </c>
      <c r="L396" s="172">
        <v>21</v>
      </c>
      <c r="M396" s="172">
        <f>G396*(1+L396/100)</f>
        <v>0</v>
      </c>
      <c r="N396" s="172">
        <v>0</v>
      </c>
      <c r="O396" s="172">
        <f>ROUND(E396*N396,2)</f>
        <v>0</v>
      </c>
      <c r="P396" s="172">
        <v>0</v>
      </c>
      <c r="Q396" s="172">
        <f>ROUND(E396*P396,2)</f>
        <v>0</v>
      </c>
      <c r="R396" s="172"/>
      <c r="S396" s="172" t="s">
        <v>177</v>
      </c>
      <c r="T396" s="173" t="s">
        <v>178</v>
      </c>
      <c r="U396" s="158">
        <v>0.85599999999999998</v>
      </c>
      <c r="V396" s="158">
        <f>ROUND(E396*U396,2)</f>
        <v>348.01</v>
      </c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196</v>
      </c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190" t="s">
        <v>2613</v>
      </c>
      <c r="D397" s="188"/>
      <c r="E397" s="189">
        <v>524.29999999999995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0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55"/>
      <c r="B398" s="156"/>
      <c r="C398" s="190" t="s">
        <v>2656</v>
      </c>
      <c r="D398" s="188"/>
      <c r="E398" s="189">
        <v>-140.19999999999999</v>
      </c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200</v>
      </c>
      <c r="AH398" s="148">
        <v>0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190" t="s">
        <v>2615</v>
      </c>
      <c r="D399" s="188"/>
      <c r="E399" s="189">
        <v>4.25</v>
      </c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0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outlineLevel="1" x14ac:dyDescent="0.2">
      <c r="A400" s="155"/>
      <c r="B400" s="156"/>
      <c r="C400" s="190" t="s">
        <v>2616</v>
      </c>
      <c r="D400" s="188"/>
      <c r="E400" s="189">
        <v>4.46</v>
      </c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200</v>
      </c>
      <c r="AH400" s="148">
        <v>0</v>
      </c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190" t="s">
        <v>2617</v>
      </c>
      <c r="D401" s="188"/>
      <c r="E401" s="189">
        <v>4.79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55"/>
      <c r="B402" s="156"/>
      <c r="C402" s="190" t="s">
        <v>2618</v>
      </c>
      <c r="D402" s="188"/>
      <c r="E402" s="189">
        <v>4.57</v>
      </c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200</v>
      </c>
      <c r="AH402" s="148">
        <v>0</v>
      </c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55"/>
      <c r="B403" s="156"/>
      <c r="C403" s="190" t="s">
        <v>2619</v>
      </c>
      <c r="D403" s="188"/>
      <c r="E403" s="189">
        <v>4.4000000000000004</v>
      </c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200</v>
      </c>
      <c r="AH403" s="148">
        <v>0</v>
      </c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ht="22.5" outlineLevel="1" x14ac:dyDescent="0.2">
      <c r="A404" s="167">
        <v>121</v>
      </c>
      <c r="B404" s="168" t="s">
        <v>2657</v>
      </c>
      <c r="C404" s="184" t="s">
        <v>2658</v>
      </c>
      <c r="D404" s="169" t="s">
        <v>227</v>
      </c>
      <c r="E404" s="170">
        <v>85</v>
      </c>
      <c r="F404" s="171"/>
      <c r="G404" s="172">
        <f>ROUND(E404*F404,2)</f>
        <v>0</v>
      </c>
      <c r="H404" s="171"/>
      <c r="I404" s="172">
        <f>ROUND(E404*H404,2)</f>
        <v>0</v>
      </c>
      <c r="J404" s="171"/>
      <c r="K404" s="172">
        <f>ROUND(E404*J404,2)</f>
        <v>0</v>
      </c>
      <c r="L404" s="172">
        <v>21</v>
      </c>
      <c r="M404" s="172">
        <f>G404*(1+L404/100)</f>
        <v>0</v>
      </c>
      <c r="N404" s="172">
        <v>0</v>
      </c>
      <c r="O404" s="172">
        <f>ROUND(E404*N404,2)</f>
        <v>0</v>
      </c>
      <c r="P404" s="172">
        <v>0</v>
      </c>
      <c r="Q404" s="172">
        <f>ROUND(E404*P404,2)</f>
        <v>0</v>
      </c>
      <c r="R404" s="172"/>
      <c r="S404" s="172" t="s">
        <v>177</v>
      </c>
      <c r="T404" s="173" t="s">
        <v>178</v>
      </c>
      <c r="U404" s="158">
        <v>0.03</v>
      </c>
      <c r="V404" s="158">
        <f>ROUND(E404*U404,2)</f>
        <v>2.5499999999999998</v>
      </c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196</v>
      </c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outlineLevel="1" x14ac:dyDescent="0.2">
      <c r="A405" s="155"/>
      <c r="B405" s="156"/>
      <c r="C405" s="190" t="s">
        <v>2659</v>
      </c>
      <c r="D405" s="188"/>
      <c r="E405" s="189">
        <v>75</v>
      </c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 t="s">
        <v>200</v>
      </c>
      <c r="AH405" s="148">
        <v>0</v>
      </c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outlineLevel="1" x14ac:dyDescent="0.2">
      <c r="A406" s="155"/>
      <c r="B406" s="156"/>
      <c r="C406" s="190" t="s">
        <v>2660</v>
      </c>
      <c r="D406" s="188"/>
      <c r="E406" s="189">
        <v>4</v>
      </c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200</v>
      </c>
      <c r="AH406" s="148">
        <v>0</v>
      </c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2661</v>
      </c>
      <c r="D407" s="188"/>
      <c r="E407" s="189">
        <v>2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outlineLevel="1" x14ac:dyDescent="0.2">
      <c r="A408" s="155"/>
      <c r="B408" s="156"/>
      <c r="C408" s="190" t="s">
        <v>2662</v>
      </c>
      <c r="D408" s="188"/>
      <c r="E408" s="189">
        <v>2</v>
      </c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200</v>
      </c>
      <c r="AH408" s="148">
        <v>0</v>
      </c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55"/>
      <c r="B409" s="156"/>
      <c r="C409" s="190" t="s">
        <v>2663</v>
      </c>
      <c r="D409" s="188"/>
      <c r="E409" s="189">
        <v>2</v>
      </c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ht="22.5" outlineLevel="1" x14ac:dyDescent="0.2">
      <c r="A410" s="167">
        <v>122</v>
      </c>
      <c r="B410" s="168" t="s">
        <v>2664</v>
      </c>
      <c r="C410" s="184" t="s">
        <v>2665</v>
      </c>
      <c r="D410" s="169" t="s">
        <v>227</v>
      </c>
      <c r="E410" s="170">
        <v>1</v>
      </c>
      <c r="F410" s="171"/>
      <c r="G410" s="172">
        <f>ROUND(E410*F410,2)</f>
        <v>0</v>
      </c>
      <c r="H410" s="171"/>
      <c r="I410" s="172">
        <f>ROUND(E410*H410,2)</f>
        <v>0</v>
      </c>
      <c r="J410" s="171"/>
      <c r="K410" s="172">
        <f>ROUND(E410*J410,2)</f>
        <v>0</v>
      </c>
      <c r="L410" s="172">
        <v>21</v>
      </c>
      <c r="M410" s="172">
        <f>G410*(1+L410/100)</f>
        <v>0</v>
      </c>
      <c r="N410" s="172">
        <v>0</v>
      </c>
      <c r="O410" s="172">
        <f>ROUND(E410*N410,2)</f>
        <v>0</v>
      </c>
      <c r="P410" s="172">
        <v>0</v>
      </c>
      <c r="Q410" s="172">
        <f>ROUND(E410*P410,2)</f>
        <v>0</v>
      </c>
      <c r="R410" s="172"/>
      <c r="S410" s="172" t="s">
        <v>177</v>
      </c>
      <c r="T410" s="173" t="s">
        <v>178</v>
      </c>
      <c r="U410" s="158">
        <v>0.09</v>
      </c>
      <c r="V410" s="158">
        <f>ROUND(E410*U410,2)</f>
        <v>0.09</v>
      </c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196</v>
      </c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2666</v>
      </c>
      <c r="D411" s="188"/>
      <c r="E411" s="189">
        <v>1</v>
      </c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ht="22.5" outlineLevel="1" x14ac:dyDescent="0.2">
      <c r="A412" s="167">
        <v>123</v>
      </c>
      <c r="B412" s="168" t="s">
        <v>2667</v>
      </c>
      <c r="C412" s="184" t="s">
        <v>2668</v>
      </c>
      <c r="D412" s="169" t="s">
        <v>195</v>
      </c>
      <c r="E412" s="170">
        <v>0.9</v>
      </c>
      <c r="F412" s="171"/>
      <c r="G412" s="172">
        <f>ROUND(E412*F412,2)</f>
        <v>0</v>
      </c>
      <c r="H412" s="171"/>
      <c r="I412" s="172">
        <f>ROUND(E412*H412,2)</f>
        <v>0</v>
      </c>
      <c r="J412" s="171"/>
      <c r="K412" s="172">
        <f>ROUND(E412*J412,2)</f>
        <v>0</v>
      </c>
      <c r="L412" s="172">
        <v>21</v>
      </c>
      <c r="M412" s="172">
        <f>G412*(1+L412/100)</f>
        <v>0</v>
      </c>
      <c r="N412" s="172">
        <v>0</v>
      </c>
      <c r="O412" s="172">
        <f>ROUND(E412*N412,2)</f>
        <v>0</v>
      </c>
      <c r="P412" s="172">
        <v>0</v>
      </c>
      <c r="Q412" s="172">
        <f>ROUND(E412*P412,2)</f>
        <v>0</v>
      </c>
      <c r="R412" s="172"/>
      <c r="S412" s="172" t="s">
        <v>177</v>
      </c>
      <c r="T412" s="173" t="s">
        <v>178</v>
      </c>
      <c r="U412" s="158">
        <v>0.95499999999999996</v>
      </c>
      <c r="V412" s="158">
        <f>ROUND(E412*U412,2)</f>
        <v>0.86</v>
      </c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196</v>
      </c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outlineLevel="1" x14ac:dyDescent="0.2">
      <c r="A413" s="155"/>
      <c r="B413" s="156"/>
      <c r="C413" s="190" t="s">
        <v>2600</v>
      </c>
      <c r="D413" s="188"/>
      <c r="E413" s="189">
        <v>0.9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ht="22.5" outlineLevel="1" x14ac:dyDescent="0.2">
      <c r="A414" s="167">
        <v>124</v>
      </c>
      <c r="B414" s="168" t="s">
        <v>2669</v>
      </c>
      <c r="C414" s="184" t="s">
        <v>2670</v>
      </c>
      <c r="D414" s="169" t="s">
        <v>195</v>
      </c>
      <c r="E414" s="170">
        <v>1.2</v>
      </c>
      <c r="F414" s="171"/>
      <c r="G414" s="172">
        <f>ROUND(E414*F414,2)</f>
        <v>0</v>
      </c>
      <c r="H414" s="171"/>
      <c r="I414" s="172">
        <f>ROUND(E414*H414,2)</f>
        <v>0</v>
      </c>
      <c r="J414" s="171"/>
      <c r="K414" s="172">
        <f>ROUND(E414*J414,2)</f>
        <v>0</v>
      </c>
      <c r="L414" s="172">
        <v>21</v>
      </c>
      <c r="M414" s="172">
        <f>G414*(1+L414/100)</f>
        <v>0</v>
      </c>
      <c r="N414" s="172">
        <v>0</v>
      </c>
      <c r="O414" s="172">
        <f>ROUND(E414*N414,2)</f>
        <v>0</v>
      </c>
      <c r="P414" s="172">
        <v>0</v>
      </c>
      <c r="Q414" s="172">
        <f>ROUND(E414*P414,2)</f>
        <v>0</v>
      </c>
      <c r="R414" s="172"/>
      <c r="S414" s="172" t="s">
        <v>177</v>
      </c>
      <c r="T414" s="173" t="s">
        <v>178</v>
      </c>
      <c r="U414" s="158">
        <v>0.61199999999999999</v>
      </c>
      <c r="V414" s="158">
        <f>ROUND(E414*U414,2)</f>
        <v>0.73</v>
      </c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196</v>
      </c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outlineLevel="1" x14ac:dyDescent="0.2">
      <c r="A415" s="155"/>
      <c r="B415" s="156"/>
      <c r="C415" s="190" t="s">
        <v>2671</v>
      </c>
      <c r="D415" s="188"/>
      <c r="E415" s="189">
        <v>1.2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 t="s">
        <v>200</v>
      </c>
      <c r="AH415" s="148">
        <v>0</v>
      </c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ht="22.5" outlineLevel="1" x14ac:dyDescent="0.2">
      <c r="A416" s="167">
        <v>125</v>
      </c>
      <c r="B416" s="168" t="s">
        <v>2672</v>
      </c>
      <c r="C416" s="184" t="s">
        <v>2673</v>
      </c>
      <c r="D416" s="169" t="s">
        <v>195</v>
      </c>
      <c r="E416" s="170">
        <v>89.1</v>
      </c>
      <c r="F416" s="171"/>
      <c r="G416" s="172">
        <f>ROUND(E416*F416,2)</f>
        <v>0</v>
      </c>
      <c r="H416" s="171"/>
      <c r="I416" s="172">
        <f>ROUND(E416*H416,2)</f>
        <v>0</v>
      </c>
      <c r="J416" s="171"/>
      <c r="K416" s="172">
        <f>ROUND(E416*J416,2)</f>
        <v>0</v>
      </c>
      <c r="L416" s="172">
        <v>21</v>
      </c>
      <c r="M416" s="172">
        <f>G416*(1+L416/100)</f>
        <v>0</v>
      </c>
      <c r="N416" s="172">
        <v>0</v>
      </c>
      <c r="O416" s="172">
        <f>ROUND(E416*N416,2)</f>
        <v>0</v>
      </c>
      <c r="P416" s="172">
        <v>0</v>
      </c>
      <c r="Q416" s="172">
        <f>ROUND(E416*P416,2)</f>
        <v>0</v>
      </c>
      <c r="R416" s="172"/>
      <c r="S416" s="172" t="s">
        <v>177</v>
      </c>
      <c r="T416" s="173" t="s">
        <v>178</v>
      </c>
      <c r="U416" s="158">
        <v>0.46500000000000002</v>
      </c>
      <c r="V416" s="158">
        <f>ROUND(E416*U416,2)</f>
        <v>41.43</v>
      </c>
      <c r="W416" s="15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 t="s">
        <v>196</v>
      </c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outlineLevel="1" x14ac:dyDescent="0.2">
      <c r="A417" s="155"/>
      <c r="B417" s="156"/>
      <c r="C417" s="190" t="s">
        <v>2674</v>
      </c>
      <c r="D417" s="188"/>
      <c r="E417" s="189">
        <v>88.2</v>
      </c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200</v>
      </c>
      <c r="AH417" s="148">
        <v>0</v>
      </c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1" x14ac:dyDescent="0.2">
      <c r="A418" s="155"/>
      <c r="B418" s="156"/>
      <c r="C418" s="190" t="s">
        <v>2675</v>
      </c>
      <c r="D418" s="188"/>
      <c r="E418" s="189">
        <v>0.9</v>
      </c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200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ht="22.5" outlineLevel="1" x14ac:dyDescent="0.2">
      <c r="A419" s="167">
        <v>126</v>
      </c>
      <c r="B419" s="168" t="s">
        <v>2676</v>
      </c>
      <c r="C419" s="184" t="s">
        <v>2677</v>
      </c>
      <c r="D419" s="169" t="s">
        <v>195</v>
      </c>
      <c r="E419" s="170">
        <v>4.3806000000000003</v>
      </c>
      <c r="F419" s="171"/>
      <c r="G419" s="172">
        <f>ROUND(E419*F419,2)</f>
        <v>0</v>
      </c>
      <c r="H419" s="171"/>
      <c r="I419" s="172">
        <f>ROUND(E419*H419,2)</f>
        <v>0</v>
      </c>
      <c r="J419" s="171"/>
      <c r="K419" s="172">
        <f>ROUND(E419*J419,2)</f>
        <v>0</v>
      </c>
      <c r="L419" s="172">
        <v>21</v>
      </c>
      <c r="M419" s="172">
        <f>G419*(1+L419/100)</f>
        <v>0</v>
      </c>
      <c r="N419" s="172">
        <v>0</v>
      </c>
      <c r="O419" s="172">
        <f>ROUND(E419*N419,2)</f>
        <v>0</v>
      </c>
      <c r="P419" s="172">
        <v>0</v>
      </c>
      <c r="Q419" s="172">
        <f>ROUND(E419*P419,2)</f>
        <v>0</v>
      </c>
      <c r="R419" s="172"/>
      <c r="S419" s="172" t="s">
        <v>177</v>
      </c>
      <c r="T419" s="173" t="s">
        <v>178</v>
      </c>
      <c r="U419" s="158">
        <v>0.39600000000000002</v>
      </c>
      <c r="V419" s="158">
        <f>ROUND(E419*U419,2)</f>
        <v>1.73</v>
      </c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196</v>
      </c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1" x14ac:dyDescent="0.2">
      <c r="A420" s="155"/>
      <c r="B420" s="156"/>
      <c r="C420" s="190" t="s">
        <v>2678</v>
      </c>
      <c r="D420" s="188"/>
      <c r="E420" s="189">
        <v>4.38</v>
      </c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200</v>
      </c>
      <c r="AH420" s="148">
        <v>0</v>
      </c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ht="22.5" outlineLevel="1" x14ac:dyDescent="0.2">
      <c r="A421" s="167">
        <v>127</v>
      </c>
      <c r="B421" s="168" t="s">
        <v>2679</v>
      </c>
      <c r="C421" s="184" t="s">
        <v>2680</v>
      </c>
      <c r="D421" s="169" t="s">
        <v>195</v>
      </c>
      <c r="E421" s="170">
        <v>3.2770000000000001</v>
      </c>
      <c r="F421" s="171"/>
      <c r="G421" s="172">
        <f>ROUND(E421*F421,2)</f>
        <v>0</v>
      </c>
      <c r="H421" s="171"/>
      <c r="I421" s="172">
        <f>ROUND(E421*H421,2)</f>
        <v>0</v>
      </c>
      <c r="J421" s="171"/>
      <c r="K421" s="172">
        <f>ROUND(E421*J421,2)</f>
        <v>0</v>
      </c>
      <c r="L421" s="172">
        <v>21</v>
      </c>
      <c r="M421" s="172">
        <f>G421*(1+L421/100)</f>
        <v>0</v>
      </c>
      <c r="N421" s="172">
        <v>0</v>
      </c>
      <c r="O421" s="172">
        <f>ROUND(E421*N421,2)</f>
        <v>0</v>
      </c>
      <c r="P421" s="172">
        <v>0</v>
      </c>
      <c r="Q421" s="172">
        <f>ROUND(E421*P421,2)</f>
        <v>0</v>
      </c>
      <c r="R421" s="172"/>
      <c r="S421" s="172" t="s">
        <v>177</v>
      </c>
      <c r="T421" s="173" t="s">
        <v>178</v>
      </c>
      <c r="U421" s="158">
        <v>0.53300000000000003</v>
      </c>
      <c r="V421" s="158">
        <f>ROUND(E421*U421,2)</f>
        <v>1.75</v>
      </c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196</v>
      </c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outlineLevel="1" x14ac:dyDescent="0.2">
      <c r="A422" s="155"/>
      <c r="B422" s="156"/>
      <c r="C422" s="190" t="s">
        <v>2681</v>
      </c>
      <c r="D422" s="188"/>
      <c r="E422" s="189">
        <v>3.28</v>
      </c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200</v>
      </c>
      <c r="AH422" s="148">
        <v>0</v>
      </c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ht="22.5" outlineLevel="1" x14ac:dyDescent="0.2">
      <c r="A423" s="167">
        <v>128</v>
      </c>
      <c r="B423" s="168" t="s">
        <v>1807</v>
      </c>
      <c r="C423" s="184" t="s">
        <v>1808</v>
      </c>
      <c r="D423" s="169" t="s">
        <v>227</v>
      </c>
      <c r="E423" s="170">
        <v>1</v>
      </c>
      <c r="F423" s="171"/>
      <c r="G423" s="172">
        <f>ROUND(E423*F423,2)</f>
        <v>0</v>
      </c>
      <c r="H423" s="171"/>
      <c r="I423" s="172">
        <f>ROUND(E423*H423,2)</f>
        <v>0</v>
      </c>
      <c r="J423" s="171"/>
      <c r="K423" s="172">
        <f>ROUND(E423*J423,2)</f>
        <v>0</v>
      </c>
      <c r="L423" s="172">
        <v>21</v>
      </c>
      <c r="M423" s="172">
        <f>G423*(1+L423/100)</f>
        <v>0</v>
      </c>
      <c r="N423" s="172">
        <v>0</v>
      </c>
      <c r="O423" s="172">
        <f>ROUND(E423*N423,2)</f>
        <v>0</v>
      </c>
      <c r="P423" s="172">
        <v>0</v>
      </c>
      <c r="Q423" s="172">
        <f>ROUND(E423*P423,2)</f>
        <v>0</v>
      </c>
      <c r="R423" s="172"/>
      <c r="S423" s="172" t="s">
        <v>177</v>
      </c>
      <c r="T423" s="173" t="s">
        <v>178</v>
      </c>
      <c r="U423" s="158">
        <v>0.08</v>
      </c>
      <c r="V423" s="158">
        <f>ROUND(E423*U423,2)</f>
        <v>0.08</v>
      </c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196</v>
      </c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1" x14ac:dyDescent="0.2">
      <c r="A424" s="155"/>
      <c r="B424" s="156"/>
      <c r="C424" s="190" t="s">
        <v>2682</v>
      </c>
      <c r="D424" s="188"/>
      <c r="E424" s="189">
        <v>1</v>
      </c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200</v>
      </c>
      <c r="AH424" s="148">
        <v>0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ht="45" outlineLevel="1" x14ac:dyDescent="0.2">
      <c r="A425" s="167">
        <v>129</v>
      </c>
      <c r="B425" s="168" t="s">
        <v>2683</v>
      </c>
      <c r="C425" s="184" t="s">
        <v>2684</v>
      </c>
      <c r="D425" s="169" t="s">
        <v>195</v>
      </c>
      <c r="E425" s="170">
        <v>0.9</v>
      </c>
      <c r="F425" s="171"/>
      <c r="G425" s="172">
        <f>ROUND(E425*F425,2)</f>
        <v>0</v>
      </c>
      <c r="H425" s="171"/>
      <c r="I425" s="172">
        <f>ROUND(E425*H425,2)</f>
        <v>0</v>
      </c>
      <c r="J425" s="171"/>
      <c r="K425" s="172">
        <f>ROUND(E425*J425,2)</f>
        <v>0</v>
      </c>
      <c r="L425" s="172">
        <v>21</v>
      </c>
      <c r="M425" s="172">
        <f>G425*(1+L425/100)</f>
        <v>0</v>
      </c>
      <c r="N425" s="172">
        <v>0</v>
      </c>
      <c r="O425" s="172">
        <f>ROUND(E425*N425,2)</f>
        <v>0</v>
      </c>
      <c r="P425" s="172">
        <v>0</v>
      </c>
      <c r="Q425" s="172">
        <f>ROUND(E425*P425,2)</f>
        <v>0</v>
      </c>
      <c r="R425" s="172"/>
      <c r="S425" s="172" t="s">
        <v>177</v>
      </c>
      <c r="T425" s="173" t="s">
        <v>178</v>
      </c>
      <c r="U425" s="158">
        <v>0.91300000000000003</v>
      </c>
      <c r="V425" s="158">
        <f>ROUND(E425*U425,2)</f>
        <v>0.82</v>
      </c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196</v>
      </c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outlineLevel="1" x14ac:dyDescent="0.2">
      <c r="A426" s="155"/>
      <c r="B426" s="156"/>
      <c r="C426" s="190" t="s">
        <v>2600</v>
      </c>
      <c r="D426" s="188"/>
      <c r="E426" s="189">
        <v>0.9</v>
      </c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200</v>
      </c>
      <c r="AH426" s="148">
        <v>0</v>
      </c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ht="45" outlineLevel="1" x14ac:dyDescent="0.2">
      <c r="A427" s="167">
        <v>130</v>
      </c>
      <c r="B427" s="168" t="s">
        <v>2685</v>
      </c>
      <c r="C427" s="184" t="s">
        <v>2686</v>
      </c>
      <c r="D427" s="169" t="s">
        <v>195</v>
      </c>
      <c r="E427" s="170">
        <v>3.0179999999999998</v>
      </c>
      <c r="F427" s="171"/>
      <c r="G427" s="172">
        <f>ROUND(E427*F427,2)</f>
        <v>0</v>
      </c>
      <c r="H427" s="171"/>
      <c r="I427" s="172">
        <f>ROUND(E427*H427,2)</f>
        <v>0</v>
      </c>
      <c r="J427" s="171"/>
      <c r="K427" s="172">
        <f>ROUND(E427*J427,2)</f>
        <v>0</v>
      </c>
      <c r="L427" s="172">
        <v>21</v>
      </c>
      <c r="M427" s="172">
        <f>G427*(1+L427/100)</f>
        <v>0</v>
      </c>
      <c r="N427" s="172">
        <v>0</v>
      </c>
      <c r="O427" s="172">
        <f>ROUND(E427*N427,2)</f>
        <v>0</v>
      </c>
      <c r="P427" s="172">
        <v>0</v>
      </c>
      <c r="Q427" s="172">
        <f>ROUND(E427*P427,2)</f>
        <v>0</v>
      </c>
      <c r="R427" s="172"/>
      <c r="S427" s="172" t="s">
        <v>177</v>
      </c>
      <c r="T427" s="173" t="s">
        <v>178</v>
      </c>
      <c r="U427" s="158">
        <v>0.51600000000000001</v>
      </c>
      <c r="V427" s="158">
        <f>ROUND(E427*U427,2)</f>
        <v>1.56</v>
      </c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196</v>
      </c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1" x14ac:dyDescent="0.2">
      <c r="A428" s="155"/>
      <c r="B428" s="156"/>
      <c r="C428" s="190" t="s">
        <v>2687</v>
      </c>
      <c r="D428" s="188"/>
      <c r="E428" s="189">
        <v>1.2</v>
      </c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200</v>
      </c>
      <c r="AH428" s="148">
        <v>0</v>
      </c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outlineLevel="1" x14ac:dyDescent="0.2">
      <c r="A429" s="155"/>
      <c r="B429" s="156"/>
      <c r="C429" s="190" t="s">
        <v>2688</v>
      </c>
      <c r="D429" s="188"/>
      <c r="E429" s="189">
        <v>1.82</v>
      </c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 t="s">
        <v>200</v>
      </c>
      <c r="AH429" s="148">
        <v>0</v>
      </c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ht="45" outlineLevel="1" x14ac:dyDescent="0.2">
      <c r="A430" s="167">
        <v>131</v>
      </c>
      <c r="B430" s="168" t="s">
        <v>2689</v>
      </c>
      <c r="C430" s="184" t="s">
        <v>2690</v>
      </c>
      <c r="D430" s="169" t="s">
        <v>195</v>
      </c>
      <c r="E430" s="170">
        <v>91.477000000000004</v>
      </c>
      <c r="F430" s="171"/>
      <c r="G430" s="172">
        <f>ROUND(E430*F430,2)</f>
        <v>0</v>
      </c>
      <c r="H430" s="171"/>
      <c r="I430" s="172">
        <f>ROUND(E430*H430,2)</f>
        <v>0</v>
      </c>
      <c r="J430" s="171"/>
      <c r="K430" s="172">
        <f>ROUND(E430*J430,2)</f>
        <v>0</v>
      </c>
      <c r="L430" s="172">
        <v>21</v>
      </c>
      <c r="M430" s="172">
        <f>G430*(1+L430/100)</f>
        <v>0</v>
      </c>
      <c r="N430" s="172">
        <v>0</v>
      </c>
      <c r="O430" s="172">
        <f>ROUND(E430*N430,2)</f>
        <v>0</v>
      </c>
      <c r="P430" s="172">
        <v>0</v>
      </c>
      <c r="Q430" s="172">
        <f>ROUND(E430*P430,2)</f>
        <v>0</v>
      </c>
      <c r="R430" s="172"/>
      <c r="S430" s="172" t="s">
        <v>177</v>
      </c>
      <c r="T430" s="173" t="s">
        <v>178</v>
      </c>
      <c r="U430" s="158">
        <v>0.32700000000000001</v>
      </c>
      <c r="V430" s="158">
        <f>ROUND(E430*U430,2)</f>
        <v>29.91</v>
      </c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196</v>
      </c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1" x14ac:dyDescent="0.2">
      <c r="A431" s="155"/>
      <c r="B431" s="156"/>
      <c r="C431" s="190" t="s">
        <v>2674</v>
      </c>
      <c r="D431" s="188"/>
      <c r="E431" s="189">
        <v>88.2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outlineLevel="1" x14ac:dyDescent="0.2">
      <c r="A432" s="155"/>
      <c r="B432" s="156"/>
      <c r="C432" s="190" t="s">
        <v>2681</v>
      </c>
      <c r="D432" s="188"/>
      <c r="E432" s="189">
        <v>3.28</v>
      </c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200</v>
      </c>
      <c r="AH432" s="148">
        <v>0</v>
      </c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ht="45" outlineLevel="1" x14ac:dyDescent="0.2">
      <c r="A433" s="167">
        <v>132</v>
      </c>
      <c r="B433" s="168" t="s">
        <v>2691</v>
      </c>
      <c r="C433" s="184" t="s">
        <v>2692</v>
      </c>
      <c r="D433" s="169" t="s">
        <v>195</v>
      </c>
      <c r="E433" s="170">
        <v>4.3806000000000003</v>
      </c>
      <c r="F433" s="171"/>
      <c r="G433" s="172">
        <f>ROUND(E433*F433,2)</f>
        <v>0</v>
      </c>
      <c r="H433" s="171"/>
      <c r="I433" s="172">
        <f>ROUND(E433*H433,2)</f>
        <v>0</v>
      </c>
      <c r="J433" s="171"/>
      <c r="K433" s="172">
        <f>ROUND(E433*J433,2)</f>
        <v>0</v>
      </c>
      <c r="L433" s="172">
        <v>21</v>
      </c>
      <c r="M433" s="172">
        <f>G433*(1+L433/100)</f>
        <v>0</v>
      </c>
      <c r="N433" s="172">
        <v>0</v>
      </c>
      <c r="O433" s="172">
        <f>ROUND(E433*N433,2)</f>
        <v>0</v>
      </c>
      <c r="P433" s="172">
        <v>0</v>
      </c>
      <c r="Q433" s="172">
        <f>ROUND(E433*P433,2)</f>
        <v>0</v>
      </c>
      <c r="R433" s="172"/>
      <c r="S433" s="172" t="s">
        <v>177</v>
      </c>
      <c r="T433" s="173" t="s">
        <v>178</v>
      </c>
      <c r="U433" s="158">
        <v>0.27</v>
      </c>
      <c r="V433" s="158">
        <f>ROUND(E433*U433,2)</f>
        <v>1.18</v>
      </c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196</v>
      </c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outlineLevel="1" x14ac:dyDescent="0.2">
      <c r="A434" s="155"/>
      <c r="B434" s="156"/>
      <c r="C434" s="190" t="s">
        <v>2678</v>
      </c>
      <c r="D434" s="188"/>
      <c r="E434" s="189">
        <v>4.38</v>
      </c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200</v>
      </c>
      <c r="AH434" s="148">
        <v>0</v>
      </c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ht="45" outlineLevel="1" x14ac:dyDescent="0.2">
      <c r="A435" s="167">
        <v>133</v>
      </c>
      <c r="B435" s="168" t="s">
        <v>1810</v>
      </c>
      <c r="C435" s="184" t="s">
        <v>1811</v>
      </c>
      <c r="D435" s="169" t="s">
        <v>195</v>
      </c>
      <c r="E435" s="170">
        <v>1.8180000000000001</v>
      </c>
      <c r="F435" s="171"/>
      <c r="G435" s="172">
        <f>ROUND(E435*F435,2)</f>
        <v>0</v>
      </c>
      <c r="H435" s="171"/>
      <c r="I435" s="172">
        <f>ROUND(E435*H435,2)</f>
        <v>0</v>
      </c>
      <c r="J435" s="171"/>
      <c r="K435" s="172">
        <f>ROUND(E435*J435,2)</f>
        <v>0</v>
      </c>
      <c r="L435" s="172">
        <v>21</v>
      </c>
      <c r="M435" s="172">
        <f>G435*(1+L435/100)</f>
        <v>0</v>
      </c>
      <c r="N435" s="172">
        <v>0</v>
      </c>
      <c r="O435" s="172">
        <f>ROUND(E435*N435,2)</f>
        <v>0</v>
      </c>
      <c r="P435" s="172">
        <v>0</v>
      </c>
      <c r="Q435" s="172">
        <f>ROUND(E435*P435,2)</f>
        <v>0</v>
      </c>
      <c r="R435" s="172"/>
      <c r="S435" s="172" t="s">
        <v>177</v>
      </c>
      <c r="T435" s="173" t="s">
        <v>178</v>
      </c>
      <c r="U435" s="158">
        <v>0.93899999999999995</v>
      </c>
      <c r="V435" s="158">
        <f>ROUND(E435*U435,2)</f>
        <v>1.71</v>
      </c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196</v>
      </c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outlineLevel="1" x14ac:dyDescent="0.2">
      <c r="A436" s="155"/>
      <c r="B436" s="156"/>
      <c r="C436" s="190" t="s">
        <v>2688</v>
      </c>
      <c r="D436" s="188"/>
      <c r="E436" s="189">
        <v>1.82</v>
      </c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200</v>
      </c>
      <c r="AH436" s="148">
        <v>0</v>
      </c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ht="22.5" outlineLevel="1" x14ac:dyDescent="0.2">
      <c r="A437" s="167">
        <v>134</v>
      </c>
      <c r="B437" s="168" t="s">
        <v>2693</v>
      </c>
      <c r="C437" s="184" t="s">
        <v>2694</v>
      </c>
      <c r="D437" s="169" t="s">
        <v>256</v>
      </c>
      <c r="E437" s="170">
        <v>41.22</v>
      </c>
      <c r="F437" s="171"/>
      <c r="G437" s="172">
        <f>ROUND(E437*F437,2)</f>
        <v>0</v>
      </c>
      <c r="H437" s="171"/>
      <c r="I437" s="172">
        <f>ROUND(E437*H437,2)</f>
        <v>0</v>
      </c>
      <c r="J437" s="171"/>
      <c r="K437" s="172">
        <f>ROUND(E437*J437,2)</f>
        <v>0</v>
      </c>
      <c r="L437" s="172">
        <v>21</v>
      </c>
      <c r="M437" s="172">
        <f>G437*(1+L437/100)</f>
        <v>0</v>
      </c>
      <c r="N437" s="172">
        <v>0</v>
      </c>
      <c r="O437" s="172">
        <f>ROUND(E437*N437,2)</f>
        <v>0</v>
      </c>
      <c r="P437" s="172">
        <v>0</v>
      </c>
      <c r="Q437" s="172">
        <f>ROUND(E437*P437,2)</f>
        <v>0</v>
      </c>
      <c r="R437" s="172"/>
      <c r="S437" s="172" t="s">
        <v>177</v>
      </c>
      <c r="T437" s="173" t="s">
        <v>178</v>
      </c>
      <c r="U437" s="158">
        <v>0.13</v>
      </c>
      <c r="V437" s="158">
        <f>ROUND(E437*U437,2)</f>
        <v>5.36</v>
      </c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196</v>
      </c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outlineLevel="1" x14ac:dyDescent="0.2">
      <c r="A438" s="155"/>
      <c r="B438" s="156"/>
      <c r="C438" s="190" t="s">
        <v>2604</v>
      </c>
      <c r="D438" s="188"/>
      <c r="E438" s="189">
        <v>36.75</v>
      </c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200</v>
      </c>
      <c r="AH438" s="148">
        <v>0</v>
      </c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190" t="s">
        <v>2605</v>
      </c>
      <c r="D439" s="188"/>
      <c r="E439" s="189">
        <v>1.47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0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outlineLevel="1" x14ac:dyDescent="0.2">
      <c r="A440" s="155"/>
      <c r="B440" s="156"/>
      <c r="C440" s="190" t="s">
        <v>2606</v>
      </c>
      <c r="D440" s="188"/>
      <c r="E440" s="189">
        <v>1.5</v>
      </c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200</v>
      </c>
      <c r="AH440" s="148">
        <v>0</v>
      </c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2607</v>
      </c>
      <c r="D441" s="188"/>
      <c r="E441" s="189">
        <v>1.5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x14ac:dyDescent="0.2">
      <c r="A442" s="161" t="s">
        <v>172</v>
      </c>
      <c r="B442" s="162" t="s">
        <v>100</v>
      </c>
      <c r="C442" s="182" t="s">
        <v>101</v>
      </c>
      <c r="D442" s="163"/>
      <c r="E442" s="164"/>
      <c r="F442" s="165"/>
      <c r="G442" s="165">
        <f>SUMIF(AG443:AG465,"&lt;&gt;NOR",G443:G465)</f>
        <v>0</v>
      </c>
      <c r="H442" s="165"/>
      <c r="I442" s="165">
        <f>SUM(I443:I465)</f>
        <v>0</v>
      </c>
      <c r="J442" s="165"/>
      <c r="K442" s="165">
        <f>SUM(K443:K465)</f>
        <v>0</v>
      </c>
      <c r="L442" s="165"/>
      <c r="M442" s="165">
        <f>SUM(M443:M465)</f>
        <v>0</v>
      </c>
      <c r="N442" s="165"/>
      <c r="O442" s="165">
        <f>SUM(O443:O465)</f>
        <v>0</v>
      </c>
      <c r="P442" s="165"/>
      <c r="Q442" s="165">
        <f>SUM(Q443:Q465)</f>
        <v>0</v>
      </c>
      <c r="R442" s="165"/>
      <c r="S442" s="165"/>
      <c r="T442" s="166"/>
      <c r="U442" s="160"/>
      <c r="V442" s="160">
        <f>SUM(V443:V465)</f>
        <v>300.53000000000003</v>
      </c>
      <c r="W442" s="160"/>
      <c r="AG442" t="s">
        <v>173</v>
      </c>
    </row>
    <row r="443" spans="1:60" ht="22.5" outlineLevel="1" x14ac:dyDescent="0.2">
      <c r="A443" s="167">
        <v>135</v>
      </c>
      <c r="B443" s="168" t="s">
        <v>1813</v>
      </c>
      <c r="C443" s="184" t="s">
        <v>1814</v>
      </c>
      <c r="D443" s="169" t="s">
        <v>256</v>
      </c>
      <c r="E443" s="170">
        <v>14</v>
      </c>
      <c r="F443" s="171"/>
      <c r="G443" s="172">
        <f>ROUND(E443*F443,2)</f>
        <v>0</v>
      </c>
      <c r="H443" s="171"/>
      <c r="I443" s="172">
        <f>ROUND(E443*H443,2)</f>
        <v>0</v>
      </c>
      <c r="J443" s="171"/>
      <c r="K443" s="172">
        <f>ROUND(E443*J443,2)</f>
        <v>0</v>
      </c>
      <c r="L443" s="172">
        <v>21</v>
      </c>
      <c r="M443" s="172">
        <f>G443*(1+L443/100)</f>
        <v>0</v>
      </c>
      <c r="N443" s="172">
        <v>0</v>
      </c>
      <c r="O443" s="172">
        <f>ROUND(E443*N443,2)</f>
        <v>0</v>
      </c>
      <c r="P443" s="172">
        <v>0</v>
      </c>
      <c r="Q443" s="172">
        <f>ROUND(E443*P443,2)</f>
        <v>0</v>
      </c>
      <c r="R443" s="172"/>
      <c r="S443" s="172" t="s">
        <v>177</v>
      </c>
      <c r="T443" s="173" t="s">
        <v>178</v>
      </c>
      <c r="U443" s="158">
        <v>2.4500000000000002</v>
      </c>
      <c r="V443" s="158">
        <f>ROUND(E443*U443,2)</f>
        <v>34.299999999999997</v>
      </c>
      <c r="W443" s="15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 t="s">
        <v>196</v>
      </c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1" x14ac:dyDescent="0.2">
      <c r="A444" s="155"/>
      <c r="B444" s="156"/>
      <c r="C444" s="190" t="s">
        <v>2695</v>
      </c>
      <c r="D444" s="188"/>
      <c r="E444" s="189">
        <v>14</v>
      </c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200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ht="22.5" outlineLevel="1" x14ac:dyDescent="0.2">
      <c r="A445" s="167">
        <v>136</v>
      </c>
      <c r="B445" s="168" t="s">
        <v>1819</v>
      </c>
      <c r="C445" s="184" t="s">
        <v>1820</v>
      </c>
      <c r="D445" s="169" t="s">
        <v>227</v>
      </c>
      <c r="E445" s="170">
        <v>72</v>
      </c>
      <c r="F445" s="171"/>
      <c r="G445" s="172">
        <f>ROUND(E445*F445,2)</f>
        <v>0</v>
      </c>
      <c r="H445" s="171"/>
      <c r="I445" s="172">
        <f>ROUND(E445*H445,2)</f>
        <v>0</v>
      </c>
      <c r="J445" s="171"/>
      <c r="K445" s="172">
        <f>ROUND(E445*J445,2)</f>
        <v>0</v>
      </c>
      <c r="L445" s="172">
        <v>21</v>
      </c>
      <c r="M445" s="172">
        <f>G445*(1+L445/100)</f>
        <v>0</v>
      </c>
      <c r="N445" s="172">
        <v>0</v>
      </c>
      <c r="O445" s="172">
        <f>ROUND(E445*N445,2)</f>
        <v>0</v>
      </c>
      <c r="P445" s="172">
        <v>0</v>
      </c>
      <c r="Q445" s="172">
        <f>ROUND(E445*P445,2)</f>
        <v>0</v>
      </c>
      <c r="R445" s="172"/>
      <c r="S445" s="172" t="s">
        <v>177</v>
      </c>
      <c r="T445" s="173" t="s">
        <v>178</v>
      </c>
      <c r="U445" s="158">
        <v>2.3740000000000001</v>
      </c>
      <c r="V445" s="158">
        <f>ROUND(E445*U445,2)</f>
        <v>170.93</v>
      </c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196</v>
      </c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1" x14ac:dyDescent="0.2">
      <c r="A446" s="155"/>
      <c r="B446" s="156"/>
      <c r="C446" s="190" t="s">
        <v>2696</v>
      </c>
      <c r="D446" s="188"/>
      <c r="E446" s="189">
        <v>72</v>
      </c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200</v>
      </c>
      <c r="AH446" s="148">
        <v>0</v>
      </c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ht="33.75" outlineLevel="1" x14ac:dyDescent="0.2">
      <c r="A447" s="167">
        <v>137</v>
      </c>
      <c r="B447" s="168" t="s">
        <v>592</v>
      </c>
      <c r="C447" s="184" t="s">
        <v>593</v>
      </c>
      <c r="D447" s="169" t="s">
        <v>195</v>
      </c>
      <c r="E447" s="170">
        <v>65.921999999999997</v>
      </c>
      <c r="F447" s="171"/>
      <c r="G447" s="172">
        <f>ROUND(E447*F447,2)</f>
        <v>0</v>
      </c>
      <c r="H447" s="171"/>
      <c r="I447" s="172">
        <f>ROUND(E447*H447,2)</f>
        <v>0</v>
      </c>
      <c r="J447" s="171"/>
      <c r="K447" s="172">
        <f>ROUND(E447*J447,2)</f>
        <v>0</v>
      </c>
      <c r="L447" s="172">
        <v>21</v>
      </c>
      <c r="M447" s="172">
        <f>G447*(1+L447/100)</f>
        <v>0</v>
      </c>
      <c r="N447" s="172">
        <v>0</v>
      </c>
      <c r="O447" s="172">
        <f>ROUND(E447*N447,2)</f>
        <v>0</v>
      </c>
      <c r="P447" s="172">
        <v>0</v>
      </c>
      <c r="Q447" s="172">
        <f>ROUND(E447*P447,2)</f>
        <v>0</v>
      </c>
      <c r="R447" s="172"/>
      <c r="S447" s="172" t="s">
        <v>177</v>
      </c>
      <c r="T447" s="173" t="s">
        <v>178</v>
      </c>
      <c r="U447" s="158">
        <v>0.26</v>
      </c>
      <c r="V447" s="158">
        <f>ROUND(E447*U447,2)</f>
        <v>17.14</v>
      </c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196</v>
      </c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outlineLevel="1" x14ac:dyDescent="0.2">
      <c r="A448" s="155"/>
      <c r="B448" s="156"/>
      <c r="C448" s="199" t="s">
        <v>283</v>
      </c>
      <c r="D448" s="191"/>
      <c r="E448" s="192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200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200" t="s">
        <v>2608</v>
      </c>
      <c r="D449" s="191"/>
      <c r="E449" s="192">
        <v>193.5</v>
      </c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2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/>
      <c r="B450" s="156"/>
      <c r="C450" s="200" t="s">
        <v>2609</v>
      </c>
      <c r="D450" s="191"/>
      <c r="E450" s="192">
        <v>7.43</v>
      </c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200</v>
      </c>
      <c r="AH450" s="148">
        <v>2</v>
      </c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1" x14ac:dyDescent="0.2">
      <c r="A451" s="155"/>
      <c r="B451" s="156"/>
      <c r="C451" s="200" t="s">
        <v>2610</v>
      </c>
      <c r="D451" s="191"/>
      <c r="E451" s="192">
        <v>3.1</v>
      </c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 t="s">
        <v>200</v>
      </c>
      <c r="AH451" s="148">
        <v>2</v>
      </c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outlineLevel="1" x14ac:dyDescent="0.2">
      <c r="A452" s="155"/>
      <c r="B452" s="156"/>
      <c r="C452" s="200" t="s">
        <v>2697</v>
      </c>
      <c r="D452" s="191"/>
      <c r="E452" s="192">
        <v>4.9400000000000004</v>
      </c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200</v>
      </c>
      <c r="AH452" s="148">
        <v>2</v>
      </c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55"/>
      <c r="B453" s="156"/>
      <c r="C453" s="200" t="s">
        <v>2611</v>
      </c>
      <c r="D453" s="191"/>
      <c r="E453" s="192">
        <v>4.2</v>
      </c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 t="s">
        <v>200</v>
      </c>
      <c r="AH453" s="148">
        <v>2</v>
      </c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1" x14ac:dyDescent="0.2">
      <c r="A454" s="155"/>
      <c r="B454" s="156"/>
      <c r="C454" s="200" t="s">
        <v>2698</v>
      </c>
      <c r="D454" s="191"/>
      <c r="E454" s="192">
        <v>6.57</v>
      </c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200</v>
      </c>
      <c r="AH454" s="148">
        <v>2</v>
      </c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outlineLevel="1" x14ac:dyDescent="0.2">
      <c r="A455" s="155"/>
      <c r="B455" s="156"/>
      <c r="C455" s="201" t="s">
        <v>295</v>
      </c>
      <c r="D455" s="193"/>
      <c r="E455" s="194">
        <v>219.74</v>
      </c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 t="s">
        <v>200</v>
      </c>
      <c r="AH455" s="148">
        <v>3</v>
      </c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outlineLevel="1" x14ac:dyDescent="0.2">
      <c r="A456" s="155"/>
      <c r="B456" s="156"/>
      <c r="C456" s="199" t="s">
        <v>296</v>
      </c>
      <c r="D456" s="191"/>
      <c r="E456" s="192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200</v>
      </c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1" x14ac:dyDescent="0.2">
      <c r="A457" s="155"/>
      <c r="B457" s="156"/>
      <c r="C457" s="190" t="s">
        <v>2699</v>
      </c>
      <c r="D457" s="188"/>
      <c r="E457" s="189">
        <v>65.92</v>
      </c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200</v>
      </c>
      <c r="AH457" s="148">
        <v>0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ht="33.75" outlineLevel="1" x14ac:dyDescent="0.2">
      <c r="A458" s="167">
        <v>138</v>
      </c>
      <c r="B458" s="168" t="s">
        <v>592</v>
      </c>
      <c r="C458" s="184" t="s">
        <v>593</v>
      </c>
      <c r="D458" s="169" t="s">
        <v>195</v>
      </c>
      <c r="E458" s="170">
        <v>154.02000000000001</v>
      </c>
      <c r="F458" s="171"/>
      <c r="G458" s="172">
        <f>ROUND(E458*F458,2)</f>
        <v>0</v>
      </c>
      <c r="H458" s="171"/>
      <c r="I458" s="172">
        <f>ROUND(E458*H458,2)</f>
        <v>0</v>
      </c>
      <c r="J458" s="171"/>
      <c r="K458" s="172">
        <f>ROUND(E458*J458,2)</f>
        <v>0</v>
      </c>
      <c r="L458" s="172">
        <v>21</v>
      </c>
      <c r="M458" s="172">
        <f>G458*(1+L458/100)</f>
        <v>0</v>
      </c>
      <c r="N458" s="172">
        <v>0</v>
      </c>
      <c r="O458" s="172">
        <f>ROUND(E458*N458,2)</f>
        <v>0</v>
      </c>
      <c r="P458" s="172">
        <v>0</v>
      </c>
      <c r="Q458" s="172">
        <f>ROUND(E458*P458,2)</f>
        <v>0</v>
      </c>
      <c r="R458" s="172"/>
      <c r="S458" s="172" t="s">
        <v>177</v>
      </c>
      <c r="T458" s="173" t="s">
        <v>178</v>
      </c>
      <c r="U458" s="158">
        <v>0.26</v>
      </c>
      <c r="V458" s="158">
        <f>ROUND(E458*U458,2)</f>
        <v>40.049999999999997</v>
      </c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196</v>
      </c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1" x14ac:dyDescent="0.2">
      <c r="A459" s="155"/>
      <c r="B459" s="156"/>
      <c r="C459" s="190" t="s">
        <v>2603</v>
      </c>
      <c r="D459" s="188"/>
      <c r="E459" s="189">
        <v>154.02000000000001</v>
      </c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200</v>
      </c>
      <c r="AH459" s="148">
        <v>0</v>
      </c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ht="22.5" outlineLevel="1" x14ac:dyDescent="0.2">
      <c r="A460" s="167">
        <v>139</v>
      </c>
      <c r="B460" s="168" t="s">
        <v>594</v>
      </c>
      <c r="C460" s="184" t="s">
        <v>595</v>
      </c>
      <c r="D460" s="169" t="s">
        <v>195</v>
      </c>
      <c r="E460" s="170">
        <v>22.097999999999999</v>
      </c>
      <c r="F460" s="171"/>
      <c r="G460" s="172">
        <f>ROUND(E460*F460,2)</f>
        <v>0</v>
      </c>
      <c r="H460" s="171"/>
      <c r="I460" s="172">
        <f>ROUND(E460*H460,2)</f>
        <v>0</v>
      </c>
      <c r="J460" s="171"/>
      <c r="K460" s="172">
        <f>ROUND(E460*J460,2)</f>
        <v>0</v>
      </c>
      <c r="L460" s="172">
        <v>21</v>
      </c>
      <c r="M460" s="172">
        <f>G460*(1+L460/100)</f>
        <v>0</v>
      </c>
      <c r="N460" s="172">
        <v>0</v>
      </c>
      <c r="O460" s="172">
        <f>ROUND(E460*N460,2)</f>
        <v>0</v>
      </c>
      <c r="P460" s="172">
        <v>0</v>
      </c>
      <c r="Q460" s="172">
        <f>ROUND(E460*P460,2)</f>
        <v>0</v>
      </c>
      <c r="R460" s="172"/>
      <c r="S460" s="172" t="s">
        <v>177</v>
      </c>
      <c r="T460" s="173" t="s">
        <v>178</v>
      </c>
      <c r="U460" s="158">
        <v>0.39</v>
      </c>
      <c r="V460" s="158">
        <f>ROUND(E460*U460,2)</f>
        <v>8.6199999999999992</v>
      </c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196</v>
      </c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1" x14ac:dyDescent="0.2">
      <c r="A461" s="155"/>
      <c r="B461" s="156"/>
      <c r="C461" s="190" t="s">
        <v>423</v>
      </c>
      <c r="D461" s="188"/>
      <c r="E461" s="189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200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1" x14ac:dyDescent="0.2">
      <c r="A462" s="155"/>
      <c r="B462" s="156"/>
      <c r="C462" s="190" t="s">
        <v>1822</v>
      </c>
      <c r="D462" s="188"/>
      <c r="E462" s="189">
        <v>7.83</v>
      </c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200</v>
      </c>
      <c r="AH462" s="148">
        <v>0</v>
      </c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190" t="s">
        <v>1823</v>
      </c>
      <c r="D463" s="188"/>
      <c r="E463" s="189">
        <v>14.27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0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ht="22.5" outlineLevel="1" x14ac:dyDescent="0.2">
      <c r="A464" s="167">
        <v>140</v>
      </c>
      <c r="B464" s="168" t="s">
        <v>1824</v>
      </c>
      <c r="C464" s="184" t="s">
        <v>1825</v>
      </c>
      <c r="D464" s="169" t="s">
        <v>256</v>
      </c>
      <c r="E464" s="170">
        <v>6</v>
      </c>
      <c r="F464" s="171"/>
      <c r="G464" s="172">
        <f>ROUND(E464*F464,2)</f>
        <v>0</v>
      </c>
      <c r="H464" s="171"/>
      <c r="I464" s="172">
        <f>ROUND(E464*H464,2)</f>
        <v>0</v>
      </c>
      <c r="J464" s="171"/>
      <c r="K464" s="172">
        <f>ROUND(E464*J464,2)</f>
        <v>0</v>
      </c>
      <c r="L464" s="172">
        <v>21</v>
      </c>
      <c r="M464" s="172">
        <f>G464*(1+L464/100)</f>
        <v>0</v>
      </c>
      <c r="N464" s="172">
        <v>0</v>
      </c>
      <c r="O464" s="172">
        <f>ROUND(E464*N464,2)</f>
        <v>0</v>
      </c>
      <c r="P464" s="172">
        <v>0</v>
      </c>
      <c r="Q464" s="172">
        <f>ROUND(E464*P464,2)</f>
        <v>0</v>
      </c>
      <c r="R464" s="172"/>
      <c r="S464" s="172" t="s">
        <v>177</v>
      </c>
      <c r="T464" s="173" t="s">
        <v>178</v>
      </c>
      <c r="U464" s="158">
        <v>4.91465</v>
      </c>
      <c r="V464" s="158">
        <f>ROUND(E464*U464,2)</f>
        <v>29.49</v>
      </c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220</v>
      </c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1" x14ac:dyDescent="0.2">
      <c r="A465" s="155"/>
      <c r="B465" s="156"/>
      <c r="C465" s="190" t="s">
        <v>823</v>
      </c>
      <c r="D465" s="188"/>
      <c r="E465" s="189">
        <v>6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200</v>
      </c>
      <c r="AH465" s="148">
        <v>0</v>
      </c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x14ac:dyDescent="0.2">
      <c r="A466" s="161" t="s">
        <v>172</v>
      </c>
      <c r="B466" s="162" t="s">
        <v>104</v>
      </c>
      <c r="C466" s="182" t="s">
        <v>105</v>
      </c>
      <c r="D466" s="163"/>
      <c r="E466" s="164"/>
      <c r="F466" s="165"/>
      <c r="G466" s="165">
        <f>SUMIF(AG467:AG467,"&lt;&gt;NOR",G467:G467)</f>
        <v>0</v>
      </c>
      <c r="H466" s="165"/>
      <c r="I466" s="165">
        <f>SUM(I467:I467)</f>
        <v>0</v>
      </c>
      <c r="J466" s="165"/>
      <c r="K466" s="165">
        <f>SUM(K467:K467)</f>
        <v>0</v>
      </c>
      <c r="L466" s="165"/>
      <c r="M466" s="165">
        <f>SUM(M467:M467)</f>
        <v>0</v>
      </c>
      <c r="N466" s="165"/>
      <c r="O466" s="165">
        <f>SUM(O467:O467)</f>
        <v>0</v>
      </c>
      <c r="P466" s="165"/>
      <c r="Q466" s="165">
        <f>SUM(Q467:Q467)</f>
        <v>0</v>
      </c>
      <c r="R466" s="165"/>
      <c r="S466" s="165"/>
      <c r="T466" s="166"/>
      <c r="U466" s="160"/>
      <c r="V466" s="160">
        <f>SUM(V467:V467)</f>
        <v>2285.66</v>
      </c>
      <c r="W466" s="160"/>
      <c r="AG466" t="s">
        <v>173</v>
      </c>
    </row>
    <row r="467" spans="1:60" ht="33.75" outlineLevel="1" x14ac:dyDescent="0.2">
      <c r="A467" s="174">
        <v>141</v>
      </c>
      <c r="B467" s="175" t="s">
        <v>2355</v>
      </c>
      <c r="C467" s="183" t="s">
        <v>2356</v>
      </c>
      <c r="D467" s="176" t="s">
        <v>234</v>
      </c>
      <c r="E467" s="177">
        <v>760.61998000000006</v>
      </c>
      <c r="F467" s="178"/>
      <c r="G467" s="179">
        <f>ROUND(E467*F467,2)</f>
        <v>0</v>
      </c>
      <c r="H467" s="178"/>
      <c r="I467" s="179">
        <f>ROUND(E467*H467,2)</f>
        <v>0</v>
      </c>
      <c r="J467" s="178"/>
      <c r="K467" s="179">
        <f>ROUND(E467*J467,2)</f>
        <v>0</v>
      </c>
      <c r="L467" s="179">
        <v>21</v>
      </c>
      <c r="M467" s="179">
        <f>G467*(1+L467/100)</f>
        <v>0</v>
      </c>
      <c r="N467" s="179">
        <v>0</v>
      </c>
      <c r="O467" s="179">
        <f>ROUND(E467*N467,2)</f>
        <v>0</v>
      </c>
      <c r="P467" s="179">
        <v>0</v>
      </c>
      <c r="Q467" s="179">
        <f>ROUND(E467*P467,2)</f>
        <v>0</v>
      </c>
      <c r="R467" s="179"/>
      <c r="S467" s="179" t="s">
        <v>177</v>
      </c>
      <c r="T467" s="180" t="s">
        <v>178</v>
      </c>
      <c r="U467" s="158">
        <v>3.0049999999999999</v>
      </c>
      <c r="V467" s="158">
        <f>ROUND(E467*U467,2)</f>
        <v>2285.66</v>
      </c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196</v>
      </c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x14ac:dyDescent="0.2">
      <c r="A468" s="161" t="s">
        <v>172</v>
      </c>
      <c r="B468" s="162" t="s">
        <v>106</v>
      </c>
      <c r="C468" s="182" t="s">
        <v>107</v>
      </c>
      <c r="D468" s="163"/>
      <c r="E468" s="164"/>
      <c r="F468" s="165"/>
      <c r="G468" s="165">
        <f>SUMIF(AG469:AG496,"&lt;&gt;NOR",G469:G496)</f>
        <v>0</v>
      </c>
      <c r="H468" s="165"/>
      <c r="I468" s="165">
        <f>SUM(I469:I496)</f>
        <v>0</v>
      </c>
      <c r="J468" s="165"/>
      <c r="K468" s="165">
        <f>SUM(K469:K496)</f>
        <v>0</v>
      </c>
      <c r="L468" s="165"/>
      <c r="M468" s="165">
        <f>SUM(M469:M496)</f>
        <v>0</v>
      </c>
      <c r="N468" s="165"/>
      <c r="O468" s="165">
        <f>SUM(O469:O496)</f>
        <v>0</v>
      </c>
      <c r="P468" s="165"/>
      <c r="Q468" s="165">
        <f>SUM(Q469:Q496)</f>
        <v>0</v>
      </c>
      <c r="R468" s="165"/>
      <c r="S468" s="165"/>
      <c r="T468" s="166"/>
      <c r="U468" s="160"/>
      <c r="V468" s="160">
        <f>SUM(V469:V496)</f>
        <v>129.97</v>
      </c>
      <c r="W468" s="160"/>
      <c r="AG468" t="s">
        <v>173</v>
      </c>
    </row>
    <row r="469" spans="1:60" ht="33.75" outlineLevel="1" x14ac:dyDescent="0.2">
      <c r="A469" s="167">
        <v>142</v>
      </c>
      <c r="B469" s="168" t="s">
        <v>614</v>
      </c>
      <c r="C469" s="184" t="s">
        <v>615</v>
      </c>
      <c r="D469" s="169" t="s">
        <v>195</v>
      </c>
      <c r="E469" s="170">
        <v>149.62200000000001</v>
      </c>
      <c r="F469" s="171"/>
      <c r="G469" s="172">
        <f>ROUND(E469*F469,2)</f>
        <v>0</v>
      </c>
      <c r="H469" s="171"/>
      <c r="I469" s="172">
        <f>ROUND(E469*H469,2)</f>
        <v>0</v>
      </c>
      <c r="J469" s="171"/>
      <c r="K469" s="172">
        <f>ROUND(E469*J469,2)</f>
        <v>0</v>
      </c>
      <c r="L469" s="172">
        <v>21</v>
      </c>
      <c r="M469" s="172">
        <f>G469*(1+L469/100)</f>
        <v>0</v>
      </c>
      <c r="N469" s="172">
        <v>0</v>
      </c>
      <c r="O469" s="172">
        <f>ROUND(E469*N469,2)</f>
        <v>0</v>
      </c>
      <c r="P469" s="172">
        <v>0</v>
      </c>
      <c r="Q469" s="172">
        <f>ROUND(E469*P469,2)</f>
        <v>0</v>
      </c>
      <c r="R469" s="172"/>
      <c r="S469" s="172" t="s">
        <v>177</v>
      </c>
      <c r="T469" s="173" t="s">
        <v>178</v>
      </c>
      <c r="U469" s="158">
        <v>2.75E-2</v>
      </c>
      <c r="V469" s="158">
        <f>ROUND(E469*U469,2)</f>
        <v>4.1100000000000003</v>
      </c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611</v>
      </c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1" x14ac:dyDescent="0.2">
      <c r="A470" s="155"/>
      <c r="B470" s="156"/>
      <c r="C470" s="190" t="s">
        <v>616</v>
      </c>
      <c r="D470" s="188"/>
      <c r="E470" s="189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200</v>
      </c>
      <c r="AH470" s="148">
        <v>0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190" t="s">
        <v>1826</v>
      </c>
      <c r="D471" s="188"/>
      <c r="E471" s="189">
        <v>12.34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>
        <v>0</v>
      </c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1" x14ac:dyDescent="0.2">
      <c r="A472" s="155"/>
      <c r="B472" s="156"/>
      <c r="C472" s="190" t="s">
        <v>1827</v>
      </c>
      <c r="D472" s="188"/>
      <c r="E472" s="189">
        <v>12.4</v>
      </c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200</v>
      </c>
      <c r="AH472" s="148">
        <v>0</v>
      </c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190" t="s">
        <v>1828</v>
      </c>
      <c r="D473" s="188"/>
      <c r="E473" s="189">
        <v>49.92</v>
      </c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>
        <v>0</v>
      </c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55"/>
      <c r="B474" s="156"/>
      <c r="C474" s="190" t="s">
        <v>2700</v>
      </c>
      <c r="D474" s="188"/>
      <c r="E474" s="189">
        <v>74.97</v>
      </c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200</v>
      </c>
      <c r="AH474" s="148">
        <v>0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ht="22.5" outlineLevel="1" x14ac:dyDescent="0.2">
      <c r="A475" s="167">
        <v>143</v>
      </c>
      <c r="B475" s="168" t="s">
        <v>618</v>
      </c>
      <c r="C475" s="184" t="s">
        <v>619</v>
      </c>
      <c r="D475" s="169" t="s">
        <v>195</v>
      </c>
      <c r="E475" s="170">
        <v>149.62200000000001</v>
      </c>
      <c r="F475" s="171"/>
      <c r="G475" s="172">
        <f>ROUND(E475*F475,2)</f>
        <v>0</v>
      </c>
      <c r="H475" s="171"/>
      <c r="I475" s="172">
        <f>ROUND(E475*H475,2)</f>
        <v>0</v>
      </c>
      <c r="J475" s="171"/>
      <c r="K475" s="172">
        <f>ROUND(E475*J475,2)</f>
        <v>0</v>
      </c>
      <c r="L475" s="172">
        <v>21</v>
      </c>
      <c r="M475" s="172">
        <f>G475*(1+L475/100)</f>
        <v>0</v>
      </c>
      <c r="N475" s="172">
        <v>0</v>
      </c>
      <c r="O475" s="172">
        <f>ROUND(E475*N475,2)</f>
        <v>0</v>
      </c>
      <c r="P475" s="172">
        <v>0</v>
      </c>
      <c r="Q475" s="172">
        <f>ROUND(E475*P475,2)</f>
        <v>0</v>
      </c>
      <c r="R475" s="172"/>
      <c r="S475" s="172" t="s">
        <v>177</v>
      </c>
      <c r="T475" s="173" t="s">
        <v>178</v>
      </c>
      <c r="U475" s="158">
        <v>0.34</v>
      </c>
      <c r="V475" s="158">
        <f>ROUND(E475*U475,2)</f>
        <v>50.87</v>
      </c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611</v>
      </c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1" x14ac:dyDescent="0.2">
      <c r="A476" s="155"/>
      <c r="B476" s="156"/>
      <c r="C476" s="190" t="s">
        <v>616</v>
      </c>
      <c r="D476" s="188"/>
      <c r="E476" s="189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200</v>
      </c>
      <c r="AH476" s="148">
        <v>0</v>
      </c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190" t="s">
        <v>1826</v>
      </c>
      <c r="D477" s="188"/>
      <c r="E477" s="189">
        <v>12.34</v>
      </c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>
        <v>0</v>
      </c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55"/>
      <c r="B478" s="156"/>
      <c r="C478" s="190" t="s">
        <v>1827</v>
      </c>
      <c r="D478" s="188"/>
      <c r="E478" s="189">
        <v>12.4</v>
      </c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200</v>
      </c>
      <c r="AH478" s="148">
        <v>0</v>
      </c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/>
      <c r="B479" s="156"/>
      <c r="C479" s="190" t="s">
        <v>1828</v>
      </c>
      <c r="D479" s="188"/>
      <c r="E479" s="189">
        <v>49.92</v>
      </c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200</v>
      </c>
      <c r="AH479" s="148">
        <v>0</v>
      </c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1" x14ac:dyDescent="0.2">
      <c r="A480" s="155"/>
      <c r="B480" s="156"/>
      <c r="C480" s="190" t="s">
        <v>2700</v>
      </c>
      <c r="D480" s="188"/>
      <c r="E480" s="189">
        <v>74.97</v>
      </c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200</v>
      </c>
      <c r="AH480" s="148">
        <v>0</v>
      </c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ht="45" outlineLevel="1" x14ac:dyDescent="0.2">
      <c r="A481" s="167">
        <v>144</v>
      </c>
      <c r="B481" s="168" t="s">
        <v>622</v>
      </c>
      <c r="C481" s="184" t="s">
        <v>623</v>
      </c>
      <c r="D481" s="169" t="s">
        <v>195</v>
      </c>
      <c r="E481" s="170">
        <v>149.62200000000001</v>
      </c>
      <c r="F481" s="171"/>
      <c r="G481" s="172">
        <f>ROUND(E481*F481,2)</f>
        <v>0</v>
      </c>
      <c r="H481" s="171"/>
      <c r="I481" s="172">
        <f>ROUND(E481*H481,2)</f>
        <v>0</v>
      </c>
      <c r="J481" s="171"/>
      <c r="K481" s="172">
        <f>ROUND(E481*J481,2)</f>
        <v>0</v>
      </c>
      <c r="L481" s="172">
        <v>21</v>
      </c>
      <c r="M481" s="172">
        <f>G481*(1+L481/100)</f>
        <v>0</v>
      </c>
      <c r="N481" s="172">
        <v>0</v>
      </c>
      <c r="O481" s="172">
        <f>ROUND(E481*N481,2)</f>
        <v>0</v>
      </c>
      <c r="P481" s="172">
        <v>0</v>
      </c>
      <c r="Q481" s="172">
        <f>ROUND(E481*P481,2)</f>
        <v>0</v>
      </c>
      <c r="R481" s="172"/>
      <c r="S481" s="172" t="s">
        <v>177</v>
      </c>
      <c r="T481" s="173" t="s">
        <v>178</v>
      </c>
      <c r="U481" s="158">
        <v>0.26600000000000001</v>
      </c>
      <c r="V481" s="158">
        <f>ROUND(E481*U481,2)</f>
        <v>39.799999999999997</v>
      </c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611</v>
      </c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outlineLevel="1" x14ac:dyDescent="0.2">
      <c r="A482" s="155"/>
      <c r="B482" s="156"/>
      <c r="C482" s="190" t="s">
        <v>616</v>
      </c>
      <c r="D482" s="188"/>
      <c r="E482" s="189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200</v>
      </c>
      <c r="AH482" s="148">
        <v>0</v>
      </c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190" t="s">
        <v>1826</v>
      </c>
      <c r="D483" s="188"/>
      <c r="E483" s="189">
        <v>12.34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outlineLevel="1" x14ac:dyDescent="0.2">
      <c r="A484" s="155"/>
      <c r="B484" s="156"/>
      <c r="C484" s="190" t="s">
        <v>1827</v>
      </c>
      <c r="D484" s="188"/>
      <c r="E484" s="189">
        <v>12.4</v>
      </c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200</v>
      </c>
      <c r="AH484" s="148">
        <v>0</v>
      </c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190" t="s">
        <v>1828</v>
      </c>
      <c r="D485" s="188"/>
      <c r="E485" s="189">
        <v>49.92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>
        <v>0</v>
      </c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outlineLevel="1" x14ac:dyDescent="0.2">
      <c r="A486" s="155"/>
      <c r="B486" s="156"/>
      <c r="C486" s="190" t="s">
        <v>2700</v>
      </c>
      <c r="D486" s="188"/>
      <c r="E486" s="189">
        <v>74.97</v>
      </c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200</v>
      </c>
      <c r="AH486" s="148">
        <v>0</v>
      </c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ht="22.5" outlineLevel="1" x14ac:dyDescent="0.2">
      <c r="A487" s="167">
        <v>145</v>
      </c>
      <c r="B487" s="168" t="s">
        <v>626</v>
      </c>
      <c r="C487" s="184" t="s">
        <v>627</v>
      </c>
      <c r="D487" s="169" t="s">
        <v>195</v>
      </c>
      <c r="E487" s="170">
        <v>10.574999999999999</v>
      </c>
      <c r="F487" s="171"/>
      <c r="G487" s="172">
        <f>ROUND(E487*F487,2)</f>
        <v>0</v>
      </c>
      <c r="H487" s="171"/>
      <c r="I487" s="172">
        <f>ROUND(E487*H487,2)</f>
        <v>0</v>
      </c>
      <c r="J487" s="171"/>
      <c r="K487" s="172">
        <f>ROUND(E487*J487,2)</f>
        <v>0</v>
      </c>
      <c r="L487" s="172">
        <v>21</v>
      </c>
      <c r="M487" s="172">
        <f>G487*(1+L487/100)</f>
        <v>0</v>
      </c>
      <c r="N487" s="172">
        <v>0</v>
      </c>
      <c r="O487" s="172">
        <f>ROUND(E487*N487,2)</f>
        <v>0</v>
      </c>
      <c r="P487" s="172">
        <v>0</v>
      </c>
      <c r="Q487" s="172">
        <f>ROUND(E487*P487,2)</f>
        <v>0</v>
      </c>
      <c r="R487" s="172"/>
      <c r="S487" s="172" t="s">
        <v>177</v>
      </c>
      <c r="T487" s="173" t="s">
        <v>178</v>
      </c>
      <c r="U487" s="158">
        <v>0.38500000000000001</v>
      </c>
      <c r="V487" s="158">
        <f>ROUND(E487*U487,2)</f>
        <v>4.07</v>
      </c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611</v>
      </c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1" x14ac:dyDescent="0.2">
      <c r="A488" s="155"/>
      <c r="B488" s="156"/>
      <c r="C488" s="190" t="s">
        <v>2014</v>
      </c>
      <c r="D488" s="188"/>
      <c r="E488" s="189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200</v>
      </c>
      <c r="AH488" s="148">
        <v>0</v>
      </c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190" t="s">
        <v>2701</v>
      </c>
      <c r="D489" s="188"/>
      <c r="E489" s="189">
        <v>10.57</v>
      </c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>
        <v>0</v>
      </c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ht="22.5" outlineLevel="1" x14ac:dyDescent="0.2">
      <c r="A490" s="167">
        <v>146</v>
      </c>
      <c r="B490" s="168" t="s">
        <v>632</v>
      </c>
      <c r="C490" s="184" t="s">
        <v>633</v>
      </c>
      <c r="D490" s="169" t="s">
        <v>195</v>
      </c>
      <c r="E490" s="170">
        <v>149.62200000000001</v>
      </c>
      <c r="F490" s="171"/>
      <c r="G490" s="172">
        <f>ROUND(E490*F490,2)</f>
        <v>0</v>
      </c>
      <c r="H490" s="171"/>
      <c r="I490" s="172">
        <f>ROUND(E490*H490,2)</f>
        <v>0</v>
      </c>
      <c r="J490" s="171"/>
      <c r="K490" s="172">
        <f>ROUND(E490*J490,2)</f>
        <v>0</v>
      </c>
      <c r="L490" s="172">
        <v>21</v>
      </c>
      <c r="M490" s="172">
        <f>G490*(1+L490/100)</f>
        <v>0</v>
      </c>
      <c r="N490" s="172">
        <v>0</v>
      </c>
      <c r="O490" s="172">
        <f>ROUND(E490*N490,2)</f>
        <v>0</v>
      </c>
      <c r="P490" s="172">
        <v>0</v>
      </c>
      <c r="Q490" s="172">
        <f>ROUND(E490*P490,2)</f>
        <v>0</v>
      </c>
      <c r="R490" s="172"/>
      <c r="S490" s="172" t="s">
        <v>177</v>
      </c>
      <c r="T490" s="173" t="s">
        <v>178</v>
      </c>
      <c r="U490" s="158">
        <v>0.19600000000000001</v>
      </c>
      <c r="V490" s="158">
        <f>ROUND(E490*U490,2)</f>
        <v>29.33</v>
      </c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611</v>
      </c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55"/>
      <c r="B491" s="156"/>
      <c r="C491" s="190" t="s">
        <v>616</v>
      </c>
      <c r="D491" s="188"/>
      <c r="E491" s="189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200</v>
      </c>
      <c r="AH491" s="148">
        <v>0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55"/>
      <c r="B492" s="156"/>
      <c r="C492" s="190" t="s">
        <v>1826</v>
      </c>
      <c r="D492" s="188"/>
      <c r="E492" s="189">
        <v>12.34</v>
      </c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200</v>
      </c>
      <c r="AH492" s="148">
        <v>0</v>
      </c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55"/>
      <c r="B493" s="156"/>
      <c r="C493" s="190" t="s">
        <v>1827</v>
      </c>
      <c r="D493" s="188"/>
      <c r="E493" s="189">
        <v>12.4</v>
      </c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200</v>
      </c>
      <c r="AH493" s="148">
        <v>0</v>
      </c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outlineLevel="1" x14ac:dyDescent="0.2">
      <c r="A494" s="155"/>
      <c r="B494" s="156"/>
      <c r="C494" s="190" t="s">
        <v>1828</v>
      </c>
      <c r="D494" s="188"/>
      <c r="E494" s="189">
        <v>49.92</v>
      </c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200</v>
      </c>
      <c r="AH494" s="148">
        <v>0</v>
      </c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1" x14ac:dyDescent="0.2">
      <c r="A495" s="155"/>
      <c r="B495" s="156"/>
      <c r="C495" s="190" t="s">
        <v>2700</v>
      </c>
      <c r="D495" s="188"/>
      <c r="E495" s="189">
        <v>74.97</v>
      </c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200</v>
      </c>
      <c r="AH495" s="148">
        <v>0</v>
      </c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1" x14ac:dyDescent="0.2">
      <c r="A496" s="174">
        <v>147</v>
      </c>
      <c r="B496" s="175" t="s">
        <v>646</v>
      </c>
      <c r="C496" s="183" t="s">
        <v>647</v>
      </c>
      <c r="D496" s="176" t="s">
        <v>234</v>
      </c>
      <c r="E496" s="177">
        <v>1.09076</v>
      </c>
      <c r="F496" s="178"/>
      <c r="G496" s="179">
        <f>ROUND(E496*F496,2)</f>
        <v>0</v>
      </c>
      <c r="H496" s="178"/>
      <c r="I496" s="179">
        <f>ROUND(E496*H496,2)</f>
        <v>0</v>
      </c>
      <c r="J496" s="178"/>
      <c r="K496" s="179">
        <f>ROUND(E496*J496,2)</f>
        <v>0</v>
      </c>
      <c r="L496" s="179">
        <v>21</v>
      </c>
      <c r="M496" s="179">
        <f>G496*(1+L496/100)</f>
        <v>0</v>
      </c>
      <c r="N496" s="179">
        <v>0</v>
      </c>
      <c r="O496" s="179">
        <f>ROUND(E496*N496,2)</f>
        <v>0</v>
      </c>
      <c r="P496" s="179">
        <v>0</v>
      </c>
      <c r="Q496" s="179">
        <f>ROUND(E496*P496,2)</f>
        <v>0</v>
      </c>
      <c r="R496" s="179"/>
      <c r="S496" s="179" t="s">
        <v>177</v>
      </c>
      <c r="T496" s="180" t="s">
        <v>178</v>
      </c>
      <c r="U496" s="158">
        <v>1.637</v>
      </c>
      <c r="V496" s="158">
        <f>ROUND(E496*U496,2)</f>
        <v>1.79</v>
      </c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611</v>
      </c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x14ac:dyDescent="0.2">
      <c r="A497" s="161" t="s">
        <v>172</v>
      </c>
      <c r="B497" s="162" t="s">
        <v>108</v>
      </c>
      <c r="C497" s="182" t="s">
        <v>109</v>
      </c>
      <c r="D497" s="163"/>
      <c r="E497" s="164"/>
      <c r="F497" s="165"/>
      <c r="G497" s="165">
        <f>SUMIF(AG498:AG525,"&lt;&gt;NOR",G498:G525)</f>
        <v>0</v>
      </c>
      <c r="H497" s="165"/>
      <c r="I497" s="165">
        <f>SUM(I498:I525)</f>
        <v>0</v>
      </c>
      <c r="J497" s="165"/>
      <c r="K497" s="165">
        <f>SUM(K498:K525)</f>
        <v>0</v>
      </c>
      <c r="L497" s="165"/>
      <c r="M497" s="165">
        <f>SUM(M498:M525)</f>
        <v>0</v>
      </c>
      <c r="N497" s="165"/>
      <c r="O497" s="165">
        <f>SUM(O498:O525)</f>
        <v>0</v>
      </c>
      <c r="P497" s="165"/>
      <c r="Q497" s="165">
        <f>SUM(Q498:Q525)</f>
        <v>0</v>
      </c>
      <c r="R497" s="165"/>
      <c r="S497" s="165"/>
      <c r="T497" s="166"/>
      <c r="U497" s="160"/>
      <c r="V497" s="160">
        <f>SUM(V498:V525)</f>
        <v>125.21000000000001</v>
      </c>
      <c r="W497" s="160"/>
      <c r="AG497" t="s">
        <v>173</v>
      </c>
    </row>
    <row r="498" spans="1:60" ht="22.5" outlineLevel="1" x14ac:dyDescent="0.2">
      <c r="A498" s="167">
        <v>148</v>
      </c>
      <c r="B498" s="168" t="s">
        <v>648</v>
      </c>
      <c r="C498" s="184" t="s">
        <v>649</v>
      </c>
      <c r="D498" s="169" t="s">
        <v>195</v>
      </c>
      <c r="E498" s="170">
        <v>80.506</v>
      </c>
      <c r="F498" s="171"/>
      <c r="G498" s="172">
        <f>ROUND(E498*F498,2)</f>
        <v>0</v>
      </c>
      <c r="H498" s="171"/>
      <c r="I498" s="172">
        <f>ROUND(E498*H498,2)</f>
        <v>0</v>
      </c>
      <c r="J498" s="171"/>
      <c r="K498" s="172">
        <f>ROUND(E498*J498,2)</f>
        <v>0</v>
      </c>
      <c r="L498" s="172">
        <v>21</v>
      </c>
      <c r="M498" s="172">
        <f>G498*(1+L498/100)</f>
        <v>0</v>
      </c>
      <c r="N498" s="172">
        <v>0</v>
      </c>
      <c r="O498" s="172">
        <f>ROUND(E498*N498,2)</f>
        <v>0</v>
      </c>
      <c r="P498" s="172">
        <v>0</v>
      </c>
      <c r="Q498" s="172">
        <f>ROUND(E498*P498,2)</f>
        <v>0</v>
      </c>
      <c r="R498" s="172"/>
      <c r="S498" s="172" t="s">
        <v>177</v>
      </c>
      <c r="T498" s="173" t="s">
        <v>178</v>
      </c>
      <c r="U498" s="158">
        <v>0.20699999999999999</v>
      </c>
      <c r="V498" s="158">
        <f>ROUND(E498*U498,2)</f>
        <v>16.66</v>
      </c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611</v>
      </c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1" x14ac:dyDescent="0.2">
      <c r="A499" s="155"/>
      <c r="B499" s="156"/>
      <c r="C499" s="190" t="s">
        <v>2702</v>
      </c>
      <c r="D499" s="188"/>
      <c r="E499" s="189">
        <v>80.510000000000005</v>
      </c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200</v>
      </c>
      <c r="AH499" s="148">
        <v>0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ht="22.5" outlineLevel="1" x14ac:dyDescent="0.2">
      <c r="A500" s="167">
        <v>149</v>
      </c>
      <c r="B500" s="168" t="s">
        <v>656</v>
      </c>
      <c r="C500" s="184" t="s">
        <v>657</v>
      </c>
      <c r="D500" s="169" t="s">
        <v>195</v>
      </c>
      <c r="E500" s="170">
        <v>65.155000000000001</v>
      </c>
      <c r="F500" s="171"/>
      <c r="G500" s="172">
        <f>ROUND(E500*F500,2)</f>
        <v>0</v>
      </c>
      <c r="H500" s="171"/>
      <c r="I500" s="172">
        <f>ROUND(E500*H500,2)</f>
        <v>0</v>
      </c>
      <c r="J500" s="171"/>
      <c r="K500" s="172">
        <f>ROUND(E500*J500,2)</f>
        <v>0</v>
      </c>
      <c r="L500" s="172">
        <v>21</v>
      </c>
      <c r="M500" s="172">
        <f>G500*(1+L500/100)</f>
        <v>0</v>
      </c>
      <c r="N500" s="172">
        <v>0</v>
      </c>
      <c r="O500" s="172">
        <f>ROUND(E500*N500,2)</f>
        <v>0</v>
      </c>
      <c r="P500" s="172">
        <v>0</v>
      </c>
      <c r="Q500" s="172">
        <f>ROUND(E500*P500,2)</f>
        <v>0</v>
      </c>
      <c r="R500" s="172"/>
      <c r="S500" s="172" t="s">
        <v>177</v>
      </c>
      <c r="T500" s="173" t="s">
        <v>178</v>
      </c>
      <c r="U500" s="158">
        <v>6.5000000000000002E-2</v>
      </c>
      <c r="V500" s="158">
        <f>ROUND(E500*U500,2)</f>
        <v>4.24</v>
      </c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611</v>
      </c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1" x14ac:dyDescent="0.2">
      <c r="A501" s="155"/>
      <c r="B501" s="156"/>
      <c r="C501" s="190" t="s">
        <v>2703</v>
      </c>
      <c r="D501" s="188"/>
      <c r="E501" s="189">
        <v>65.16</v>
      </c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200</v>
      </c>
      <c r="AH501" s="148">
        <v>0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ht="33.75" outlineLevel="1" x14ac:dyDescent="0.2">
      <c r="A502" s="167">
        <v>150</v>
      </c>
      <c r="B502" s="168" t="s">
        <v>658</v>
      </c>
      <c r="C502" s="184" t="s">
        <v>659</v>
      </c>
      <c r="D502" s="169" t="s">
        <v>195</v>
      </c>
      <c r="E502" s="170">
        <v>161.012</v>
      </c>
      <c r="F502" s="171"/>
      <c r="G502" s="172">
        <f>ROUND(E502*F502,2)</f>
        <v>0</v>
      </c>
      <c r="H502" s="171"/>
      <c r="I502" s="172">
        <f>ROUND(E502*H502,2)</f>
        <v>0</v>
      </c>
      <c r="J502" s="171"/>
      <c r="K502" s="172">
        <f>ROUND(E502*J502,2)</f>
        <v>0</v>
      </c>
      <c r="L502" s="172">
        <v>21</v>
      </c>
      <c r="M502" s="172">
        <f>G502*(1+L502/100)</f>
        <v>0</v>
      </c>
      <c r="N502" s="172">
        <v>0</v>
      </c>
      <c r="O502" s="172">
        <f>ROUND(E502*N502,2)</f>
        <v>0</v>
      </c>
      <c r="P502" s="172">
        <v>0</v>
      </c>
      <c r="Q502" s="172">
        <f>ROUND(E502*P502,2)</f>
        <v>0</v>
      </c>
      <c r="R502" s="172"/>
      <c r="S502" s="172" t="s">
        <v>177</v>
      </c>
      <c r="T502" s="173" t="s">
        <v>178</v>
      </c>
      <c r="U502" s="158">
        <v>2.75E-2</v>
      </c>
      <c r="V502" s="158">
        <f>ROUND(E502*U502,2)</f>
        <v>4.43</v>
      </c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611</v>
      </c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190" t="s">
        <v>2704</v>
      </c>
      <c r="D503" s="188"/>
      <c r="E503" s="189">
        <v>161.01</v>
      </c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>
        <v>0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ht="22.5" outlineLevel="1" x14ac:dyDescent="0.2">
      <c r="A504" s="167">
        <v>151</v>
      </c>
      <c r="B504" s="168" t="s">
        <v>661</v>
      </c>
      <c r="C504" s="184" t="s">
        <v>662</v>
      </c>
      <c r="D504" s="169" t="s">
        <v>195</v>
      </c>
      <c r="E504" s="170">
        <v>80.506</v>
      </c>
      <c r="F504" s="171"/>
      <c r="G504" s="172">
        <f>ROUND(E504*F504,2)</f>
        <v>0</v>
      </c>
      <c r="H504" s="171"/>
      <c r="I504" s="172">
        <f>ROUND(E504*H504,2)</f>
        <v>0</v>
      </c>
      <c r="J504" s="171"/>
      <c r="K504" s="172">
        <f>ROUND(E504*J504,2)</f>
        <v>0</v>
      </c>
      <c r="L504" s="172">
        <v>21</v>
      </c>
      <c r="M504" s="172">
        <f>G504*(1+L504/100)</f>
        <v>0</v>
      </c>
      <c r="N504" s="172">
        <v>0</v>
      </c>
      <c r="O504" s="172">
        <f>ROUND(E504*N504,2)</f>
        <v>0</v>
      </c>
      <c r="P504" s="172">
        <v>0</v>
      </c>
      <c r="Q504" s="172">
        <f>ROUND(E504*P504,2)</f>
        <v>0</v>
      </c>
      <c r="R504" s="172"/>
      <c r="S504" s="172" t="s">
        <v>177</v>
      </c>
      <c r="T504" s="173" t="s">
        <v>178</v>
      </c>
      <c r="U504" s="158">
        <v>0.2</v>
      </c>
      <c r="V504" s="158">
        <f>ROUND(E504*U504,2)</f>
        <v>16.100000000000001</v>
      </c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611</v>
      </c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outlineLevel="1" x14ac:dyDescent="0.2">
      <c r="A505" s="155"/>
      <c r="B505" s="156"/>
      <c r="C505" s="190" t="s">
        <v>2702</v>
      </c>
      <c r="D505" s="188"/>
      <c r="E505" s="189">
        <v>80.510000000000005</v>
      </c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200</v>
      </c>
      <c r="AH505" s="148">
        <v>0</v>
      </c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ht="22.5" outlineLevel="1" x14ac:dyDescent="0.2">
      <c r="A506" s="167">
        <v>152</v>
      </c>
      <c r="B506" s="168" t="s">
        <v>663</v>
      </c>
      <c r="C506" s="184" t="s">
        <v>664</v>
      </c>
      <c r="D506" s="169" t="s">
        <v>195</v>
      </c>
      <c r="E506" s="170">
        <v>80.506</v>
      </c>
      <c r="F506" s="171"/>
      <c r="G506" s="172">
        <f>ROUND(E506*F506,2)</f>
        <v>0</v>
      </c>
      <c r="H506" s="171"/>
      <c r="I506" s="172">
        <f>ROUND(E506*H506,2)</f>
        <v>0</v>
      </c>
      <c r="J506" s="171"/>
      <c r="K506" s="172">
        <f>ROUND(E506*J506,2)</f>
        <v>0</v>
      </c>
      <c r="L506" s="172">
        <v>21</v>
      </c>
      <c r="M506" s="172">
        <f>G506*(1+L506/100)</f>
        <v>0</v>
      </c>
      <c r="N506" s="172">
        <v>0</v>
      </c>
      <c r="O506" s="172">
        <f>ROUND(E506*N506,2)</f>
        <v>0</v>
      </c>
      <c r="P506" s="172">
        <v>0</v>
      </c>
      <c r="Q506" s="172">
        <f>ROUND(E506*P506,2)</f>
        <v>0</v>
      </c>
      <c r="R506" s="172"/>
      <c r="S506" s="172" t="s">
        <v>177</v>
      </c>
      <c r="T506" s="173" t="s">
        <v>178</v>
      </c>
      <c r="U506" s="158">
        <v>0.17777999999999999</v>
      </c>
      <c r="V506" s="158">
        <f>ROUND(E506*U506,2)</f>
        <v>14.31</v>
      </c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611</v>
      </c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55"/>
      <c r="B507" s="156"/>
      <c r="C507" s="190" t="s">
        <v>2702</v>
      </c>
      <c r="D507" s="188"/>
      <c r="E507" s="189">
        <v>80.510000000000005</v>
      </c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200</v>
      </c>
      <c r="AH507" s="148">
        <v>0</v>
      </c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ht="22.5" outlineLevel="1" x14ac:dyDescent="0.2">
      <c r="A508" s="167">
        <v>153</v>
      </c>
      <c r="B508" s="168" t="s">
        <v>673</v>
      </c>
      <c r="C508" s="184" t="s">
        <v>674</v>
      </c>
      <c r="D508" s="169" t="s">
        <v>227</v>
      </c>
      <c r="E508" s="170">
        <v>483.036</v>
      </c>
      <c r="F508" s="171"/>
      <c r="G508" s="172">
        <f>ROUND(E508*F508,2)</f>
        <v>0</v>
      </c>
      <c r="H508" s="171"/>
      <c r="I508" s="172">
        <f>ROUND(E508*H508,2)</f>
        <v>0</v>
      </c>
      <c r="J508" s="171"/>
      <c r="K508" s="172">
        <f>ROUND(E508*J508,2)</f>
        <v>0</v>
      </c>
      <c r="L508" s="172">
        <v>21</v>
      </c>
      <c r="M508" s="172">
        <f>G508*(1+L508/100)</f>
        <v>0</v>
      </c>
      <c r="N508" s="172">
        <v>0</v>
      </c>
      <c r="O508" s="172">
        <f>ROUND(E508*N508,2)</f>
        <v>0</v>
      </c>
      <c r="P508" s="172">
        <v>0</v>
      </c>
      <c r="Q508" s="172">
        <f>ROUND(E508*P508,2)</f>
        <v>0</v>
      </c>
      <c r="R508" s="172"/>
      <c r="S508" s="172" t="s">
        <v>177</v>
      </c>
      <c r="T508" s="173" t="s">
        <v>178</v>
      </c>
      <c r="U508" s="158">
        <v>0.14000000000000001</v>
      </c>
      <c r="V508" s="158">
        <f>ROUND(E508*U508,2)</f>
        <v>67.63</v>
      </c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611</v>
      </c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55"/>
      <c r="B509" s="156"/>
      <c r="C509" s="190" t="s">
        <v>2705</v>
      </c>
      <c r="D509" s="188"/>
      <c r="E509" s="189">
        <v>483.04</v>
      </c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200</v>
      </c>
      <c r="AH509" s="148">
        <v>0</v>
      </c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67">
        <v>154</v>
      </c>
      <c r="B510" s="168" t="s">
        <v>677</v>
      </c>
      <c r="C510" s="184" t="s">
        <v>678</v>
      </c>
      <c r="D510" s="169" t="s">
        <v>256</v>
      </c>
      <c r="E510" s="170">
        <v>23.05</v>
      </c>
      <c r="F510" s="171"/>
      <c r="G510" s="172">
        <f>ROUND(E510*F510,2)</f>
        <v>0</v>
      </c>
      <c r="H510" s="171"/>
      <c r="I510" s="172">
        <f>ROUND(E510*H510,2)</f>
        <v>0</v>
      </c>
      <c r="J510" s="171"/>
      <c r="K510" s="172">
        <f>ROUND(E510*J510,2)</f>
        <v>0</v>
      </c>
      <c r="L510" s="172">
        <v>21</v>
      </c>
      <c r="M510" s="172">
        <f>G510*(1+L510/100)</f>
        <v>0</v>
      </c>
      <c r="N510" s="172">
        <v>0</v>
      </c>
      <c r="O510" s="172">
        <f>ROUND(E510*N510,2)</f>
        <v>0</v>
      </c>
      <c r="P510" s="172">
        <v>0</v>
      </c>
      <c r="Q510" s="172">
        <f>ROUND(E510*P510,2)</f>
        <v>0</v>
      </c>
      <c r="R510" s="172"/>
      <c r="S510" s="172" t="s">
        <v>177</v>
      </c>
      <c r="T510" s="173" t="s">
        <v>178</v>
      </c>
      <c r="U510" s="158">
        <v>0.08</v>
      </c>
      <c r="V510" s="158">
        <f>ROUND(E510*U510,2)</f>
        <v>1.84</v>
      </c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611</v>
      </c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55"/>
      <c r="B511" s="156"/>
      <c r="C511" s="190" t="s">
        <v>2706</v>
      </c>
      <c r="D511" s="188"/>
      <c r="E511" s="189">
        <v>23.05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200</v>
      </c>
      <c r="AH511" s="148">
        <v>0</v>
      </c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ht="45" outlineLevel="1" x14ac:dyDescent="0.2">
      <c r="A512" s="167">
        <v>155</v>
      </c>
      <c r="B512" s="168" t="s">
        <v>634</v>
      </c>
      <c r="C512" s="184" t="s">
        <v>635</v>
      </c>
      <c r="D512" s="169" t="s">
        <v>636</v>
      </c>
      <c r="E512" s="170">
        <v>56.354199999999999</v>
      </c>
      <c r="F512" s="171"/>
      <c r="G512" s="172">
        <f>ROUND(E512*F512,2)</f>
        <v>0</v>
      </c>
      <c r="H512" s="171"/>
      <c r="I512" s="172">
        <f>ROUND(E512*H512,2)</f>
        <v>0</v>
      </c>
      <c r="J512" s="171"/>
      <c r="K512" s="172">
        <f>ROUND(E512*J512,2)</f>
        <v>0</v>
      </c>
      <c r="L512" s="172">
        <v>21</v>
      </c>
      <c r="M512" s="172">
        <f>G512*(1+L512/100)</f>
        <v>0</v>
      </c>
      <c r="N512" s="172">
        <v>0</v>
      </c>
      <c r="O512" s="172">
        <f>ROUND(E512*N512,2)</f>
        <v>0</v>
      </c>
      <c r="P512" s="172">
        <v>0</v>
      </c>
      <c r="Q512" s="172">
        <f>ROUND(E512*P512,2)</f>
        <v>0</v>
      </c>
      <c r="R512" s="172" t="s">
        <v>228</v>
      </c>
      <c r="S512" s="172" t="s">
        <v>177</v>
      </c>
      <c r="T512" s="173" t="s">
        <v>178</v>
      </c>
      <c r="U512" s="158">
        <v>0</v>
      </c>
      <c r="V512" s="158">
        <f>ROUND(E512*U512,2)</f>
        <v>0</v>
      </c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185</v>
      </c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ht="22.5" outlineLevel="1" x14ac:dyDescent="0.2">
      <c r="A513" s="155"/>
      <c r="B513" s="156"/>
      <c r="C513" s="190" t="s">
        <v>2707</v>
      </c>
      <c r="D513" s="188"/>
      <c r="E513" s="189">
        <v>56.35</v>
      </c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200</v>
      </c>
      <c r="AH513" s="148">
        <v>0</v>
      </c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ht="56.25" outlineLevel="1" x14ac:dyDescent="0.2">
      <c r="A514" s="167">
        <v>156</v>
      </c>
      <c r="B514" s="168" t="s">
        <v>2529</v>
      </c>
      <c r="C514" s="184" t="s">
        <v>2530</v>
      </c>
      <c r="D514" s="169" t="s">
        <v>227</v>
      </c>
      <c r="E514" s="170">
        <v>483.036</v>
      </c>
      <c r="F514" s="171"/>
      <c r="G514" s="172">
        <f>ROUND(E514*F514,2)</f>
        <v>0</v>
      </c>
      <c r="H514" s="171"/>
      <c r="I514" s="172">
        <f>ROUND(E514*H514,2)</f>
        <v>0</v>
      </c>
      <c r="J514" s="171"/>
      <c r="K514" s="172">
        <f>ROUND(E514*J514,2)</f>
        <v>0</v>
      </c>
      <c r="L514" s="172">
        <v>21</v>
      </c>
      <c r="M514" s="172">
        <f>G514*(1+L514/100)</f>
        <v>0</v>
      </c>
      <c r="N514" s="172">
        <v>0</v>
      </c>
      <c r="O514" s="172">
        <f>ROUND(E514*N514,2)</f>
        <v>0</v>
      </c>
      <c r="P514" s="172">
        <v>0</v>
      </c>
      <c r="Q514" s="172">
        <f>ROUND(E514*P514,2)</f>
        <v>0</v>
      </c>
      <c r="R514" s="172" t="s">
        <v>228</v>
      </c>
      <c r="S514" s="172" t="s">
        <v>177</v>
      </c>
      <c r="T514" s="173" t="s">
        <v>178</v>
      </c>
      <c r="U514" s="158">
        <v>0</v>
      </c>
      <c r="V514" s="158">
        <f>ROUND(E514*U514,2)</f>
        <v>0</v>
      </c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185</v>
      </c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55"/>
      <c r="B515" s="156"/>
      <c r="C515" s="276" t="s">
        <v>2531</v>
      </c>
      <c r="D515" s="277"/>
      <c r="E515" s="277"/>
      <c r="F515" s="277"/>
      <c r="G515" s="277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198</v>
      </c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55"/>
      <c r="B516" s="156"/>
      <c r="C516" s="190" t="s">
        <v>2705</v>
      </c>
      <c r="D516" s="188"/>
      <c r="E516" s="189">
        <v>483.04</v>
      </c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200</v>
      </c>
      <c r="AH516" s="148">
        <v>0</v>
      </c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ht="45" outlineLevel="1" x14ac:dyDescent="0.2">
      <c r="A517" s="167">
        <v>157</v>
      </c>
      <c r="B517" s="168" t="s">
        <v>690</v>
      </c>
      <c r="C517" s="184" t="s">
        <v>691</v>
      </c>
      <c r="D517" s="169" t="s">
        <v>195</v>
      </c>
      <c r="E517" s="170">
        <v>96.607200000000006</v>
      </c>
      <c r="F517" s="171"/>
      <c r="G517" s="172">
        <f>ROUND(E517*F517,2)</f>
        <v>0</v>
      </c>
      <c r="H517" s="171"/>
      <c r="I517" s="172">
        <f>ROUND(E517*H517,2)</f>
        <v>0</v>
      </c>
      <c r="J517" s="171"/>
      <c r="K517" s="172">
        <f>ROUND(E517*J517,2)</f>
        <v>0</v>
      </c>
      <c r="L517" s="172">
        <v>21</v>
      </c>
      <c r="M517" s="172">
        <f>G517*(1+L517/100)</f>
        <v>0</v>
      </c>
      <c r="N517" s="172">
        <v>0</v>
      </c>
      <c r="O517" s="172">
        <f>ROUND(E517*N517,2)</f>
        <v>0</v>
      </c>
      <c r="P517" s="172">
        <v>0</v>
      </c>
      <c r="Q517" s="172">
        <f>ROUND(E517*P517,2)</f>
        <v>0</v>
      </c>
      <c r="R517" s="172" t="s">
        <v>228</v>
      </c>
      <c r="S517" s="172" t="s">
        <v>177</v>
      </c>
      <c r="T517" s="173" t="s">
        <v>178</v>
      </c>
      <c r="U517" s="158">
        <v>0</v>
      </c>
      <c r="V517" s="158">
        <f>ROUND(E517*U517,2)</f>
        <v>0</v>
      </c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185</v>
      </c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outlineLevel="1" x14ac:dyDescent="0.2">
      <c r="A518" s="155"/>
      <c r="B518" s="156"/>
      <c r="C518" s="190" t="s">
        <v>2708</v>
      </c>
      <c r="D518" s="188"/>
      <c r="E518" s="189">
        <v>96.61</v>
      </c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200</v>
      </c>
      <c r="AH518" s="148">
        <v>0</v>
      </c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ht="45" outlineLevel="1" x14ac:dyDescent="0.2">
      <c r="A519" s="167">
        <v>158</v>
      </c>
      <c r="B519" s="168" t="s">
        <v>693</v>
      </c>
      <c r="C519" s="184" t="s">
        <v>694</v>
      </c>
      <c r="D519" s="169" t="s">
        <v>195</v>
      </c>
      <c r="E519" s="170">
        <v>96.607200000000006</v>
      </c>
      <c r="F519" s="171"/>
      <c r="G519" s="172">
        <f>ROUND(E519*F519,2)</f>
        <v>0</v>
      </c>
      <c r="H519" s="171"/>
      <c r="I519" s="172">
        <f>ROUND(E519*H519,2)</f>
        <v>0</v>
      </c>
      <c r="J519" s="171"/>
      <c r="K519" s="172">
        <f>ROUND(E519*J519,2)</f>
        <v>0</v>
      </c>
      <c r="L519" s="172">
        <v>21</v>
      </c>
      <c r="M519" s="172">
        <f>G519*(1+L519/100)</f>
        <v>0</v>
      </c>
      <c r="N519" s="172">
        <v>0</v>
      </c>
      <c r="O519" s="172">
        <f>ROUND(E519*N519,2)</f>
        <v>0</v>
      </c>
      <c r="P519" s="172">
        <v>0</v>
      </c>
      <c r="Q519" s="172">
        <f>ROUND(E519*P519,2)</f>
        <v>0</v>
      </c>
      <c r="R519" s="172" t="s">
        <v>228</v>
      </c>
      <c r="S519" s="172" t="s">
        <v>695</v>
      </c>
      <c r="T519" s="173" t="s">
        <v>178</v>
      </c>
      <c r="U519" s="158">
        <v>0</v>
      </c>
      <c r="V519" s="158">
        <f>ROUND(E519*U519,2)</f>
        <v>0</v>
      </c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185</v>
      </c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190" t="s">
        <v>2708</v>
      </c>
      <c r="D520" s="188"/>
      <c r="E520" s="189">
        <v>96.61</v>
      </c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>
        <v>0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ht="33.75" outlineLevel="1" x14ac:dyDescent="0.2">
      <c r="A521" s="167">
        <v>159</v>
      </c>
      <c r="B521" s="168" t="s">
        <v>1840</v>
      </c>
      <c r="C521" s="184" t="s">
        <v>1841</v>
      </c>
      <c r="D521" s="169" t="s">
        <v>195</v>
      </c>
      <c r="E521" s="170">
        <v>96.607200000000006</v>
      </c>
      <c r="F521" s="171"/>
      <c r="G521" s="172">
        <f>ROUND(E521*F521,2)</f>
        <v>0</v>
      </c>
      <c r="H521" s="171"/>
      <c r="I521" s="172">
        <f>ROUND(E521*H521,2)</f>
        <v>0</v>
      </c>
      <c r="J521" s="171"/>
      <c r="K521" s="172">
        <f>ROUND(E521*J521,2)</f>
        <v>0</v>
      </c>
      <c r="L521" s="172">
        <v>21</v>
      </c>
      <c r="M521" s="172">
        <f>G521*(1+L521/100)</f>
        <v>0</v>
      </c>
      <c r="N521" s="172">
        <v>0</v>
      </c>
      <c r="O521" s="172">
        <f>ROUND(E521*N521,2)</f>
        <v>0</v>
      </c>
      <c r="P521" s="172">
        <v>0</v>
      </c>
      <c r="Q521" s="172">
        <f>ROUND(E521*P521,2)</f>
        <v>0</v>
      </c>
      <c r="R521" s="172" t="s">
        <v>228</v>
      </c>
      <c r="S521" s="172" t="s">
        <v>177</v>
      </c>
      <c r="T521" s="173" t="s">
        <v>178</v>
      </c>
      <c r="U521" s="158">
        <v>0</v>
      </c>
      <c r="V521" s="158">
        <f>ROUND(E521*U521,2)</f>
        <v>0</v>
      </c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185</v>
      </c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/>
      <c r="B522" s="156"/>
      <c r="C522" s="190" t="s">
        <v>2708</v>
      </c>
      <c r="D522" s="188"/>
      <c r="E522" s="189">
        <v>96.61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200</v>
      </c>
      <c r="AH522" s="148">
        <v>0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ht="33.75" outlineLevel="1" x14ac:dyDescent="0.2">
      <c r="A523" s="167">
        <v>160</v>
      </c>
      <c r="B523" s="168" t="s">
        <v>2532</v>
      </c>
      <c r="C523" s="184" t="s">
        <v>2533</v>
      </c>
      <c r="D523" s="169" t="s">
        <v>256</v>
      </c>
      <c r="E523" s="170">
        <v>23.05</v>
      </c>
      <c r="F523" s="171"/>
      <c r="G523" s="172">
        <f>ROUND(E523*F523,2)</f>
        <v>0</v>
      </c>
      <c r="H523" s="171"/>
      <c r="I523" s="172">
        <f>ROUND(E523*H523,2)</f>
        <v>0</v>
      </c>
      <c r="J523" s="171"/>
      <c r="K523" s="172">
        <f>ROUND(E523*J523,2)</f>
        <v>0</v>
      </c>
      <c r="L523" s="172">
        <v>21</v>
      </c>
      <c r="M523" s="172">
        <f>G523*(1+L523/100)</f>
        <v>0</v>
      </c>
      <c r="N523" s="172">
        <v>0</v>
      </c>
      <c r="O523" s="172">
        <f>ROUND(E523*N523,2)</f>
        <v>0</v>
      </c>
      <c r="P523" s="172">
        <v>0</v>
      </c>
      <c r="Q523" s="172">
        <f>ROUND(E523*P523,2)</f>
        <v>0</v>
      </c>
      <c r="R523" s="172" t="s">
        <v>228</v>
      </c>
      <c r="S523" s="172" t="s">
        <v>177</v>
      </c>
      <c r="T523" s="173" t="s">
        <v>178</v>
      </c>
      <c r="U523" s="158">
        <v>0</v>
      </c>
      <c r="V523" s="158">
        <f>ROUND(E523*U523,2)</f>
        <v>0</v>
      </c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185</v>
      </c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1" x14ac:dyDescent="0.2">
      <c r="A524" s="155"/>
      <c r="B524" s="156"/>
      <c r="C524" s="190" t="s">
        <v>2706</v>
      </c>
      <c r="D524" s="188"/>
      <c r="E524" s="189">
        <v>23.05</v>
      </c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200</v>
      </c>
      <c r="AH524" s="148">
        <v>0</v>
      </c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1" x14ac:dyDescent="0.2">
      <c r="A525" s="155">
        <v>161</v>
      </c>
      <c r="B525" s="156" t="s">
        <v>700</v>
      </c>
      <c r="C525" s="203" t="s">
        <v>701</v>
      </c>
      <c r="D525" s="157" t="s">
        <v>0</v>
      </c>
      <c r="E525" s="198"/>
      <c r="F525" s="159"/>
      <c r="G525" s="158">
        <f>ROUND(E525*F525,2)</f>
        <v>0</v>
      </c>
      <c r="H525" s="159"/>
      <c r="I525" s="158">
        <f>ROUND(E525*H525,2)</f>
        <v>0</v>
      </c>
      <c r="J525" s="159"/>
      <c r="K525" s="158">
        <f>ROUND(E525*J525,2)</f>
        <v>0</v>
      </c>
      <c r="L525" s="158">
        <v>21</v>
      </c>
      <c r="M525" s="158">
        <f>G525*(1+L525/100)</f>
        <v>0</v>
      </c>
      <c r="N525" s="158">
        <v>0</v>
      </c>
      <c r="O525" s="158">
        <f>ROUND(E525*N525,2)</f>
        <v>0</v>
      </c>
      <c r="P525" s="158">
        <v>0</v>
      </c>
      <c r="Q525" s="158">
        <f>ROUND(E525*P525,2)</f>
        <v>0</v>
      </c>
      <c r="R525" s="158"/>
      <c r="S525" s="158" t="s">
        <v>177</v>
      </c>
      <c r="T525" s="158" t="s">
        <v>178</v>
      </c>
      <c r="U525" s="158">
        <v>0</v>
      </c>
      <c r="V525" s="158">
        <f>ROUND(E525*U525,2)</f>
        <v>0</v>
      </c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702</v>
      </c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x14ac:dyDescent="0.2">
      <c r="A526" s="161" t="s">
        <v>172</v>
      </c>
      <c r="B526" s="162" t="s">
        <v>110</v>
      </c>
      <c r="C526" s="182" t="s">
        <v>111</v>
      </c>
      <c r="D526" s="163"/>
      <c r="E526" s="164"/>
      <c r="F526" s="165"/>
      <c r="G526" s="165">
        <f>SUMIF(AG527:AG533,"&lt;&gt;NOR",G527:G533)</f>
        <v>0</v>
      </c>
      <c r="H526" s="165"/>
      <c r="I526" s="165">
        <f>SUM(I527:I533)</f>
        <v>0</v>
      </c>
      <c r="J526" s="165"/>
      <c r="K526" s="165">
        <f>SUM(K527:K533)</f>
        <v>0</v>
      </c>
      <c r="L526" s="165"/>
      <c r="M526" s="165">
        <f>SUM(M527:M533)</f>
        <v>0</v>
      </c>
      <c r="N526" s="165"/>
      <c r="O526" s="165">
        <f>SUM(O527:O533)</f>
        <v>0</v>
      </c>
      <c r="P526" s="165"/>
      <c r="Q526" s="165">
        <f>SUM(Q527:Q533)</f>
        <v>0</v>
      </c>
      <c r="R526" s="165"/>
      <c r="S526" s="165"/>
      <c r="T526" s="166"/>
      <c r="U526" s="160"/>
      <c r="V526" s="160">
        <f>SUM(V527:V533)</f>
        <v>11.71</v>
      </c>
      <c r="W526" s="160"/>
      <c r="AG526" t="s">
        <v>173</v>
      </c>
    </row>
    <row r="527" spans="1:60" ht="22.5" outlineLevel="1" x14ac:dyDescent="0.2">
      <c r="A527" s="167">
        <v>162</v>
      </c>
      <c r="B527" s="168" t="s">
        <v>2063</v>
      </c>
      <c r="C527" s="184" t="s">
        <v>2064</v>
      </c>
      <c r="D527" s="169" t="s">
        <v>195</v>
      </c>
      <c r="E527" s="170">
        <v>130.16</v>
      </c>
      <c r="F527" s="171"/>
      <c r="G527" s="172">
        <f>ROUND(E527*F527,2)</f>
        <v>0</v>
      </c>
      <c r="H527" s="171"/>
      <c r="I527" s="172">
        <f>ROUND(E527*H527,2)</f>
        <v>0</v>
      </c>
      <c r="J527" s="171"/>
      <c r="K527" s="172">
        <f>ROUND(E527*J527,2)</f>
        <v>0</v>
      </c>
      <c r="L527" s="172">
        <v>21</v>
      </c>
      <c r="M527" s="172">
        <f>G527*(1+L527/100)</f>
        <v>0</v>
      </c>
      <c r="N527" s="172">
        <v>0</v>
      </c>
      <c r="O527" s="172">
        <f>ROUND(E527*N527,2)</f>
        <v>0</v>
      </c>
      <c r="P527" s="172">
        <v>0</v>
      </c>
      <c r="Q527" s="172">
        <f>ROUND(E527*P527,2)</f>
        <v>0</v>
      </c>
      <c r="R527" s="172"/>
      <c r="S527" s="172" t="s">
        <v>177</v>
      </c>
      <c r="T527" s="173" t="s">
        <v>178</v>
      </c>
      <c r="U527" s="158">
        <v>0.09</v>
      </c>
      <c r="V527" s="158">
        <f>ROUND(E527*U527,2)</f>
        <v>11.71</v>
      </c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611</v>
      </c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outlineLevel="1" x14ac:dyDescent="0.2">
      <c r="A528" s="155"/>
      <c r="B528" s="156"/>
      <c r="C528" s="190" t="s">
        <v>2709</v>
      </c>
      <c r="D528" s="188"/>
      <c r="E528" s="189">
        <v>130.16</v>
      </c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200</v>
      </c>
      <c r="AH528" s="148">
        <v>0</v>
      </c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ht="33.75" outlineLevel="1" x14ac:dyDescent="0.2">
      <c r="A529" s="167">
        <v>163</v>
      </c>
      <c r="B529" s="168" t="s">
        <v>1099</v>
      </c>
      <c r="C529" s="184" t="s">
        <v>1100</v>
      </c>
      <c r="D529" s="169" t="s">
        <v>195</v>
      </c>
      <c r="E529" s="170">
        <v>68.334000000000003</v>
      </c>
      <c r="F529" s="171"/>
      <c r="G529" s="172">
        <f>ROUND(E529*F529,2)</f>
        <v>0</v>
      </c>
      <c r="H529" s="171"/>
      <c r="I529" s="172">
        <f>ROUND(E529*H529,2)</f>
        <v>0</v>
      </c>
      <c r="J529" s="171"/>
      <c r="K529" s="172">
        <f>ROUND(E529*J529,2)</f>
        <v>0</v>
      </c>
      <c r="L529" s="172">
        <v>21</v>
      </c>
      <c r="M529" s="172">
        <f>G529*(1+L529/100)</f>
        <v>0</v>
      </c>
      <c r="N529" s="172">
        <v>0</v>
      </c>
      <c r="O529" s="172">
        <f>ROUND(E529*N529,2)</f>
        <v>0</v>
      </c>
      <c r="P529" s="172">
        <v>0</v>
      </c>
      <c r="Q529" s="172">
        <f>ROUND(E529*P529,2)</f>
        <v>0</v>
      </c>
      <c r="R529" s="172" t="s">
        <v>228</v>
      </c>
      <c r="S529" s="172" t="s">
        <v>177</v>
      </c>
      <c r="T529" s="173" t="s">
        <v>178</v>
      </c>
      <c r="U529" s="158">
        <v>0</v>
      </c>
      <c r="V529" s="158">
        <f>ROUND(E529*U529,2)</f>
        <v>0</v>
      </c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185</v>
      </c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/>
      <c r="B530" s="156"/>
      <c r="C530" s="190" t="s">
        <v>2710</v>
      </c>
      <c r="D530" s="188"/>
      <c r="E530" s="189">
        <v>68.33</v>
      </c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200</v>
      </c>
      <c r="AH530" s="148">
        <v>0</v>
      </c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ht="45" outlineLevel="1" x14ac:dyDescent="0.2">
      <c r="A531" s="167">
        <v>164</v>
      </c>
      <c r="B531" s="168" t="s">
        <v>724</v>
      </c>
      <c r="C531" s="184" t="s">
        <v>725</v>
      </c>
      <c r="D531" s="169" t="s">
        <v>195</v>
      </c>
      <c r="E531" s="170">
        <v>68.334000000000003</v>
      </c>
      <c r="F531" s="171"/>
      <c r="G531" s="172">
        <f>ROUND(E531*F531,2)</f>
        <v>0</v>
      </c>
      <c r="H531" s="171"/>
      <c r="I531" s="172">
        <f>ROUND(E531*H531,2)</f>
        <v>0</v>
      </c>
      <c r="J531" s="171"/>
      <c r="K531" s="172">
        <f>ROUND(E531*J531,2)</f>
        <v>0</v>
      </c>
      <c r="L531" s="172">
        <v>21</v>
      </c>
      <c r="M531" s="172">
        <f>G531*(1+L531/100)</f>
        <v>0</v>
      </c>
      <c r="N531" s="172">
        <v>0</v>
      </c>
      <c r="O531" s="172">
        <f>ROUND(E531*N531,2)</f>
        <v>0</v>
      </c>
      <c r="P531" s="172">
        <v>0</v>
      </c>
      <c r="Q531" s="172">
        <f>ROUND(E531*P531,2)</f>
        <v>0</v>
      </c>
      <c r="R531" s="172" t="s">
        <v>228</v>
      </c>
      <c r="S531" s="172" t="s">
        <v>177</v>
      </c>
      <c r="T531" s="173" t="s">
        <v>178</v>
      </c>
      <c r="U531" s="158">
        <v>0</v>
      </c>
      <c r="V531" s="158">
        <f>ROUND(E531*U531,2)</f>
        <v>0</v>
      </c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185</v>
      </c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outlineLevel="1" x14ac:dyDescent="0.2">
      <c r="A532" s="155"/>
      <c r="B532" s="156"/>
      <c r="C532" s="190" t="s">
        <v>2710</v>
      </c>
      <c r="D532" s="188"/>
      <c r="E532" s="189">
        <v>68.33</v>
      </c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200</v>
      </c>
      <c r="AH532" s="148">
        <v>0</v>
      </c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outlineLevel="1" x14ac:dyDescent="0.2">
      <c r="A533" s="155">
        <v>165</v>
      </c>
      <c r="B533" s="156" t="s">
        <v>730</v>
      </c>
      <c r="C533" s="203" t="s">
        <v>731</v>
      </c>
      <c r="D533" s="157" t="s">
        <v>0</v>
      </c>
      <c r="E533" s="198"/>
      <c r="F533" s="159"/>
      <c r="G533" s="158">
        <f>ROUND(E533*F533,2)</f>
        <v>0</v>
      </c>
      <c r="H533" s="159"/>
      <c r="I533" s="158">
        <f>ROUND(E533*H533,2)</f>
        <v>0</v>
      </c>
      <c r="J533" s="159"/>
      <c r="K533" s="158">
        <f>ROUND(E533*J533,2)</f>
        <v>0</v>
      </c>
      <c r="L533" s="158">
        <v>21</v>
      </c>
      <c r="M533" s="158">
        <f>G533*(1+L533/100)</f>
        <v>0</v>
      </c>
      <c r="N533" s="158">
        <v>0</v>
      </c>
      <c r="O533" s="158">
        <f>ROUND(E533*N533,2)</f>
        <v>0</v>
      </c>
      <c r="P533" s="158">
        <v>0</v>
      </c>
      <c r="Q533" s="158">
        <f>ROUND(E533*P533,2)</f>
        <v>0</v>
      </c>
      <c r="R533" s="158"/>
      <c r="S533" s="158" t="s">
        <v>177</v>
      </c>
      <c r="T533" s="158" t="s">
        <v>178</v>
      </c>
      <c r="U533" s="158">
        <v>0</v>
      </c>
      <c r="V533" s="158">
        <f>ROUND(E533*U533,2)</f>
        <v>0</v>
      </c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702</v>
      </c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x14ac:dyDescent="0.2">
      <c r="A534" s="161" t="s">
        <v>172</v>
      </c>
      <c r="B534" s="162" t="s">
        <v>120</v>
      </c>
      <c r="C534" s="182" t="s">
        <v>121</v>
      </c>
      <c r="D534" s="163"/>
      <c r="E534" s="164"/>
      <c r="F534" s="165"/>
      <c r="G534" s="165">
        <f>SUMIF(AG535:AG577,"&lt;&gt;NOR",G535:G577)</f>
        <v>0</v>
      </c>
      <c r="H534" s="165"/>
      <c r="I534" s="165">
        <f>SUM(I535:I577)</f>
        <v>0</v>
      </c>
      <c r="J534" s="165"/>
      <c r="K534" s="165">
        <f>SUM(K535:K577)</f>
        <v>0</v>
      </c>
      <c r="L534" s="165"/>
      <c r="M534" s="165">
        <f>SUM(M535:M577)</f>
        <v>0</v>
      </c>
      <c r="N534" s="165"/>
      <c r="O534" s="165">
        <f>SUM(O535:O577)</f>
        <v>0</v>
      </c>
      <c r="P534" s="165"/>
      <c r="Q534" s="165">
        <f>SUM(Q535:Q577)</f>
        <v>0</v>
      </c>
      <c r="R534" s="165"/>
      <c r="S534" s="165"/>
      <c r="T534" s="166"/>
      <c r="U534" s="160"/>
      <c r="V534" s="160">
        <f>SUM(V535:V577)</f>
        <v>16.63</v>
      </c>
      <c r="W534" s="160"/>
      <c r="AG534" t="s">
        <v>173</v>
      </c>
    </row>
    <row r="535" spans="1:60" ht="22.5" outlineLevel="1" x14ac:dyDescent="0.2">
      <c r="A535" s="167">
        <v>166</v>
      </c>
      <c r="B535" s="168" t="s">
        <v>793</v>
      </c>
      <c r="C535" s="184" t="s">
        <v>794</v>
      </c>
      <c r="D535" s="169" t="s">
        <v>195</v>
      </c>
      <c r="E535" s="170">
        <v>7.47</v>
      </c>
      <c r="F535" s="171"/>
      <c r="G535" s="172">
        <f>ROUND(E535*F535,2)</f>
        <v>0</v>
      </c>
      <c r="H535" s="171"/>
      <c r="I535" s="172">
        <f>ROUND(E535*H535,2)</f>
        <v>0</v>
      </c>
      <c r="J535" s="171"/>
      <c r="K535" s="172">
        <f>ROUND(E535*J535,2)</f>
        <v>0</v>
      </c>
      <c r="L535" s="172">
        <v>21</v>
      </c>
      <c r="M535" s="172">
        <f>G535*(1+L535/100)</f>
        <v>0</v>
      </c>
      <c r="N535" s="172">
        <v>0</v>
      </c>
      <c r="O535" s="172">
        <f>ROUND(E535*N535,2)</f>
        <v>0</v>
      </c>
      <c r="P535" s="172">
        <v>0</v>
      </c>
      <c r="Q535" s="172">
        <f>ROUND(E535*P535,2)</f>
        <v>0</v>
      </c>
      <c r="R535" s="172"/>
      <c r="S535" s="172" t="s">
        <v>177</v>
      </c>
      <c r="T535" s="173" t="s">
        <v>178</v>
      </c>
      <c r="U535" s="158">
        <v>9.1999999999999998E-2</v>
      </c>
      <c r="V535" s="158">
        <f>ROUND(E535*U535,2)</f>
        <v>0.69</v>
      </c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611</v>
      </c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190" t="s">
        <v>2711</v>
      </c>
      <c r="D536" s="188"/>
      <c r="E536" s="189">
        <v>6</v>
      </c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>
        <v>0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outlineLevel="1" x14ac:dyDescent="0.2">
      <c r="A537" s="155"/>
      <c r="B537" s="156"/>
      <c r="C537" s="190" t="s">
        <v>2712</v>
      </c>
      <c r="D537" s="188"/>
      <c r="E537" s="189">
        <v>1.47</v>
      </c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200</v>
      </c>
      <c r="AH537" s="148">
        <v>0</v>
      </c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ht="22.5" outlineLevel="1" x14ac:dyDescent="0.2">
      <c r="A538" s="167">
        <v>167</v>
      </c>
      <c r="B538" s="168" t="s">
        <v>1851</v>
      </c>
      <c r="C538" s="184" t="s">
        <v>1852</v>
      </c>
      <c r="D538" s="169" t="s">
        <v>256</v>
      </c>
      <c r="E538" s="170">
        <v>7.2</v>
      </c>
      <c r="F538" s="171"/>
      <c r="G538" s="172">
        <f>ROUND(E538*F538,2)</f>
        <v>0</v>
      </c>
      <c r="H538" s="171"/>
      <c r="I538" s="172">
        <f>ROUND(E538*H538,2)</f>
        <v>0</v>
      </c>
      <c r="J538" s="171"/>
      <c r="K538" s="172">
        <f>ROUND(E538*J538,2)</f>
        <v>0</v>
      </c>
      <c r="L538" s="172">
        <v>21</v>
      </c>
      <c r="M538" s="172">
        <f>G538*(1+L538/100)</f>
        <v>0</v>
      </c>
      <c r="N538" s="172">
        <v>0</v>
      </c>
      <c r="O538" s="172">
        <f>ROUND(E538*N538,2)</f>
        <v>0</v>
      </c>
      <c r="P538" s="172">
        <v>0</v>
      </c>
      <c r="Q538" s="172">
        <f>ROUND(E538*P538,2)</f>
        <v>0</v>
      </c>
      <c r="R538" s="172"/>
      <c r="S538" s="172" t="s">
        <v>177</v>
      </c>
      <c r="T538" s="173" t="s">
        <v>178</v>
      </c>
      <c r="U538" s="158">
        <v>8.0500000000000002E-2</v>
      </c>
      <c r="V538" s="158">
        <f>ROUND(E538*U538,2)</f>
        <v>0.57999999999999996</v>
      </c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611</v>
      </c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outlineLevel="1" x14ac:dyDescent="0.2">
      <c r="A539" s="155"/>
      <c r="B539" s="156"/>
      <c r="C539" s="190" t="s">
        <v>2178</v>
      </c>
      <c r="D539" s="188"/>
      <c r="E539" s="189">
        <v>7.2</v>
      </c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200</v>
      </c>
      <c r="AH539" s="148">
        <v>0</v>
      </c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ht="45" outlineLevel="1" x14ac:dyDescent="0.2">
      <c r="A540" s="167">
        <v>168</v>
      </c>
      <c r="B540" s="168" t="s">
        <v>1854</v>
      </c>
      <c r="C540" s="184" t="s">
        <v>1855</v>
      </c>
      <c r="D540" s="169" t="s">
        <v>227</v>
      </c>
      <c r="E540" s="170">
        <v>4</v>
      </c>
      <c r="F540" s="171"/>
      <c r="G540" s="172">
        <f>ROUND(E540*F540,2)</f>
        <v>0</v>
      </c>
      <c r="H540" s="171"/>
      <c r="I540" s="172">
        <f>ROUND(E540*H540,2)</f>
        <v>0</v>
      </c>
      <c r="J540" s="171"/>
      <c r="K540" s="172">
        <f>ROUND(E540*J540,2)</f>
        <v>0</v>
      </c>
      <c r="L540" s="172">
        <v>21</v>
      </c>
      <c r="M540" s="172">
        <f>G540*(1+L540/100)</f>
        <v>0</v>
      </c>
      <c r="N540" s="172">
        <v>0</v>
      </c>
      <c r="O540" s="172">
        <f>ROUND(E540*N540,2)</f>
        <v>0</v>
      </c>
      <c r="P540" s="172">
        <v>0</v>
      </c>
      <c r="Q540" s="172">
        <f>ROUND(E540*P540,2)</f>
        <v>0</v>
      </c>
      <c r="R540" s="172"/>
      <c r="S540" s="172" t="s">
        <v>177</v>
      </c>
      <c r="T540" s="173" t="s">
        <v>178</v>
      </c>
      <c r="U540" s="158">
        <v>9.3149999999999997E-2</v>
      </c>
      <c r="V540" s="158">
        <f>ROUND(E540*U540,2)</f>
        <v>0.37</v>
      </c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611</v>
      </c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1" x14ac:dyDescent="0.2">
      <c r="A541" s="155"/>
      <c r="B541" s="156"/>
      <c r="C541" s="190" t="s">
        <v>77</v>
      </c>
      <c r="D541" s="188"/>
      <c r="E541" s="189">
        <v>4</v>
      </c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200</v>
      </c>
      <c r="AH541" s="148">
        <v>0</v>
      </c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ht="22.5" outlineLevel="1" x14ac:dyDescent="0.2">
      <c r="A542" s="167">
        <v>169</v>
      </c>
      <c r="B542" s="168" t="s">
        <v>1857</v>
      </c>
      <c r="C542" s="184" t="s">
        <v>1858</v>
      </c>
      <c r="D542" s="169" t="s">
        <v>256</v>
      </c>
      <c r="E542" s="170">
        <v>7.85</v>
      </c>
      <c r="F542" s="171"/>
      <c r="G542" s="172">
        <f>ROUND(E542*F542,2)</f>
        <v>0</v>
      </c>
      <c r="H542" s="171"/>
      <c r="I542" s="172">
        <f>ROUND(E542*H542,2)</f>
        <v>0</v>
      </c>
      <c r="J542" s="171"/>
      <c r="K542" s="172">
        <f>ROUND(E542*J542,2)</f>
        <v>0</v>
      </c>
      <c r="L542" s="172">
        <v>21</v>
      </c>
      <c r="M542" s="172">
        <f>G542*(1+L542/100)</f>
        <v>0</v>
      </c>
      <c r="N542" s="172">
        <v>0</v>
      </c>
      <c r="O542" s="172">
        <f>ROUND(E542*N542,2)</f>
        <v>0</v>
      </c>
      <c r="P542" s="172">
        <v>0</v>
      </c>
      <c r="Q542" s="172">
        <f>ROUND(E542*P542,2)</f>
        <v>0</v>
      </c>
      <c r="R542" s="172"/>
      <c r="S542" s="172" t="s">
        <v>177</v>
      </c>
      <c r="T542" s="173" t="s">
        <v>178</v>
      </c>
      <c r="U542" s="158">
        <v>7.9350000000000004E-2</v>
      </c>
      <c r="V542" s="158">
        <f>ROUND(E542*U542,2)</f>
        <v>0.62</v>
      </c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611</v>
      </c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55"/>
      <c r="B543" s="156"/>
      <c r="C543" s="190" t="s">
        <v>2713</v>
      </c>
      <c r="D543" s="188"/>
      <c r="E543" s="189">
        <v>7.85</v>
      </c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200</v>
      </c>
      <c r="AH543" s="148">
        <v>0</v>
      </c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ht="22.5" outlineLevel="1" x14ac:dyDescent="0.2">
      <c r="A544" s="167">
        <v>170</v>
      </c>
      <c r="B544" s="168" t="s">
        <v>810</v>
      </c>
      <c r="C544" s="184" t="s">
        <v>811</v>
      </c>
      <c r="D544" s="169" t="s">
        <v>256</v>
      </c>
      <c r="E544" s="170">
        <v>41.22</v>
      </c>
      <c r="F544" s="171"/>
      <c r="G544" s="172">
        <f>ROUND(E544*F544,2)</f>
        <v>0</v>
      </c>
      <c r="H544" s="171"/>
      <c r="I544" s="172">
        <f>ROUND(E544*H544,2)</f>
        <v>0</v>
      </c>
      <c r="J544" s="171"/>
      <c r="K544" s="172">
        <f>ROUND(E544*J544,2)</f>
        <v>0</v>
      </c>
      <c r="L544" s="172">
        <v>21</v>
      </c>
      <c r="M544" s="172">
        <f>G544*(1+L544/100)</f>
        <v>0</v>
      </c>
      <c r="N544" s="172">
        <v>0</v>
      </c>
      <c r="O544" s="172">
        <f>ROUND(E544*N544,2)</f>
        <v>0</v>
      </c>
      <c r="P544" s="172">
        <v>0</v>
      </c>
      <c r="Q544" s="172">
        <f>ROUND(E544*P544,2)</f>
        <v>0</v>
      </c>
      <c r="R544" s="172"/>
      <c r="S544" s="172" t="s">
        <v>177</v>
      </c>
      <c r="T544" s="173" t="s">
        <v>178</v>
      </c>
      <c r="U544" s="158">
        <v>9.1999999999999998E-2</v>
      </c>
      <c r="V544" s="158">
        <f>ROUND(E544*U544,2)</f>
        <v>3.79</v>
      </c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611</v>
      </c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outlineLevel="1" x14ac:dyDescent="0.2">
      <c r="A545" s="155"/>
      <c r="B545" s="156"/>
      <c r="C545" s="190" t="s">
        <v>2604</v>
      </c>
      <c r="D545" s="188"/>
      <c r="E545" s="189">
        <v>36.75</v>
      </c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200</v>
      </c>
      <c r="AH545" s="148">
        <v>0</v>
      </c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190" t="s">
        <v>2605</v>
      </c>
      <c r="D546" s="188"/>
      <c r="E546" s="189">
        <v>1.47</v>
      </c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outlineLevel="1" x14ac:dyDescent="0.2">
      <c r="A547" s="155"/>
      <c r="B547" s="156"/>
      <c r="C547" s="190" t="s">
        <v>2606</v>
      </c>
      <c r="D547" s="188"/>
      <c r="E547" s="189">
        <v>1.5</v>
      </c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200</v>
      </c>
      <c r="AH547" s="148">
        <v>0</v>
      </c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1" x14ac:dyDescent="0.2">
      <c r="A548" s="155"/>
      <c r="B548" s="156"/>
      <c r="C548" s="190" t="s">
        <v>2607</v>
      </c>
      <c r="D548" s="188"/>
      <c r="E548" s="189">
        <v>1.5</v>
      </c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200</v>
      </c>
      <c r="AH548" s="148">
        <v>0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ht="22.5" outlineLevel="1" x14ac:dyDescent="0.2">
      <c r="A549" s="167">
        <v>171</v>
      </c>
      <c r="B549" s="168" t="s">
        <v>816</v>
      </c>
      <c r="C549" s="184" t="s">
        <v>817</v>
      </c>
      <c r="D549" s="169" t="s">
        <v>256</v>
      </c>
      <c r="E549" s="170">
        <v>28.5</v>
      </c>
      <c r="F549" s="171"/>
      <c r="G549" s="172">
        <f>ROUND(E549*F549,2)</f>
        <v>0</v>
      </c>
      <c r="H549" s="171"/>
      <c r="I549" s="172">
        <f>ROUND(E549*H549,2)</f>
        <v>0</v>
      </c>
      <c r="J549" s="171"/>
      <c r="K549" s="172">
        <f>ROUND(E549*J549,2)</f>
        <v>0</v>
      </c>
      <c r="L549" s="172">
        <v>21</v>
      </c>
      <c r="M549" s="172">
        <f>G549*(1+L549/100)</f>
        <v>0</v>
      </c>
      <c r="N549" s="172">
        <v>0</v>
      </c>
      <c r="O549" s="172">
        <f>ROUND(E549*N549,2)</f>
        <v>0</v>
      </c>
      <c r="P549" s="172">
        <v>0</v>
      </c>
      <c r="Q549" s="172">
        <f>ROUND(E549*P549,2)</f>
        <v>0</v>
      </c>
      <c r="R549" s="172"/>
      <c r="S549" s="172" t="s">
        <v>177</v>
      </c>
      <c r="T549" s="173" t="s">
        <v>178</v>
      </c>
      <c r="U549" s="158">
        <v>0.10349999999999999</v>
      </c>
      <c r="V549" s="158">
        <f>ROUND(E549*U549,2)</f>
        <v>2.95</v>
      </c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611</v>
      </c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1" x14ac:dyDescent="0.2">
      <c r="A550" s="155"/>
      <c r="B550" s="156"/>
      <c r="C550" s="190" t="s">
        <v>2714</v>
      </c>
      <c r="D550" s="188"/>
      <c r="E550" s="189">
        <v>28.5</v>
      </c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200</v>
      </c>
      <c r="AH550" s="148">
        <v>0</v>
      </c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ht="22.5" outlineLevel="1" x14ac:dyDescent="0.2">
      <c r="A551" s="167">
        <v>172</v>
      </c>
      <c r="B551" s="168" t="s">
        <v>1865</v>
      </c>
      <c r="C551" s="184" t="s">
        <v>1866</v>
      </c>
      <c r="D551" s="169" t="s">
        <v>256</v>
      </c>
      <c r="E551" s="170">
        <v>7.2</v>
      </c>
      <c r="F551" s="171"/>
      <c r="G551" s="172">
        <f>ROUND(E551*F551,2)</f>
        <v>0</v>
      </c>
      <c r="H551" s="171"/>
      <c r="I551" s="172">
        <f>ROUND(E551*H551,2)</f>
        <v>0</v>
      </c>
      <c r="J551" s="171"/>
      <c r="K551" s="172">
        <f>ROUND(E551*J551,2)</f>
        <v>0</v>
      </c>
      <c r="L551" s="172">
        <v>21</v>
      </c>
      <c r="M551" s="172">
        <f>G551*(1+L551/100)</f>
        <v>0</v>
      </c>
      <c r="N551" s="172">
        <v>0</v>
      </c>
      <c r="O551" s="172">
        <f>ROUND(E551*N551,2)</f>
        <v>0</v>
      </c>
      <c r="P551" s="172">
        <v>0</v>
      </c>
      <c r="Q551" s="172">
        <f>ROUND(E551*P551,2)</f>
        <v>0</v>
      </c>
      <c r="R551" s="172"/>
      <c r="S551" s="172" t="s">
        <v>177</v>
      </c>
      <c r="T551" s="173" t="s">
        <v>178</v>
      </c>
      <c r="U551" s="158">
        <v>5.7500000000000002E-2</v>
      </c>
      <c r="V551" s="158">
        <f>ROUND(E551*U551,2)</f>
        <v>0.41</v>
      </c>
      <c r="W551" s="15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 t="s">
        <v>611</v>
      </c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outlineLevel="1" x14ac:dyDescent="0.2">
      <c r="A552" s="155"/>
      <c r="B552" s="156"/>
      <c r="C552" s="190" t="s">
        <v>2178</v>
      </c>
      <c r="D552" s="188"/>
      <c r="E552" s="189">
        <v>7.2</v>
      </c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200</v>
      </c>
      <c r="AH552" s="148">
        <v>0</v>
      </c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outlineLevel="1" x14ac:dyDescent="0.2">
      <c r="A553" s="167">
        <v>173</v>
      </c>
      <c r="B553" s="168" t="s">
        <v>834</v>
      </c>
      <c r="C553" s="184" t="s">
        <v>835</v>
      </c>
      <c r="D553" s="169" t="s">
        <v>256</v>
      </c>
      <c r="E553" s="170">
        <v>24.5</v>
      </c>
      <c r="F553" s="171"/>
      <c r="G553" s="172">
        <f>ROUND(E553*F553,2)</f>
        <v>0</v>
      </c>
      <c r="H553" s="171"/>
      <c r="I553" s="172">
        <f>ROUND(E553*H553,2)</f>
        <v>0</v>
      </c>
      <c r="J553" s="171"/>
      <c r="K553" s="172">
        <f>ROUND(E553*J553,2)</f>
        <v>0</v>
      </c>
      <c r="L553" s="172">
        <v>21</v>
      </c>
      <c r="M553" s="172">
        <f>G553*(1+L553/100)</f>
        <v>0</v>
      </c>
      <c r="N553" s="172">
        <v>0</v>
      </c>
      <c r="O553" s="172">
        <f>ROUND(E553*N553,2)</f>
        <v>0</v>
      </c>
      <c r="P553" s="172">
        <v>0</v>
      </c>
      <c r="Q553" s="172">
        <f>ROUND(E553*P553,2)</f>
        <v>0</v>
      </c>
      <c r="R553" s="172"/>
      <c r="S553" s="172" t="s">
        <v>184</v>
      </c>
      <c r="T553" s="173" t="s">
        <v>178</v>
      </c>
      <c r="U553" s="158">
        <v>0</v>
      </c>
      <c r="V553" s="158">
        <f>ROUND(E553*U553,2)</f>
        <v>0</v>
      </c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611</v>
      </c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1" x14ac:dyDescent="0.2">
      <c r="A554" s="155"/>
      <c r="B554" s="156"/>
      <c r="C554" s="190" t="s">
        <v>2715</v>
      </c>
      <c r="D554" s="188"/>
      <c r="E554" s="189">
        <v>24.5</v>
      </c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200</v>
      </c>
      <c r="AH554" s="148">
        <v>0</v>
      </c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67">
        <v>174</v>
      </c>
      <c r="B555" s="168" t="s">
        <v>1869</v>
      </c>
      <c r="C555" s="184" t="s">
        <v>1870</v>
      </c>
      <c r="D555" s="169" t="s">
        <v>227</v>
      </c>
      <c r="E555" s="170">
        <v>4</v>
      </c>
      <c r="F555" s="171"/>
      <c r="G555" s="172">
        <f>ROUND(E555*F555,2)</f>
        <v>0</v>
      </c>
      <c r="H555" s="171"/>
      <c r="I555" s="172">
        <f>ROUND(E555*H555,2)</f>
        <v>0</v>
      </c>
      <c r="J555" s="171"/>
      <c r="K555" s="172">
        <f>ROUND(E555*J555,2)</f>
        <v>0</v>
      </c>
      <c r="L555" s="172">
        <v>21</v>
      </c>
      <c r="M555" s="172">
        <f>G555*(1+L555/100)</f>
        <v>0</v>
      </c>
      <c r="N555" s="172">
        <v>0</v>
      </c>
      <c r="O555" s="172">
        <f>ROUND(E555*N555,2)</f>
        <v>0</v>
      </c>
      <c r="P555" s="172">
        <v>0</v>
      </c>
      <c r="Q555" s="172">
        <f>ROUND(E555*P555,2)</f>
        <v>0</v>
      </c>
      <c r="R555" s="172"/>
      <c r="S555" s="172" t="s">
        <v>184</v>
      </c>
      <c r="T555" s="173" t="s">
        <v>178</v>
      </c>
      <c r="U555" s="158">
        <v>0</v>
      </c>
      <c r="V555" s="158">
        <f>ROUND(E555*U555,2)</f>
        <v>0</v>
      </c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611</v>
      </c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outlineLevel="1" x14ac:dyDescent="0.2">
      <c r="A556" s="155"/>
      <c r="B556" s="156"/>
      <c r="C556" s="190" t="s">
        <v>1871</v>
      </c>
      <c r="D556" s="188"/>
      <c r="E556" s="189">
        <v>4</v>
      </c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 t="s">
        <v>200</v>
      </c>
      <c r="AH556" s="148">
        <v>0</v>
      </c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outlineLevel="1" x14ac:dyDescent="0.2">
      <c r="A557" s="167">
        <v>175</v>
      </c>
      <c r="B557" s="168" t="s">
        <v>1872</v>
      </c>
      <c r="C557" s="184" t="s">
        <v>1873</v>
      </c>
      <c r="D557" s="169" t="s">
        <v>256</v>
      </c>
      <c r="E557" s="170">
        <v>12.5</v>
      </c>
      <c r="F557" s="171"/>
      <c r="G557" s="172">
        <f>ROUND(E557*F557,2)</f>
        <v>0</v>
      </c>
      <c r="H557" s="171"/>
      <c r="I557" s="172">
        <f>ROUND(E557*H557,2)</f>
        <v>0</v>
      </c>
      <c r="J557" s="171"/>
      <c r="K557" s="172">
        <f>ROUND(E557*J557,2)</f>
        <v>0</v>
      </c>
      <c r="L557" s="172">
        <v>21</v>
      </c>
      <c r="M557" s="172">
        <f>G557*(1+L557/100)</f>
        <v>0</v>
      </c>
      <c r="N557" s="172">
        <v>0</v>
      </c>
      <c r="O557" s="172">
        <f>ROUND(E557*N557,2)</f>
        <v>0</v>
      </c>
      <c r="P557" s="172">
        <v>0</v>
      </c>
      <c r="Q557" s="172">
        <f>ROUND(E557*P557,2)</f>
        <v>0</v>
      </c>
      <c r="R557" s="172"/>
      <c r="S557" s="172" t="s">
        <v>184</v>
      </c>
      <c r="T557" s="173" t="s">
        <v>178</v>
      </c>
      <c r="U557" s="158">
        <v>0</v>
      </c>
      <c r="V557" s="158">
        <f>ROUND(E557*U557,2)</f>
        <v>0</v>
      </c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611</v>
      </c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1" x14ac:dyDescent="0.2">
      <c r="A558" s="155"/>
      <c r="B558" s="156"/>
      <c r="C558" s="190" t="s">
        <v>2716</v>
      </c>
      <c r="D558" s="188"/>
      <c r="E558" s="189">
        <v>12.5</v>
      </c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200</v>
      </c>
      <c r="AH558" s="148">
        <v>0</v>
      </c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outlineLevel="1" x14ac:dyDescent="0.2">
      <c r="A559" s="167">
        <v>176</v>
      </c>
      <c r="B559" s="168" t="s">
        <v>1875</v>
      </c>
      <c r="C559" s="184" t="s">
        <v>1876</v>
      </c>
      <c r="D559" s="169" t="s">
        <v>256</v>
      </c>
      <c r="E559" s="170">
        <v>8</v>
      </c>
      <c r="F559" s="171"/>
      <c r="G559" s="172">
        <f>ROUND(E559*F559,2)</f>
        <v>0</v>
      </c>
      <c r="H559" s="171"/>
      <c r="I559" s="172">
        <f>ROUND(E559*H559,2)</f>
        <v>0</v>
      </c>
      <c r="J559" s="171"/>
      <c r="K559" s="172">
        <f>ROUND(E559*J559,2)</f>
        <v>0</v>
      </c>
      <c r="L559" s="172">
        <v>21</v>
      </c>
      <c r="M559" s="172">
        <f>G559*(1+L559/100)</f>
        <v>0</v>
      </c>
      <c r="N559" s="172">
        <v>0</v>
      </c>
      <c r="O559" s="172">
        <f>ROUND(E559*N559,2)</f>
        <v>0</v>
      </c>
      <c r="P559" s="172">
        <v>0</v>
      </c>
      <c r="Q559" s="172">
        <f>ROUND(E559*P559,2)</f>
        <v>0</v>
      </c>
      <c r="R559" s="172"/>
      <c r="S559" s="172" t="s">
        <v>184</v>
      </c>
      <c r="T559" s="173" t="s">
        <v>178</v>
      </c>
      <c r="U559" s="158">
        <v>0</v>
      </c>
      <c r="V559" s="158">
        <f>ROUND(E559*U559,2)</f>
        <v>0</v>
      </c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611</v>
      </c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190" t="s">
        <v>2717</v>
      </c>
      <c r="D560" s="188"/>
      <c r="E560" s="189">
        <v>8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0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outlineLevel="1" x14ac:dyDescent="0.2">
      <c r="A561" s="167">
        <v>177</v>
      </c>
      <c r="B561" s="168" t="s">
        <v>1878</v>
      </c>
      <c r="C561" s="184" t="s">
        <v>1879</v>
      </c>
      <c r="D561" s="169" t="s">
        <v>256</v>
      </c>
      <c r="E561" s="170">
        <v>8</v>
      </c>
      <c r="F561" s="171"/>
      <c r="G561" s="172">
        <f>ROUND(E561*F561,2)</f>
        <v>0</v>
      </c>
      <c r="H561" s="171"/>
      <c r="I561" s="172">
        <f>ROUND(E561*H561,2)</f>
        <v>0</v>
      </c>
      <c r="J561" s="171"/>
      <c r="K561" s="172">
        <f>ROUND(E561*J561,2)</f>
        <v>0</v>
      </c>
      <c r="L561" s="172">
        <v>21</v>
      </c>
      <c r="M561" s="172">
        <f>G561*(1+L561/100)</f>
        <v>0</v>
      </c>
      <c r="N561" s="172">
        <v>0</v>
      </c>
      <c r="O561" s="172">
        <f>ROUND(E561*N561,2)</f>
        <v>0</v>
      </c>
      <c r="P561" s="172">
        <v>0</v>
      </c>
      <c r="Q561" s="172">
        <f>ROUND(E561*P561,2)</f>
        <v>0</v>
      </c>
      <c r="R561" s="172"/>
      <c r="S561" s="172" t="s">
        <v>184</v>
      </c>
      <c r="T561" s="173" t="s">
        <v>178</v>
      </c>
      <c r="U561" s="158">
        <v>0</v>
      </c>
      <c r="V561" s="158">
        <f>ROUND(E561*U561,2)</f>
        <v>0</v>
      </c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611</v>
      </c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190" t="s">
        <v>2718</v>
      </c>
      <c r="D562" s="188"/>
      <c r="E562" s="189">
        <v>8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>
        <v>0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1" x14ac:dyDescent="0.2">
      <c r="A563" s="167">
        <v>178</v>
      </c>
      <c r="B563" s="168" t="s">
        <v>1881</v>
      </c>
      <c r="C563" s="184" t="s">
        <v>1882</v>
      </c>
      <c r="D563" s="169" t="s">
        <v>256</v>
      </c>
      <c r="E563" s="170">
        <v>7.85</v>
      </c>
      <c r="F563" s="171"/>
      <c r="G563" s="172">
        <f>ROUND(E563*F563,2)</f>
        <v>0</v>
      </c>
      <c r="H563" s="171"/>
      <c r="I563" s="172">
        <f>ROUND(E563*H563,2)</f>
        <v>0</v>
      </c>
      <c r="J563" s="171"/>
      <c r="K563" s="172">
        <f>ROUND(E563*J563,2)</f>
        <v>0</v>
      </c>
      <c r="L563" s="172">
        <v>21</v>
      </c>
      <c r="M563" s="172">
        <f>G563*(1+L563/100)</f>
        <v>0</v>
      </c>
      <c r="N563" s="172">
        <v>0</v>
      </c>
      <c r="O563" s="172">
        <f>ROUND(E563*N563,2)</f>
        <v>0</v>
      </c>
      <c r="P563" s="172">
        <v>0</v>
      </c>
      <c r="Q563" s="172">
        <f>ROUND(E563*P563,2)</f>
        <v>0</v>
      </c>
      <c r="R563" s="172"/>
      <c r="S563" s="172" t="s">
        <v>177</v>
      </c>
      <c r="T563" s="173" t="s">
        <v>178</v>
      </c>
      <c r="U563" s="158">
        <v>0.43722</v>
      </c>
      <c r="V563" s="158">
        <f>ROUND(E563*U563,2)</f>
        <v>3.43</v>
      </c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611</v>
      </c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outlineLevel="1" x14ac:dyDescent="0.2">
      <c r="A564" s="155"/>
      <c r="B564" s="156"/>
      <c r="C564" s="190" t="s">
        <v>2719</v>
      </c>
      <c r="D564" s="188"/>
      <c r="E564" s="189">
        <v>7.85</v>
      </c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 t="s">
        <v>200</v>
      </c>
      <c r="AH564" s="148">
        <v>0</v>
      </c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outlineLevel="1" x14ac:dyDescent="0.2">
      <c r="A565" s="167">
        <v>179</v>
      </c>
      <c r="B565" s="168" t="s">
        <v>1884</v>
      </c>
      <c r="C565" s="184" t="s">
        <v>1885</v>
      </c>
      <c r="D565" s="169" t="s">
        <v>256</v>
      </c>
      <c r="E565" s="170">
        <v>7.2</v>
      </c>
      <c r="F565" s="171"/>
      <c r="G565" s="172">
        <f>ROUND(E565*F565,2)</f>
        <v>0</v>
      </c>
      <c r="H565" s="171"/>
      <c r="I565" s="172">
        <f>ROUND(E565*H565,2)</f>
        <v>0</v>
      </c>
      <c r="J565" s="171"/>
      <c r="K565" s="172">
        <f>ROUND(E565*J565,2)</f>
        <v>0</v>
      </c>
      <c r="L565" s="172">
        <v>21</v>
      </c>
      <c r="M565" s="172">
        <f>G565*(1+L565/100)</f>
        <v>0</v>
      </c>
      <c r="N565" s="172">
        <v>0</v>
      </c>
      <c r="O565" s="172">
        <f>ROUND(E565*N565,2)</f>
        <v>0</v>
      </c>
      <c r="P565" s="172">
        <v>0</v>
      </c>
      <c r="Q565" s="172">
        <f>ROUND(E565*P565,2)</f>
        <v>0</v>
      </c>
      <c r="R565" s="172"/>
      <c r="S565" s="172" t="s">
        <v>177</v>
      </c>
      <c r="T565" s="173" t="s">
        <v>178</v>
      </c>
      <c r="U565" s="158">
        <v>0.52600000000000002</v>
      </c>
      <c r="V565" s="158">
        <f>ROUND(E565*U565,2)</f>
        <v>3.79</v>
      </c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611</v>
      </c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55"/>
      <c r="B566" s="156"/>
      <c r="C566" s="190" t="s">
        <v>2720</v>
      </c>
      <c r="D566" s="188"/>
      <c r="E566" s="189">
        <v>7.2</v>
      </c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200</v>
      </c>
      <c r="AH566" s="148">
        <v>0</v>
      </c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outlineLevel="1" x14ac:dyDescent="0.2">
      <c r="A567" s="167">
        <v>180</v>
      </c>
      <c r="B567" s="168" t="s">
        <v>1887</v>
      </c>
      <c r="C567" s="184" t="s">
        <v>1888</v>
      </c>
      <c r="D567" s="169" t="s">
        <v>256</v>
      </c>
      <c r="E567" s="170">
        <v>7.2</v>
      </c>
      <c r="F567" s="171"/>
      <c r="G567" s="172">
        <f>ROUND(E567*F567,2)</f>
        <v>0</v>
      </c>
      <c r="H567" s="171"/>
      <c r="I567" s="172">
        <f>ROUND(E567*H567,2)</f>
        <v>0</v>
      </c>
      <c r="J567" s="171"/>
      <c r="K567" s="172">
        <f>ROUND(E567*J567,2)</f>
        <v>0</v>
      </c>
      <c r="L567" s="172">
        <v>21</v>
      </c>
      <c r="M567" s="172">
        <f>G567*(1+L567/100)</f>
        <v>0</v>
      </c>
      <c r="N567" s="172">
        <v>0</v>
      </c>
      <c r="O567" s="172">
        <f>ROUND(E567*N567,2)</f>
        <v>0</v>
      </c>
      <c r="P567" s="172">
        <v>0</v>
      </c>
      <c r="Q567" s="172">
        <f>ROUND(E567*P567,2)</f>
        <v>0</v>
      </c>
      <c r="R567" s="172"/>
      <c r="S567" s="172" t="s">
        <v>184</v>
      </c>
      <c r="T567" s="173" t="s">
        <v>178</v>
      </c>
      <c r="U567" s="158">
        <v>0</v>
      </c>
      <c r="V567" s="158">
        <f>ROUND(E567*U567,2)</f>
        <v>0</v>
      </c>
      <c r="W567" s="15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 t="s">
        <v>611</v>
      </c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outlineLevel="1" x14ac:dyDescent="0.2">
      <c r="A568" s="155"/>
      <c r="B568" s="156"/>
      <c r="C568" s="190" t="s">
        <v>2191</v>
      </c>
      <c r="D568" s="188"/>
      <c r="E568" s="189">
        <v>7.2</v>
      </c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200</v>
      </c>
      <c r="AH568" s="148">
        <v>0</v>
      </c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67">
        <v>181</v>
      </c>
      <c r="B569" s="168" t="s">
        <v>1890</v>
      </c>
      <c r="C569" s="184" t="s">
        <v>1891</v>
      </c>
      <c r="D569" s="169" t="s">
        <v>227</v>
      </c>
      <c r="E569" s="170">
        <v>0</v>
      </c>
      <c r="F569" s="171"/>
      <c r="G569" s="172">
        <f>ROUND(E569*F569,2)</f>
        <v>0</v>
      </c>
      <c r="H569" s="171"/>
      <c r="I569" s="172">
        <f>ROUND(E569*H569,2)</f>
        <v>0</v>
      </c>
      <c r="J569" s="171"/>
      <c r="K569" s="172">
        <f>ROUND(E569*J569,2)</f>
        <v>0</v>
      </c>
      <c r="L569" s="172">
        <v>21</v>
      </c>
      <c r="M569" s="172">
        <f>G569*(1+L569/100)</f>
        <v>0</v>
      </c>
      <c r="N569" s="172">
        <v>0</v>
      </c>
      <c r="O569" s="172">
        <f>ROUND(E569*N569,2)</f>
        <v>0</v>
      </c>
      <c r="P569" s="172">
        <v>0</v>
      </c>
      <c r="Q569" s="172">
        <f>ROUND(E569*P569,2)</f>
        <v>0</v>
      </c>
      <c r="R569" s="172"/>
      <c r="S569" s="172" t="s">
        <v>184</v>
      </c>
      <c r="T569" s="173" t="s">
        <v>178</v>
      </c>
      <c r="U569" s="158">
        <v>0</v>
      </c>
      <c r="V569" s="158">
        <f>ROUND(E569*U569,2)</f>
        <v>0</v>
      </c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185</v>
      </c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190" t="s">
        <v>2721</v>
      </c>
      <c r="D570" s="188"/>
      <c r="E570" s="189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>
        <v>0</v>
      </c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outlineLevel="1" x14ac:dyDescent="0.2">
      <c r="A571" s="167">
        <v>182</v>
      </c>
      <c r="B571" s="168" t="s">
        <v>1893</v>
      </c>
      <c r="C571" s="184" t="s">
        <v>1894</v>
      </c>
      <c r="D571" s="169" t="s">
        <v>227</v>
      </c>
      <c r="E571" s="170">
        <v>1</v>
      </c>
      <c r="F571" s="171"/>
      <c r="G571" s="172">
        <f>ROUND(E571*F571,2)</f>
        <v>0</v>
      </c>
      <c r="H571" s="171"/>
      <c r="I571" s="172">
        <f>ROUND(E571*H571,2)</f>
        <v>0</v>
      </c>
      <c r="J571" s="171"/>
      <c r="K571" s="172">
        <f>ROUND(E571*J571,2)</f>
        <v>0</v>
      </c>
      <c r="L571" s="172">
        <v>21</v>
      </c>
      <c r="M571" s="172">
        <f>G571*(1+L571/100)</f>
        <v>0</v>
      </c>
      <c r="N571" s="172">
        <v>0</v>
      </c>
      <c r="O571" s="172">
        <f>ROUND(E571*N571,2)</f>
        <v>0</v>
      </c>
      <c r="P571" s="172">
        <v>0</v>
      </c>
      <c r="Q571" s="172">
        <f>ROUND(E571*P571,2)</f>
        <v>0</v>
      </c>
      <c r="R571" s="172"/>
      <c r="S571" s="172" t="s">
        <v>184</v>
      </c>
      <c r="T571" s="173" t="s">
        <v>178</v>
      </c>
      <c r="U571" s="158">
        <v>0</v>
      </c>
      <c r="V571" s="158">
        <f>ROUND(E571*U571,2)</f>
        <v>0</v>
      </c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611</v>
      </c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outlineLevel="1" x14ac:dyDescent="0.2">
      <c r="A572" s="155"/>
      <c r="B572" s="156"/>
      <c r="C572" s="190" t="s">
        <v>2722</v>
      </c>
      <c r="D572" s="188"/>
      <c r="E572" s="189">
        <v>1</v>
      </c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 t="s">
        <v>200</v>
      </c>
      <c r="AH572" s="148">
        <v>0</v>
      </c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outlineLevel="1" x14ac:dyDescent="0.2">
      <c r="A573" s="167">
        <v>183</v>
      </c>
      <c r="B573" s="168" t="s">
        <v>844</v>
      </c>
      <c r="C573" s="184" t="s">
        <v>1896</v>
      </c>
      <c r="D573" s="169" t="s">
        <v>256</v>
      </c>
      <c r="E573" s="170">
        <v>39</v>
      </c>
      <c r="F573" s="171"/>
      <c r="G573" s="172">
        <f>ROUND(E573*F573,2)</f>
        <v>0</v>
      </c>
      <c r="H573" s="171"/>
      <c r="I573" s="172">
        <f>ROUND(E573*H573,2)</f>
        <v>0</v>
      </c>
      <c r="J573" s="171"/>
      <c r="K573" s="172">
        <f>ROUND(E573*J573,2)</f>
        <v>0</v>
      </c>
      <c r="L573" s="172">
        <v>21</v>
      </c>
      <c r="M573" s="172">
        <f>G573*(1+L573/100)</f>
        <v>0</v>
      </c>
      <c r="N573" s="172">
        <v>0</v>
      </c>
      <c r="O573" s="172">
        <f>ROUND(E573*N573,2)</f>
        <v>0</v>
      </c>
      <c r="P573" s="172">
        <v>0</v>
      </c>
      <c r="Q573" s="172">
        <f>ROUND(E573*P573,2)</f>
        <v>0</v>
      </c>
      <c r="R573" s="172"/>
      <c r="S573" s="172" t="s">
        <v>184</v>
      </c>
      <c r="T573" s="173" t="s">
        <v>178</v>
      </c>
      <c r="U573" s="158">
        <v>0</v>
      </c>
      <c r="V573" s="158">
        <f>ROUND(E573*U573,2)</f>
        <v>0</v>
      </c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611</v>
      </c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1" x14ac:dyDescent="0.2">
      <c r="A574" s="155"/>
      <c r="B574" s="156"/>
      <c r="C574" s="190" t="s">
        <v>2723</v>
      </c>
      <c r="D574" s="188"/>
      <c r="E574" s="189">
        <v>39</v>
      </c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200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ht="22.5" outlineLevel="1" x14ac:dyDescent="0.2">
      <c r="A575" s="167">
        <v>184</v>
      </c>
      <c r="B575" s="168" t="s">
        <v>2724</v>
      </c>
      <c r="C575" s="184" t="s">
        <v>2725</v>
      </c>
      <c r="D575" s="169" t="s">
        <v>227</v>
      </c>
      <c r="E575" s="170">
        <v>3</v>
      </c>
      <c r="F575" s="171"/>
      <c r="G575" s="172">
        <f>ROUND(E575*F575,2)</f>
        <v>0</v>
      </c>
      <c r="H575" s="171"/>
      <c r="I575" s="172">
        <f>ROUND(E575*H575,2)</f>
        <v>0</v>
      </c>
      <c r="J575" s="171"/>
      <c r="K575" s="172">
        <f>ROUND(E575*J575,2)</f>
        <v>0</v>
      </c>
      <c r="L575" s="172">
        <v>21</v>
      </c>
      <c r="M575" s="172">
        <f>G575*(1+L575/100)</f>
        <v>0</v>
      </c>
      <c r="N575" s="172">
        <v>0</v>
      </c>
      <c r="O575" s="172">
        <f>ROUND(E575*N575,2)</f>
        <v>0</v>
      </c>
      <c r="P575" s="172">
        <v>0</v>
      </c>
      <c r="Q575" s="172">
        <f>ROUND(E575*P575,2)</f>
        <v>0</v>
      </c>
      <c r="R575" s="172"/>
      <c r="S575" s="172" t="s">
        <v>184</v>
      </c>
      <c r="T575" s="173" t="s">
        <v>178</v>
      </c>
      <c r="U575" s="158">
        <v>0</v>
      </c>
      <c r="V575" s="158">
        <f>ROUND(E575*U575,2)</f>
        <v>0</v>
      </c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611</v>
      </c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outlineLevel="1" x14ac:dyDescent="0.2">
      <c r="A576" s="155"/>
      <c r="B576" s="156"/>
      <c r="C576" s="190" t="s">
        <v>2726</v>
      </c>
      <c r="D576" s="188"/>
      <c r="E576" s="189">
        <v>3</v>
      </c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 t="s">
        <v>200</v>
      </c>
      <c r="AH576" s="148">
        <v>0</v>
      </c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</row>
    <row r="577" spans="1:60" outlineLevel="1" x14ac:dyDescent="0.2">
      <c r="A577" s="155">
        <v>185</v>
      </c>
      <c r="B577" s="156" t="s">
        <v>869</v>
      </c>
      <c r="C577" s="203" t="s">
        <v>870</v>
      </c>
      <c r="D577" s="157" t="s">
        <v>0</v>
      </c>
      <c r="E577" s="198"/>
      <c r="F577" s="159"/>
      <c r="G577" s="158">
        <f>ROUND(E577*F577,2)</f>
        <v>0</v>
      </c>
      <c r="H577" s="159"/>
      <c r="I577" s="158">
        <f>ROUND(E577*H577,2)</f>
        <v>0</v>
      </c>
      <c r="J577" s="159"/>
      <c r="K577" s="158">
        <f>ROUND(E577*J577,2)</f>
        <v>0</v>
      </c>
      <c r="L577" s="158">
        <v>21</v>
      </c>
      <c r="M577" s="158">
        <f>G577*(1+L577/100)</f>
        <v>0</v>
      </c>
      <c r="N577" s="158">
        <v>0</v>
      </c>
      <c r="O577" s="158">
        <f>ROUND(E577*N577,2)</f>
        <v>0</v>
      </c>
      <c r="P577" s="158">
        <v>0</v>
      </c>
      <c r="Q577" s="158">
        <f>ROUND(E577*P577,2)</f>
        <v>0</v>
      </c>
      <c r="R577" s="158"/>
      <c r="S577" s="158" t="s">
        <v>177</v>
      </c>
      <c r="T577" s="158" t="s">
        <v>178</v>
      </c>
      <c r="U577" s="158">
        <v>0</v>
      </c>
      <c r="V577" s="158">
        <f>ROUND(E577*U577,2)</f>
        <v>0</v>
      </c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702</v>
      </c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x14ac:dyDescent="0.2">
      <c r="A578" s="161" t="s">
        <v>172</v>
      </c>
      <c r="B578" s="162" t="s">
        <v>122</v>
      </c>
      <c r="C578" s="182" t="s">
        <v>123</v>
      </c>
      <c r="D578" s="163"/>
      <c r="E578" s="164"/>
      <c r="F578" s="165"/>
      <c r="G578" s="165">
        <f>SUMIF(AG579:AG618,"&lt;&gt;NOR",G579:G618)</f>
        <v>0</v>
      </c>
      <c r="H578" s="165"/>
      <c r="I578" s="165">
        <f>SUM(I579:I618)</f>
        <v>0</v>
      </c>
      <c r="J578" s="165"/>
      <c r="K578" s="165">
        <f>SUM(K579:K618)</f>
        <v>0</v>
      </c>
      <c r="L578" s="165"/>
      <c r="M578" s="165">
        <f>SUM(M579:M618)</f>
        <v>0</v>
      </c>
      <c r="N578" s="165"/>
      <c r="O578" s="165">
        <f>SUM(O579:O618)</f>
        <v>0</v>
      </c>
      <c r="P578" s="165"/>
      <c r="Q578" s="165">
        <f>SUM(Q579:Q618)</f>
        <v>0</v>
      </c>
      <c r="R578" s="165"/>
      <c r="S578" s="165"/>
      <c r="T578" s="166"/>
      <c r="U578" s="160"/>
      <c r="V578" s="160">
        <f>SUM(V579:V618)</f>
        <v>979.78</v>
      </c>
      <c r="W578" s="160"/>
      <c r="AG578" t="s">
        <v>173</v>
      </c>
    </row>
    <row r="579" spans="1:60" ht="22.5" outlineLevel="1" x14ac:dyDescent="0.2">
      <c r="A579" s="167">
        <v>186</v>
      </c>
      <c r="B579" s="168" t="s">
        <v>1898</v>
      </c>
      <c r="C579" s="184" t="s">
        <v>1899</v>
      </c>
      <c r="D579" s="169" t="s">
        <v>195</v>
      </c>
      <c r="E579" s="170">
        <v>55.44</v>
      </c>
      <c r="F579" s="171"/>
      <c r="G579" s="172">
        <f>ROUND(E579*F579,2)</f>
        <v>0</v>
      </c>
      <c r="H579" s="171"/>
      <c r="I579" s="172">
        <f>ROUND(E579*H579,2)</f>
        <v>0</v>
      </c>
      <c r="J579" s="171"/>
      <c r="K579" s="172">
        <f>ROUND(E579*J579,2)</f>
        <v>0</v>
      </c>
      <c r="L579" s="172">
        <v>21</v>
      </c>
      <c r="M579" s="172">
        <f>G579*(1+L579/100)</f>
        <v>0</v>
      </c>
      <c r="N579" s="172">
        <v>0</v>
      </c>
      <c r="O579" s="172">
        <f>ROUND(E579*N579,2)</f>
        <v>0</v>
      </c>
      <c r="P579" s="172">
        <v>0</v>
      </c>
      <c r="Q579" s="172">
        <f>ROUND(E579*P579,2)</f>
        <v>0</v>
      </c>
      <c r="R579" s="172"/>
      <c r="S579" s="172" t="s">
        <v>177</v>
      </c>
      <c r="T579" s="173" t="s">
        <v>178</v>
      </c>
      <c r="U579" s="158">
        <v>0.34</v>
      </c>
      <c r="V579" s="158">
        <f>ROUND(E579*U579,2)</f>
        <v>18.850000000000001</v>
      </c>
      <c r="W579" s="15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 t="s">
        <v>611</v>
      </c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outlineLevel="1" x14ac:dyDescent="0.2">
      <c r="A580" s="155"/>
      <c r="B580" s="156"/>
      <c r="C580" s="190" t="s">
        <v>2727</v>
      </c>
      <c r="D580" s="188"/>
      <c r="E580" s="189">
        <v>55.44</v>
      </c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200</v>
      </c>
      <c r="AH580" s="148">
        <v>0</v>
      </c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ht="22.5" outlineLevel="1" x14ac:dyDescent="0.2">
      <c r="A581" s="167">
        <v>187</v>
      </c>
      <c r="B581" s="168" t="s">
        <v>1901</v>
      </c>
      <c r="C581" s="184" t="s">
        <v>1902</v>
      </c>
      <c r="D581" s="169" t="s">
        <v>636</v>
      </c>
      <c r="E581" s="170">
        <v>3015.8</v>
      </c>
      <c r="F581" s="171"/>
      <c r="G581" s="172">
        <f>ROUND(E581*F581,2)</f>
        <v>0</v>
      </c>
      <c r="H581" s="171"/>
      <c r="I581" s="172">
        <f>ROUND(E581*H581,2)</f>
        <v>0</v>
      </c>
      <c r="J581" s="171"/>
      <c r="K581" s="172">
        <f>ROUND(E581*J581,2)</f>
        <v>0</v>
      </c>
      <c r="L581" s="172">
        <v>21</v>
      </c>
      <c r="M581" s="172">
        <f>G581*(1+L581/100)</f>
        <v>0</v>
      </c>
      <c r="N581" s="172">
        <v>0</v>
      </c>
      <c r="O581" s="172">
        <f>ROUND(E581*N581,2)</f>
        <v>0</v>
      </c>
      <c r="P581" s="172">
        <v>0</v>
      </c>
      <c r="Q581" s="172">
        <f>ROUND(E581*P581,2)</f>
        <v>0</v>
      </c>
      <c r="R581" s="172"/>
      <c r="S581" s="172" t="s">
        <v>177</v>
      </c>
      <c r="T581" s="173" t="s">
        <v>178</v>
      </c>
      <c r="U581" s="158">
        <v>0.30399999999999999</v>
      </c>
      <c r="V581" s="158">
        <f>ROUND(E581*U581,2)</f>
        <v>916.8</v>
      </c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611</v>
      </c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55"/>
      <c r="B582" s="156"/>
      <c r="C582" s="190" t="s">
        <v>2728</v>
      </c>
      <c r="D582" s="188"/>
      <c r="E582" s="189">
        <v>3015.8</v>
      </c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200</v>
      </c>
      <c r="AH582" s="148">
        <v>0</v>
      </c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ht="22.5" outlineLevel="1" x14ac:dyDescent="0.2">
      <c r="A583" s="167">
        <v>188</v>
      </c>
      <c r="B583" s="168" t="s">
        <v>871</v>
      </c>
      <c r="C583" s="184" t="s">
        <v>872</v>
      </c>
      <c r="D583" s="169" t="s">
        <v>636</v>
      </c>
      <c r="E583" s="170">
        <v>179.05600000000001</v>
      </c>
      <c r="F583" s="171"/>
      <c r="G583" s="172">
        <f>ROUND(E583*F583,2)</f>
        <v>0</v>
      </c>
      <c r="H583" s="171"/>
      <c r="I583" s="172">
        <f>ROUND(E583*H583,2)</f>
        <v>0</v>
      </c>
      <c r="J583" s="171"/>
      <c r="K583" s="172">
        <f>ROUND(E583*J583,2)</f>
        <v>0</v>
      </c>
      <c r="L583" s="172">
        <v>21</v>
      </c>
      <c r="M583" s="172">
        <f>G583*(1+L583/100)</f>
        <v>0</v>
      </c>
      <c r="N583" s="172">
        <v>0</v>
      </c>
      <c r="O583" s="172">
        <f>ROUND(E583*N583,2)</f>
        <v>0</v>
      </c>
      <c r="P583" s="172">
        <v>0</v>
      </c>
      <c r="Q583" s="172">
        <f>ROUND(E583*P583,2)</f>
        <v>0</v>
      </c>
      <c r="R583" s="172"/>
      <c r="S583" s="172" t="s">
        <v>177</v>
      </c>
      <c r="T583" s="173" t="s">
        <v>178</v>
      </c>
      <c r="U583" s="158">
        <v>9.7000000000000003E-2</v>
      </c>
      <c r="V583" s="158">
        <f>ROUND(E583*U583,2)</f>
        <v>17.37</v>
      </c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611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outlineLevel="1" x14ac:dyDescent="0.2">
      <c r="A584" s="155"/>
      <c r="B584" s="156"/>
      <c r="C584" s="190" t="s">
        <v>2729</v>
      </c>
      <c r="D584" s="188"/>
      <c r="E584" s="189">
        <v>179.06</v>
      </c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 t="s">
        <v>200</v>
      </c>
      <c r="AH584" s="148">
        <v>0</v>
      </c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ht="22.5" outlineLevel="1" x14ac:dyDescent="0.2">
      <c r="A585" s="167">
        <v>189</v>
      </c>
      <c r="B585" s="168" t="s">
        <v>1909</v>
      </c>
      <c r="C585" s="184" t="s">
        <v>1910</v>
      </c>
      <c r="D585" s="169" t="s">
        <v>636</v>
      </c>
      <c r="E585" s="170">
        <v>723.15</v>
      </c>
      <c r="F585" s="171"/>
      <c r="G585" s="172">
        <f>ROUND(E585*F585,2)</f>
        <v>0</v>
      </c>
      <c r="H585" s="171"/>
      <c r="I585" s="172">
        <f>ROUND(E585*H585,2)</f>
        <v>0</v>
      </c>
      <c r="J585" s="171"/>
      <c r="K585" s="172">
        <f>ROUND(E585*J585,2)</f>
        <v>0</v>
      </c>
      <c r="L585" s="172">
        <v>21</v>
      </c>
      <c r="M585" s="172">
        <f>G585*(1+L585/100)</f>
        <v>0</v>
      </c>
      <c r="N585" s="172">
        <v>0</v>
      </c>
      <c r="O585" s="172">
        <f>ROUND(E585*N585,2)</f>
        <v>0</v>
      </c>
      <c r="P585" s="172">
        <v>0</v>
      </c>
      <c r="Q585" s="172">
        <f>ROUND(E585*P585,2)</f>
        <v>0</v>
      </c>
      <c r="R585" s="172"/>
      <c r="S585" s="172" t="s">
        <v>177</v>
      </c>
      <c r="T585" s="173" t="s">
        <v>178</v>
      </c>
      <c r="U585" s="158">
        <v>3.6999999999999998E-2</v>
      </c>
      <c r="V585" s="158">
        <f>ROUND(E585*U585,2)</f>
        <v>26.76</v>
      </c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611</v>
      </c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1" x14ac:dyDescent="0.2">
      <c r="A586" s="155"/>
      <c r="B586" s="156"/>
      <c r="C586" s="190" t="s">
        <v>2730</v>
      </c>
      <c r="D586" s="188"/>
      <c r="E586" s="189">
        <v>316.10000000000002</v>
      </c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200</v>
      </c>
      <c r="AH586" s="148">
        <v>0</v>
      </c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outlineLevel="1" x14ac:dyDescent="0.2">
      <c r="A587" s="155"/>
      <c r="B587" s="156"/>
      <c r="C587" s="190" t="s">
        <v>2731</v>
      </c>
      <c r="D587" s="188"/>
      <c r="E587" s="189">
        <v>407.05</v>
      </c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 t="s">
        <v>200</v>
      </c>
      <c r="AH587" s="148">
        <v>0</v>
      </c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outlineLevel="1" x14ac:dyDescent="0.2">
      <c r="A588" s="167">
        <v>190</v>
      </c>
      <c r="B588" s="168" t="s">
        <v>887</v>
      </c>
      <c r="C588" s="184" t="s">
        <v>1913</v>
      </c>
      <c r="D588" s="169" t="s">
        <v>227</v>
      </c>
      <c r="E588" s="170">
        <v>80</v>
      </c>
      <c r="F588" s="171"/>
      <c r="G588" s="172">
        <f>ROUND(E588*F588,2)</f>
        <v>0</v>
      </c>
      <c r="H588" s="171"/>
      <c r="I588" s="172">
        <f>ROUND(E588*H588,2)</f>
        <v>0</v>
      </c>
      <c r="J588" s="171"/>
      <c r="K588" s="172">
        <f>ROUND(E588*J588,2)</f>
        <v>0</v>
      </c>
      <c r="L588" s="172">
        <v>21</v>
      </c>
      <c r="M588" s="172">
        <f>G588*(1+L588/100)</f>
        <v>0</v>
      </c>
      <c r="N588" s="172">
        <v>0</v>
      </c>
      <c r="O588" s="172">
        <f>ROUND(E588*N588,2)</f>
        <v>0</v>
      </c>
      <c r="P588" s="172">
        <v>0</v>
      </c>
      <c r="Q588" s="172">
        <f>ROUND(E588*P588,2)</f>
        <v>0</v>
      </c>
      <c r="R588" s="172"/>
      <c r="S588" s="172" t="s">
        <v>184</v>
      </c>
      <c r="T588" s="173" t="s">
        <v>178</v>
      </c>
      <c r="U588" s="158">
        <v>0</v>
      </c>
      <c r="V588" s="158">
        <f>ROUND(E588*U588,2)</f>
        <v>0</v>
      </c>
      <c r="W588" s="15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 t="s">
        <v>611</v>
      </c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outlineLevel="1" x14ac:dyDescent="0.2">
      <c r="A589" s="155"/>
      <c r="B589" s="156"/>
      <c r="C589" s="190" t="s">
        <v>1914</v>
      </c>
      <c r="D589" s="188"/>
      <c r="E589" s="189">
        <v>80</v>
      </c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 t="s">
        <v>200</v>
      </c>
      <c r="AH589" s="148">
        <v>0</v>
      </c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1" x14ac:dyDescent="0.2">
      <c r="A590" s="167">
        <v>191</v>
      </c>
      <c r="B590" s="168" t="s">
        <v>2206</v>
      </c>
      <c r="C590" s="184" t="s">
        <v>2207</v>
      </c>
      <c r="D590" s="169" t="s">
        <v>227</v>
      </c>
      <c r="E590" s="170">
        <v>3</v>
      </c>
      <c r="F590" s="171"/>
      <c r="G590" s="172">
        <f>ROUND(E590*F590,2)</f>
        <v>0</v>
      </c>
      <c r="H590" s="171"/>
      <c r="I590" s="172">
        <f>ROUND(E590*H590,2)</f>
        <v>0</v>
      </c>
      <c r="J590" s="171"/>
      <c r="K590" s="172">
        <f>ROUND(E590*J590,2)</f>
        <v>0</v>
      </c>
      <c r="L590" s="172">
        <v>21</v>
      </c>
      <c r="M590" s="172">
        <f>G590*(1+L590/100)</f>
        <v>0</v>
      </c>
      <c r="N590" s="172">
        <v>0</v>
      </c>
      <c r="O590" s="172">
        <f>ROUND(E590*N590,2)</f>
        <v>0</v>
      </c>
      <c r="P590" s="172">
        <v>0</v>
      </c>
      <c r="Q590" s="172">
        <f>ROUND(E590*P590,2)</f>
        <v>0</v>
      </c>
      <c r="R590" s="172"/>
      <c r="S590" s="172" t="s">
        <v>184</v>
      </c>
      <c r="T590" s="173" t="s">
        <v>178</v>
      </c>
      <c r="U590" s="158">
        <v>0</v>
      </c>
      <c r="V590" s="158">
        <f>ROUND(E590*U590,2)</f>
        <v>0</v>
      </c>
      <c r="W590" s="15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 t="s">
        <v>611</v>
      </c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outlineLevel="1" x14ac:dyDescent="0.2">
      <c r="A591" s="155"/>
      <c r="B591" s="156"/>
      <c r="C591" s="190" t="s">
        <v>2732</v>
      </c>
      <c r="D591" s="188"/>
      <c r="E591" s="189">
        <v>3</v>
      </c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 t="s">
        <v>200</v>
      </c>
      <c r="AH591" s="148">
        <v>0</v>
      </c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outlineLevel="1" x14ac:dyDescent="0.2">
      <c r="A592" s="167">
        <v>192</v>
      </c>
      <c r="B592" s="168" t="s">
        <v>1923</v>
      </c>
      <c r="C592" s="184" t="s">
        <v>1924</v>
      </c>
      <c r="D592" s="169" t="s">
        <v>636</v>
      </c>
      <c r="E592" s="170">
        <v>179.05600000000001</v>
      </c>
      <c r="F592" s="171"/>
      <c r="G592" s="172">
        <f>ROUND(E592*F592,2)</f>
        <v>0</v>
      </c>
      <c r="H592" s="171"/>
      <c r="I592" s="172">
        <f>ROUND(E592*H592,2)</f>
        <v>0</v>
      </c>
      <c r="J592" s="171"/>
      <c r="K592" s="172">
        <f>ROUND(E592*J592,2)</f>
        <v>0</v>
      </c>
      <c r="L592" s="172">
        <v>21</v>
      </c>
      <c r="M592" s="172">
        <f>G592*(1+L592/100)</f>
        <v>0</v>
      </c>
      <c r="N592" s="172">
        <v>0</v>
      </c>
      <c r="O592" s="172">
        <f>ROUND(E592*N592,2)</f>
        <v>0</v>
      </c>
      <c r="P592" s="172">
        <v>0</v>
      </c>
      <c r="Q592" s="172">
        <f>ROUND(E592*P592,2)</f>
        <v>0</v>
      </c>
      <c r="R592" s="172"/>
      <c r="S592" s="172" t="s">
        <v>184</v>
      </c>
      <c r="T592" s="173" t="s">
        <v>178</v>
      </c>
      <c r="U592" s="158">
        <v>0</v>
      </c>
      <c r="V592" s="158">
        <f>ROUND(E592*U592,2)</f>
        <v>0</v>
      </c>
      <c r="W592" s="15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 t="s">
        <v>611</v>
      </c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outlineLevel="1" x14ac:dyDescent="0.2">
      <c r="A593" s="155"/>
      <c r="B593" s="156"/>
      <c r="C593" s="190" t="s">
        <v>2733</v>
      </c>
      <c r="D593" s="188"/>
      <c r="E593" s="189">
        <v>179.06</v>
      </c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 t="s">
        <v>200</v>
      </c>
      <c r="AH593" s="148">
        <v>0</v>
      </c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ht="22.5" outlineLevel="1" x14ac:dyDescent="0.2">
      <c r="A594" s="167">
        <v>193</v>
      </c>
      <c r="B594" s="168" t="s">
        <v>1926</v>
      </c>
      <c r="C594" s="184" t="s">
        <v>1927</v>
      </c>
      <c r="D594" s="169" t="s">
        <v>227</v>
      </c>
      <c r="E594" s="170">
        <v>1</v>
      </c>
      <c r="F594" s="171"/>
      <c r="G594" s="172">
        <f>ROUND(E594*F594,2)</f>
        <v>0</v>
      </c>
      <c r="H594" s="171"/>
      <c r="I594" s="172">
        <f>ROUND(E594*H594,2)</f>
        <v>0</v>
      </c>
      <c r="J594" s="171"/>
      <c r="K594" s="172">
        <f>ROUND(E594*J594,2)</f>
        <v>0</v>
      </c>
      <c r="L594" s="172">
        <v>21</v>
      </c>
      <c r="M594" s="172">
        <f>G594*(1+L594/100)</f>
        <v>0</v>
      </c>
      <c r="N594" s="172">
        <v>0</v>
      </c>
      <c r="O594" s="172">
        <f>ROUND(E594*N594,2)</f>
        <v>0</v>
      </c>
      <c r="P594" s="172">
        <v>0</v>
      </c>
      <c r="Q594" s="172">
        <f>ROUND(E594*P594,2)</f>
        <v>0</v>
      </c>
      <c r="R594" s="172"/>
      <c r="S594" s="172" t="s">
        <v>184</v>
      </c>
      <c r="T594" s="173" t="s">
        <v>178</v>
      </c>
      <c r="U594" s="158">
        <v>0</v>
      </c>
      <c r="V594" s="158">
        <f>ROUND(E594*U594,2)</f>
        <v>0</v>
      </c>
      <c r="W594" s="15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 t="s">
        <v>611</v>
      </c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outlineLevel="1" x14ac:dyDescent="0.2">
      <c r="A595" s="155"/>
      <c r="B595" s="156"/>
      <c r="C595" s="190" t="s">
        <v>2734</v>
      </c>
      <c r="D595" s="188"/>
      <c r="E595" s="189">
        <v>1</v>
      </c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 t="s">
        <v>200</v>
      </c>
      <c r="AH595" s="148">
        <v>0</v>
      </c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outlineLevel="1" x14ac:dyDescent="0.2">
      <c r="A596" s="167">
        <v>194</v>
      </c>
      <c r="B596" s="168" t="s">
        <v>1929</v>
      </c>
      <c r="C596" s="184" t="s">
        <v>1930</v>
      </c>
      <c r="D596" s="169" t="s">
        <v>256</v>
      </c>
      <c r="E596" s="170">
        <v>113</v>
      </c>
      <c r="F596" s="171"/>
      <c r="G596" s="172">
        <f>ROUND(E596*F596,2)</f>
        <v>0</v>
      </c>
      <c r="H596" s="171"/>
      <c r="I596" s="172">
        <f>ROUND(E596*H596,2)</f>
        <v>0</v>
      </c>
      <c r="J596" s="171"/>
      <c r="K596" s="172">
        <f>ROUND(E596*J596,2)</f>
        <v>0</v>
      </c>
      <c r="L596" s="172">
        <v>21</v>
      </c>
      <c r="M596" s="172">
        <f>G596*(1+L596/100)</f>
        <v>0</v>
      </c>
      <c r="N596" s="172">
        <v>0</v>
      </c>
      <c r="O596" s="172">
        <f>ROUND(E596*N596,2)</f>
        <v>0</v>
      </c>
      <c r="P596" s="172">
        <v>0</v>
      </c>
      <c r="Q596" s="172">
        <f>ROUND(E596*P596,2)</f>
        <v>0</v>
      </c>
      <c r="R596" s="172"/>
      <c r="S596" s="172" t="s">
        <v>184</v>
      </c>
      <c r="T596" s="173" t="s">
        <v>178</v>
      </c>
      <c r="U596" s="158">
        <v>0</v>
      </c>
      <c r="V596" s="158">
        <f>ROUND(E596*U596,2)</f>
        <v>0</v>
      </c>
      <c r="W596" s="15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 t="s">
        <v>611</v>
      </c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outlineLevel="1" x14ac:dyDescent="0.2">
      <c r="A597" s="155"/>
      <c r="B597" s="156"/>
      <c r="C597" s="190" t="s">
        <v>2735</v>
      </c>
      <c r="D597" s="188"/>
      <c r="E597" s="189">
        <v>113</v>
      </c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 t="s">
        <v>200</v>
      </c>
      <c r="AH597" s="148">
        <v>0</v>
      </c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outlineLevel="1" x14ac:dyDescent="0.2">
      <c r="A598" s="167">
        <v>195</v>
      </c>
      <c r="B598" s="168" t="s">
        <v>916</v>
      </c>
      <c r="C598" s="184" t="s">
        <v>917</v>
      </c>
      <c r="D598" s="169" t="s">
        <v>256</v>
      </c>
      <c r="E598" s="170">
        <v>256.7</v>
      </c>
      <c r="F598" s="171"/>
      <c r="G598" s="172">
        <f>ROUND(E598*F598,2)</f>
        <v>0</v>
      </c>
      <c r="H598" s="171"/>
      <c r="I598" s="172">
        <f>ROUND(E598*H598,2)</f>
        <v>0</v>
      </c>
      <c r="J598" s="171"/>
      <c r="K598" s="172">
        <f>ROUND(E598*J598,2)</f>
        <v>0</v>
      </c>
      <c r="L598" s="172">
        <v>21</v>
      </c>
      <c r="M598" s="172">
        <f>G598*(1+L598/100)</f>
        <v>0</v>
      </c>
      <c r="N598" s="172">
        <v>0</v>
      </c>
      <c r="O598" s="172">
        <f>ROUND(E598*N598,2)</f>
        <v>0</v>
      </c>
      <c r="P598" s="172">
        <v>0</v>
      </c>
      <c r="Q598" s="172">
        <f>ROUND(E598*P598,2)</f>
        <v>0</v>
      </c>
      <c r="R598" s="172"/>
      <c r="S598" s="172" t="s">
        <v>184</v>
      </c>
      <c r="T598" s="173" t="s">
        <v>178</v>
      </c>
      <c r="U598" s="158">
        <v>0</v>
      </c>
      <c r="V598" s="158">
        <f>ROUND(E598*U598,2)</f>
        <v>0</v>
      </c>
      <c r="W598" s="15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 t="s">
        <v>611</v>
      </c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</row>
    <row r="599" spans="1:60" outlineLevel="1" x14ac:dyDescent="0.2">
      <c r="A599" s="155"/>
      <c r="B599" s="156"/>
      <c r="C599" s="190" t="s">
        <v>2736</v>
      </c>
      <c r="D599" s="188"/>
      <c r="E599" s="189">
        <v>256.7</v>
      </c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 t="s">
        <v>200</v>
      </c>
      <c r="AH599" s="148">
        <v>0</v>
      </c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outlineLevel="1" x14ac:dyDescent="0.2">
      <c r="A600" s="167">
        <v>196</v>
      </c>
      <c r="B600" s="168" t="s">
        <v>1933</v>
      </c>
      <c r="C600" s="184" t="s">
        <v>1934</v>
      </c>
      <c r="D600" s="169" t="s">
        <v>256</v>
      </c>
      <c r="E600" s="170">
        <v>128</v>
      </c>
      <c r="F600" s="171"/>
      <c r="G600" s="172">
        <f>ROUND(E600*F600,2)</f>
        <v>0</v>
      </c>
      <c r="H600" s="171"/>
      <c r="I600" s="172">
        <f>ROUND(E600*H600,2)</f>
        <v>0</v>
      </c>
      <c r="J600" s="171"/>
      <c r="K600" s="172">
        <f>ROUND(E600*J600,2)</f>
        <v>0</v>
      </c>
      <c r="L600" s="172">
        <v>21</v>
      </c>
      <c r="M600" s="172">
        <f>G600*(1+L600/100)</f>
        <v>0</v>
      </c>
      <c r="N600" s="172">
        <v>0</v>
      </c>
      <c r="O600" s="172">
        <f>ROUND(E600*N600,2)</f>
        <v>0</v>
      </c>
      <c r="P600" s="172">
        <v>0</v>
      </c>
      <c r="Q600" s="172">
        <f>ROUND(E600*P600,2)</f>
        <v>0</v>
      </c>
      <c r="R600" s="172"/>
      <c r="S600" s="172" t="s">
        <v>184</v>
      </c>
      <c r="T600" s="173" t="s">
        <v>178</v>
      </c>
      <c r="U600" s="158">
        <v>0</v>
      </c>
      <c r="V600" s="158">
        <f>ROUND(E600*U600,2)</f>
        <v>0</v>
      </c>
      <c r="W600" s="15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 t="s">
        <v>611</v>
      </c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outlineLevel="1" x14ac:dyDescent="0.2">
      <c r="A601" s="155"/>
      <c r="B601" s="156"/>
      <c r="C601" s="190" t="s">
        <v>2737</v>
      </c>
      <c r="D601" s="188"/>
      <c r="E601" s="189">
        <v>128</v>
      </c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 t="s">
        <v>200</v>
      </c>
      <c r="AH601" s="148">
        <v>0</v>
      </c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</row>
    <row r="602" spans="1:60" outlineLevel="1" x14ac:dyDescent="0.2">
      <c r="A602" s="167">
        <v>197</v>
      </c>
      <c r="B602" s="168" t="s">
        <v>2738</v>
      </c>
      <c r="C602" s="184" t="s">
        <v>1916</v>
      </c>
      <c r="D602" s="169" t="s">
        <v>636</v>
      </c>
      <c r="E602" s="170">
        <v>316.10000000000002</v>
      </c>
      <c r="F602" s="171"/>
      <c r="G602" s="172">
        <f>ROUND(E602*F602,2)</f>
        <v>0</v>
      </c>
      <c r="H602" s="171"/>
      <c r="I602" s="172">
        <f>ROUND(E602*H602,2)</f>
        <v>0</v>
      </c>
      <c r="J602" s="171"/>
      <c r="K602" s="172">
        <f>ROUND(E602*J602,2)</f>
        <v>0</v>
      </c>
      <c r="L602" s="172">
        <v>21</v>
      </c>
      <c r="M602" s="172">
        <f>G602*(1+L602/100)</f>
        <v>0</v>
      </c>
      <c r="N602" s="172">
        <v>0</v>
      </c>
      <c r="O602" s="172">
        <f>ROUND(E602*N602,2)</f>
        <v>0</v>
      </c>
      <c r="P602" s="172">
        <v>0</v>
      </c>
      <c r="Q602" s="172">
        <f>ROUND(E602*P602,2)</f>
        <v>0</v>
      </c>
      <c r="R602" s="172"/>
      <c r="S602" s="172" t="s">
        <v>184</v>
      </c>
      <c r="T602" s="173" t="s">
        <v>178</v>
      </c>
      <c r="U602" s="158">
        <v>0</v>
      </c>
      <c r="V602" s="158">
        <f>ROUND(E602*U602,2)</f>
        <v>0</v>
      </c>
      <c r="W602" s="15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 t="s">
        <v>611</v>
      </c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</row>
    <row r="603" spans="1:60" outlineLevel="1" x14ac:dyDescent="0.2">
      <c r="A603" s="155"/>
      <c r="B603" s="156"/>
      <c r="C603" s="190" t="s">
        <v>2739</v>
      </c>
      <c r="D603" s="188"/>
      <c r="E603" s="189">
        <v>316.10000000000002</v>
      </c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 t="s">
        <v>200</v>
      </c>
      <c r="AH603" s="148">
        <v>0</v>
      </c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outlineLevel="1" x14ac:dyDescent="0.2">
      <c r="A604" s="167">
        <v>198</v>
      </c>
      <c r="B604" s="168" t="s">
        <v>2740</v>
      </c>
      <c r="C604" s="184" t="s">
        <v>1916</v>
      </c>
      <c r="D604" s="169" t="s">
        <v>636</v>
      </c>
      <c r="E604" s="170">
        <v>407.05</v>
      </c>
      <c r="F604" s="171"/>
      <c r="G604" s="172">
        <f>ROUND(E604*F604,2)</f>
        <v>0</v>
      </c>
      <c r="H604" s="171"/>
      <c r="I604" s="172">
        <f>ROUND(E604*H604,2)</f>
        <v>0</v>
      </c>
      <c r="J604" s="171"/>
      <c r="K604" s="172">
        <f>ROUND(E604*J604,2)</f>
        <v>0</v>
      </c>
      <c r="L604" s="172">
        <v>21</v>
      </c>
      <c r="M604" s="172">
        <f>G604*(1+L604/100)</f>
        <v>0</v>
      </c>
      <c r="N604" s="172">
        <v>0</v>
      </c>
      <c r="O604" s="172">
        <f>ROUND(E604*N604,2)</f>
        <v>0</v>
      </c>
      <c r="P604" s="172">
        <v>0</v>
      </c>
      <c r="Q604" s="172">
        <f>ROUND(E604*P604,2)</f>
        <v>0</v>
      </c>
      <c r="R604" s="172"/>
      <c r="S604" s="172" t="s">
        <v>184</v>
      </c>
      <c r="T604" s="173" t="s">
        <v>178</v>
      </c>
      <c r="U604" s="158">
        <v>0</v>
      </c>
      <c r="V604" s="158">
        <f>ROUND(E604*U604,2)</f>
        <v>0</v>
      </c>
      <c r="W604" s="15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 t="s">
        <v>611</v>
      </c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outlineLevel="1" x14ac:dyDescent="0.2">
      <c r="A605" s="155"/>
      <c r="B605" s="156"/>
      <c r="C605" s="190" t="s">
        <v>2741</v>
      </c>
      <c r="D605" s="188"/>
      <c r="E605" s="189">
        <v>407.05</v>
      </c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 t="s">
        <v>200</v>
      </c>
      <c r="AH605" s="148">
        <v>0</v>
      </c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ht="22.5" outlineLevel="1" x14ac:dyDescent="0.2">
      <c r="A606" s="167">
        <v>199</v>
      </c>
      <c r="B606" s="168" t="s">
        <v>1939</v>
      </c>
      <c r="C606" s="184" t="s">
        <v>1940</v>
      </c>
      <c r="D606" s="169" t="s">
        <v>1941</v>
      </c>
      <c r="E606" s="170">
        <v>0.92679</v>
      </c>
      <c r="F606" s="171"/>
      <c r="G606" s="172">
        <f>ROUND(E606*F606,2)</f>
        <v>0</v>
      </c>
      <c r="H606" s="171"/>
      <c r="I606" s="172">
        <f>ROUND(E606*H606,2)</f>
        <v>0</v>
      </c>
      <c r="J606" s="171"/>
      <c r="K606" s="172">
        <f>ROUND(E606*J606,2)</f>
        <v>0</v>
      </c>
      <c r="L606" s="172">
        <v>21</v>
      </c>
      <c r="M606" s="172">
        <f>G606*(1+L606/100)</f>
        <v>0</v>
      </c>
      <c r="N606" s="172">
        <v>0</v>
      </c>
      <c r="O606" s="172">
        <f>ROUND(E606*N606,2)</f>
        <v>0</v>
      </c>
      <c r="P606" s="172">
        <v>0</v>
      </c>
      <c r="Q606" s="172">
        <f>ROUND(E606*P606,2)</f>
        <v>0</v>
      </c>
      <c r="R606" s="172" t="s">
        <v>228</v>
      </c>
      <c r="S606" s="172" t="s">
        <v>177</v>
      </c>
      <c r="T606" s="173" t="s">
        <v>178</v>
      </c>
      <c r="U606" s="158">
        <v>0</v>
      </c>
      <c r="V606" s="158">
        <f>ROUND(E606*U606,2)</f>
        <v>0</v>
      </c>
      <c r="W606" s="15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 t="s">
        <v>185</v>
      </c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outlineLevel="1" x14ac:dyDescent="0.2">
      <c r="A607" s="155"/>
      <c r="B607" s="156"/>
      <c r="C607" s="190" t="s">
        <v>2742</v>
      </c>
      <c r="D607" s="188"/>
      <c r="E607" s="189">
        <v>0.93</v>
      </c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 t="s">
        <v>200</v>
      </c>
      <c r="AH607" s="148">
        <v>0</v>
      </c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</row>
    <row r="608" spans="1:60" ht="22.5" outlineLevel="1" x14ac:dyDescent="0.2">
      <c r="A608" s="167">
        <v>200</v>
      </c>
      <c r="B608" s="168" t="s">
        <v>1943</v>
      </c>
      <c r="C608" s="184" t="s">
        <v>1944</v>
      </c>
      <c r="D608" s="169" t="s">
        <v>1941</v>
      </c>
      <c r="E608" s="170">
        <v>2.08921</v>
      </c>
      <c r="F608" s="171"/>
      <c r="G608" s="172">
        <f>ROUND(E608*F608,2)</f>
        <v>0</v>
      </c>
      <c r="H608" s="171"/>
      <c r="I608" s="172">
        <f>ROUND(E608*H608,2)</f>
        <v>0</v>
      </c>
      <c r="J608" s="171"/>
      <c r="K608" s="172">
        <f>ROUND(E608*J608,2)</f>
        <v>0</v>
      </c>
      <c r="L608" s="172">
        <v>21</v>
      </c>
      <c r="M608" s="172">
        <f>G608*(1+L608/100)</f>
        <v>0</v>
      </c>
      <c r="N608" s="172">
        <v>0</v>
      </c>
      <c r="O608" s="172">
        <f>ROUND(E608*N608,2)</f>
        <v>0</v>
      </c>
      <c r="P608" s="172">
        <v>0</v>
      </c>
      <c r="Q608" s="172">
        <f>ROUND(E608*P608,2)</f>
        <v>0</v>
      </c>
      <c r="R608" s="172" t="s">
        <v>228</v>
      </c>
      <c r="S608" s="172" t="s">
        <v>177</v>
      </c>
      <c r="T608" s="173" t="s">
        <v>178</v>
      </c>
      <c r="U608" s="158">
        <v>0</v>
      </c>
      <c r="V608" s="158">
        <f>ROUND(E608*U608,2)</f>
        <v>0</v>
      </c>
      <c r="W608" s="15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 t="s">
        <v>185</v>
      </c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</row>
    <row r="609" spans="1:60" ht="33.75" outlineLevel="1" x14ac:dyDescent="0.2">
      <c r="A609" s="155"/>
      <c r="B609" s="156"/>
      <c r="C609" s="190" t="s">
        <v>2743</v>
      </c>
      <c r="D609" s="188"/>
      <c r="E609" s="189">
        <v>2.09</v>
      </c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 t="s">
        <v>200</v>
      </c>
      <c r="AH609" s="148">
        <v>0</v>
      </c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ht="45" outlineLevel="1" x14ac:dyDescent="0.2">
      <c r="A610" s="167">
        <v>201</v>
      </c>
      <c r="B610" s="168" t="s">
        <v>1946</v>
      </c>
      <c r="C610" s="184" t="s">
        <v>1947</v>
      </c>
      <c r="D610" s="169" t="s">
        <v>195</v>
      </c>
      <c r="E610" s="170">
        <v>69.575000000000003</v>
      </c>
      <c r="F610" s="171"/>
      <c r="G610" s="172">
        <f>ROUND(E610*F610,2)</f>
        <v>0</v>
      </c>
      <c r="H610" s="171"/>
      <c r="I610" s="172">
        <f>ROUND(E610*H610,2)</f>
        <v>0</v>
      </c>
      <c r="J610" s="171"/>
      <c r="K610" s="172">
        <f>ROUND(E610*J610,2)</f>
        <v>0</v>
      </c>
      <c r="L610" s="172">
        <v>21</v>
      </c>
      <c r="M610" s="172">
        <f>G610*(1+L610/100)</f>
        <v>0</v>
      </c>
      <c r="N610" s="172">
        <v>0</v>
      </c>
      <c r="O610" s="172">
        <f>ROUND(E610*N610,2)</f>
        <v>0</v>
      </c>
      <c r="P610" s="172">
        <v>0</v>
      </c>
      <c r="Q610" s="172">
        <f>ROUND(E610*P610,2)</f>
        <v>0</v>
      </c>
      <c r="R610" s="172" t="s">
        <v>228</v>
      </c>
      <c r="S610" s="172" t="s">
        <v>177</v>
      </c>
      <c r="T610" s="173" t="s">
        <v>178</v>
      </c>
      <c r="U610" s="158">
        <v>0</v>
      </c>
      <c r="V610" s="158">
        <f>ROUND(E610*U610,2)</f>
        <v>0</v>
      </c>
      <c r="W610" s="15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 t="s">
        <v>185</v>
      </c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outlineLevel="1" x14ac:dyDescent="0.2">
      <c r="A611" s="155"/>
      <c r="B611" s="156"/>
      <c r="C611" s="190" t="s">
        <v>2744</v>
      </c>
      <c r="D611" s="188"/>
      <c r="E611" s="189">
        <v>69.58</v>
      </c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 t="s">
        <v>200</v>
      </c>
      <c r="AH611" s="148">
        <v>0</v>
      </c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</row>
    <row r="612" spans="1:60" ht="22.5" outlineLevel="1" x14ac:dyDescent="0.2">
      <c r="A612" s="167">
        <v>202</v>
      </c>
      <c r="B612" s="168" t="s">
        <v>1949</v>
      </c>
      <c r="C612" s="184" t="s">
        <v>1950</v>
      </c>
      <c r="D612" s="169" t="s">
        <v>227</v>
      </c>
      <c r="E612" s="170">
        <v>84</v>
      </c>
      <c r="F612" s="171"/>
      <c r="G612" s="172">
        <f>ROUND(E612*F612,2)</f>
        <v>0</v>
      </c>
      <c r="H612" s="171"/>
      <c r="I612" s="172">
        <f>ROUND(E612*H612,2)</f>
        <v>0</v>
      </c>
      <c r="J612" s="171"/>
      <c r="K612" s="172">
        <f>ROUND(E612*J612,2)</f>
        <v>0</v>
      </c>
      <c r="L612" s="172">
        <v>21</v>
      </c>
      <c r="M612" s="172">
        <f>G612*(1+L612/100)</f>
        <v>0</v>
      </c>
      <c r="N612" s="172">
        <v>0</v>
      </c>
      <c r="O612" s="172">
        <f>ROUND(E612*N612,2)</f>
        <v>0</v>
      </c>
      <c r="P612" s="172">
        <v>0</v>
      </c>
      <c r="Q612" s="172">
        <f>ROUND(E612*P612,2)</f>
        <v>0</v>
      </c>
      <c r="R612" s="172" t="s">
        <v>228</v>
      </c>
      <c r="S612" s="172" t="s">
        <v>177</v>
      </c>
      <c r="T612" s="173" t="s">
        <v>178</v>
      </c>
      <c r="U612" s="158">
        <v>0</v>
      </c>
      <c r="V612" s="158">
        <f>ROUND(E612*U612,2)</f>
        <v>0</v>
      </c>
      <c r="W612" s="15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 t="s">
        <v>185</v>
      </c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1" x14ac:dyDescent="0.2">
      <c r="A613" s="155"/>
      <c r="B613" s="156"/>
      <c r="C613" s="190" t="s">
        <v>1951</v>
      </c>
      <c r="D613" s="188"/>
      <c r="E613" s="189">
        <v>84</v>
      </c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 t="s">
        <v>200</v>
      </c>
      <c r="AH613" s="148">
        <v>0</v>
      </c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ht="22.5" outlineLevel="1" x14ac:dyDescent="0.2">
      <c r="A614" s="167">
        <v>203</v>
      </c>
      <c r="B614" s="168" t="s">
        <v>1952</v>
      </c>
      <c r="C614" s="184" t="s">
        <v>1953</v>
      </c>
      <c r="D614" s="169" t="s">
        <v>1954</v>
      </c>
      <c r="E614" s="170">
        <v>8.4000000000000005E-2</v>
      </c>
      <c r="F614" s="171"/>
      <c r="G614" s="172">
        <f>ROUND(E614*F614,2)</f>
        <v>0</v>
      </c>
      <c r="H614" s="171"/>
      <c r="I614" s="172">
        <f>ROUND(E614*H614,2)</f>
        <v>0</v>
      </c>
      <c r="J614" s="171"/>
      <c r="K614" s="172">
        <f>ROUND(E614*J614,2)</f>
        <v>0</v>
      </c>
      <c r="L614" s="172">
        <v>21</v>
      </c>
      <c r="M614" s="172">
        <f>G614*(1+L614/100)</f>
        <v>0</v>
      </c>
      <c r="N614" s="172">
        <v>0</v>
      </c>
      <c r="O614" s="172">
        <f>ROUND(E614*N614,2)</f>
        <v>0</v>
      </c>
      <c r="P614" s="172">
        <v>0</v>
      </c>
      <c r="Q614" s="172">
        <f>ROUND(E614*P614,2)</f>
        <v>0</v>
      </c>
      <c r="R614" s="172" t="s">
        <v>228</v>
      </c>
      <c r="S614" s="172" t="s">
        <v>177</v>
      </c>
      <c r="T614" s="173" t="s">
        <v>178</v>
      </c>
      <c r="U614" s="158">
        <v>0</v>
      </c>
      <c r="V614" s="158">
        <f>ROUND(E614*U614,2)</f>
        <v>0</v>
      </c>
      <c r="W614" s="15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 t="s">
        <v>185</v>
      </c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55"/>
      <c r="B615" s="156"/>
      <c r="C615" s="190" t="s">
        <v>1955</v>
      </c>
      <c r="D615" s="188"/>
      <c r="E615" s="189">
        <v>0.08</v>
      </c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 t="s">
        <v>200</v>
      </c>
      <c r="AH615" s="148">
        <v>0</v>
      </c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ht="22.5" outlineLevel="1" x14ac:dyDescent="0.2">
      <c r="A616" s="167">
        <v>204</v>
      </c>
      <c r="B616" s="168" t="s">
        <v>1956</v>
      </c>
      <c r="C616" s="184" t="s">
        <v>1957</v>
      </c>
      <c r="D616" s="169" t="s">
        <v>256</v>
      </c>
      <c r="E616" s="170">
        <v>96</v>
      </c>
      <c r="F616" s="171"/>
      <c r="G616" s="172">
        <f>ROUND(E616*F616,2)</f>
        <v>0</v>
      </c>
      <c r="H616" s="171"/>
      <c r="I616" s="172">
        <f>ROUND(E616*H616,2)</f>
        <v>0</v>
      </c>
      <c r="J616" s="171"/>
      <c r="K616" s="172">
        <f>ROUND(E616*J616,2)</f>
        <v>0</v>
      </c>
      <c r="L616" s="172">
        <v>21</v>
      </c>
      <c r="M616" s="172">
        <f>G616*(1+L616/100)</f>
        <v>0</v>
      </c>
      <c r="N616" s="172">
        <v>0</v>
      </c>
      <c r="O616" s="172">
        <f>ROUND(E616*N616,2)</f>
        <v>0</v>
      </c>
      <c r="P616" s="172">
        <v>0</v>
      </c>
      <c r="Q616" s="172">
        <f>ROUND(E616*P616,2)</f>
        <v>0</v>
      </c>
      <c r="R616" s="172" t="s">
        <v>228</v>
      </c>
      <c r="S616" s="172" t="s">
        <v>177</v>
      </c>
      <c r="T616" s="173" t="s">
        <v>178</v>
      </c>
      <c r="U616" s="158">
        <v>0</v>
      </c>
      <c r="V616" s="158">
        <f>ROUND(E616*U616,2)</f>
        <v>0</v>
      </c>
      <c r="W616" s="15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 t="s">
        <v>185</v>
      </c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outlineLevel="1" x14ac:dyDescent="0.2">
      <c r="A617" s="155"/>
      <c r="B617" s="156"/>
      <c r="C617" s="190" t="s">
        <v>1958</v>
      </c>
      <c r="D617" s="188"/>
      <c r="E617" s="189">
        <v>96</v>
      </c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 t="s">
        <v>200</v>
      </c>
      <c r="AH617" s="148">
        <v>0</v>
      </c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</row>
    <row r="618" spans="1:60" outlineLevel="1" x14ac:dyDescent="0.2">
      <c r="A618" s="155">
        <v>205</v>
      </c>
      <c r="B618" s="156" t="s">
        <v>919</v>
      </c>
      <c r="C618" s="203" t="s">
        <v>920</v>
      </c>
      <c r="D618" s="157" t="s">
        <v>0</v>
      </c>
      <c r="E618" s="198"/>
      <c r="F618" s="159"/>
      <c r="G618" s="158">
        <f>ROUND(E618*F618,2)</f>
        <v>0</v>
      </c>
      <c r="H618" s="159"/>
      <c r="I618" s="158">
        <f>ROUND(E618*H618,2)</f>
        <v>0</v>
      </c>
      <c r="J618" s="159"/>
      <c r="K618" s="158">
        <f>ROUND(E618*J618,2)</f>
        <v>0</v>
      </c>
      <c r="L618" s="158">
        <v>21</v>
      </c>
      <c r="M618" s="158">
        <f>G618*(1+L618/100)</f>
        <v>0</v>
      </c>
      <c r="N618" s="158">
        <v>0</v>
      </c>
      <c r="O618" s="158">
        <f>ROUND(E618*N618,2)</f>
        <v>0</v>
      </c>
      <c r="P618" s="158">
        <v>0</v>
      </c>
      <c r="Q618" s="158">
        <f>ROUND(E618*P618,2)</f>
        <v>0</v>
      </c>
      <c r="R618" s="158"/>
      <c r="S618" s="158" t="s">
        <v>177</v>
      </c>
      <c r="T618" s="158" t="s">
        <v>178</v>
      </c>
      <c r="U618" s="158">
        <v>0</v>
      </c>
      <c r="V618" s="158">
        <f>ROUND(E618*U618,2)</f>
        <v>0</v>
      </c>
      <c r="W618" s="15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 t="s">
        <v>702</v>
      </c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</row>
    <row r="619" spans="1:60" x14ac:dyDescent="0.2">
      <c r="A619" s="161" t="s">
        <v>172</v>
      </c>
      <c r="B619" s="162" t="s">
        <v>124</v>
      </c>
      <c r="C619" s="182" t="s">
        <v>125</v>
      </c>
      <c r="D619" s="163"/>
      <c r="E619" s="164"/>
      <c r="F619" s="165"/>
      <c r="G619" s="165">
        <f>SUMIF(AG620:AG640,"&lt;&gt;NOR",G620:G640)</f>
        <v>0</v>
      </c>
      <c r="H619" s="165"/>
      <c r="I619" s="165">
        <f>SUM(I620:I640)</f>
        <v>0</v>
      </c>
      <c r="J619" s="165"/>
      <c r="K619" s="165">
        <f>SUM(K620:K640)</f>
        <v>0</v>
      </c>
      <c r="L619" s="165"/>
      <c r="M619" s="165">
        <f>SUM(M620:M640)</f>
        <v>0</v>
      </c>
      <c r="N619" s="165"/>
      <c r="O619" s="165">
        <f>SUM(O620:O640)</f>
        <v>0</v>
      </c>
      <c r="P619" s="165"/>
      <c r="Q619" s="165">
        <f>SUM(Q620:Q640)</f>
        <v>0</v>
      </c>
      <c r="R619" s="165"/>
      <c r="S619" s="165"/>
      <c r="T619" s="166"/>
      <c r="U619" s="160"/>
      <c r="V619" s="160">
        <f>SUM(V620:V640)</f>
        <v>109.33</v>
      </c>
      <c r="W619" s="160"/>
      <c r="AG619" t="s">
        <v>173</v>
      </c>
    </row>
    <row r="620" spans="1:60" ht="22.5" outlineLevel="1" x14ac:dyDescent="0.2">
      <c r="A620" s="167">
        <v>206</v>
      </c>
      <c r="B620" s="168" t="s">
        <v>2745</v>
      </c>
      <c r="C620" s="184" t="s">
        <v>2746</v>
      </c>
      <c r="D620" s="169" t="s">
        <v>256</v>
      </c>
      <c r="E620" s="170">
        <v>211.2</v>
      </c>
      <c r="F620" s="171"/>
      <c r="G620" s="172">
        <f>ROUND(E620*F620,2)</f>
        <v>0</v>
      </c>
      <c r="H620" s="171"/>
      <c r="I620" s="172">
        <f>ROUND(E620*H620,2)</f>
        <v>0</v>
      </c>
      <c r="J620" s="171"/>
      <c r="K620" s="172">
        <f>ROUND(E620*J620,2)</f>
        <v>0</v>
      </c>
      <c r="L620" s="172">
        <v>21</v>
      </c>
      <c r="M620" s="172">
        <f>G620*(1+L620/100)</f>
        <v>0</v>
      </c>
      <c r="N620" s="172">
        <v>0</v>
      </c>
      <c r="O620" s="172">
        <f>ROUND(E620*N620,2)</f>
        <v>0</v>
      </c>
      <c r="P620" s="172">
        <v>0</v>
      </c>
      <c r="Q620" s="172">
        <f>ROUND(E620*P620,2)</f>
        <v>0</v>
      </c>
      <c r="R620" s="172"/>
      <c r="S620" s="172" t="s">
        <v>177</v>
      </c>
      <c r="T620" s="173" t="s">
        <v>178</v>
      </c>
      <c r="U620" s="158">
        <v>0.46800000000000003</v>
      </c>
      <c r="V620" s="158">
        <f>ROUND(E620*U620,2)</f>
        <v>98.84</v>
      </c>
      <c r="W620" s="15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 t="s">
        <v>611</v>
      </c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outlineLevel="1" x14ac:dyDescent="0.2">
      <c r="A621" s="155"/>
      <c r="B621" s="156"/>
      <c r="C621" s="190" t="s">
        <v>2747</v>
      </c>
      <c r="D621" s="188"/>
      <c r="E621" s="189">
        <v>193.5</v>
      </c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 t="s">
        <v>200</v>
      </c>
      <c r="AH621" s="148">
        <v>0</v>
      </c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</row>
    <row r="622" spans="1:60" outlineLevel="1" x14ac:dyDescent="0.2">
      <c r="A622" s="155"/>
      <c r="B622" s="156"/>
      <c r="C622" s="190" t="s">
        <v>2748</v>
      </c>
      <c r="D622" s="188"/>
      <c r="E622" s="189">
        <v>8.9</v>
      </c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 t="s">
        <v>200</v>
      </c>
      <c r="AH622" s="148">
        <v>0</v>
      </c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</row>
    <row r="623" spans="1:60" outlineLevel="1" x14ac:dyDescent="0.2">
      <c r="A623" s="155"/>
      <c r="B623" s="156"/>
      <c r="C623" s="190" t="s">
        <v>2749</v>
      </c>
      <c r="D623" s="188"/>
      <c r="E623" s="189">
        <v>4.5999999999999996</v>
      </c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 t="s">
        <v>200</v>
      </c>
      <c r="AH623" s="148">
        <v>0</v>
      </c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outlineLevel="1" x14ac:dyDescent="0.2">
      <c r="A624" s="155"/>
      <c r="B624" s="156"/>
      <c r="C624" s="190" t="s">
        <v>2750</v>
      </c>
      <c r="D624" s="188"/>
      <c r="E624" s="189">
        <v>4.2</v>
      </c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 t="s">
        <v>200</v>
      </c>
      <c r="AH624" s="148">
        <v>0</v>
      </c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ht="22.5" outlineLevel="1" x14ac:dyDescent="0.2">
      <c r="A625" s="167">
        <v>207</v>
      </c>
      <c r="B625" s="168" t="s">
        <v>2751</v>
      </c>
      <c r="C625" s="184" t="s">
        <v>2752</v>
      </c>
      <c r="D625" s="169" t="s">
        <v>256</v>
      </c>
      <c r="E625" s="170">
        <v>13.86</v>
      </c>
      <c r="F625" s="171"/>
      <c r="G625" s="172">
        <f>ROUND(E625*F625,2)</f>
        <v>0</v>
      </c>
      <c r="H625" s="171"/>
      <c r="I625" s="172">
        <f>ROUND(E625*H625,2)</f>
        <v>0</v>
      </c>
      <c r="J625" s="171"/>
      <c r="K625" s="172">
        <f>ROUND(E625*J625,2)</f>
        <v>0</v>
      </c>
      <c r="L625" s="172">
        <v>21</v>
      </c>
      <c r="M625" s="172">
        <f>G625*(1+L625/100)</f>
        <v>0</v>
      </c>
      <c r="N625" s="172">
        <v>0</v>
      </c>
      <c r="O625" s="172">
        <f>ROUND(E625*N625,2)</f>
        <v>0</v>
      </c>
      <c r="P625" s="172">
        <v>0</v>
      </c>
      <c r="Q625" s="172">
        <f>ROUND(E625*P625,2)</f>
        <v>0</v>
      </c>
      <c r="R625" s="172"/>
      <c r="S625" s="172" t="s">
        <v>177</v>
      </c>
      <c r="T625" s="173" t="s">
        <v>178</v>
      </c>
      <c r="U625" s="158">
        <v>0.75700000000000001</v>
      </c>
      <c r="V625" s="158">
        <f>ROUND(E625*U625,2)</f>
        <v>10.49</v>
      </c>
      <c r="W625" s="15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 t="s">
        <v>611</v>
      </c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outlineLevel="1" x14ac:dyDescent="0.2">
      <c r="A626" s="155"/>
      <c r="B626" s="156"/>
      <c r="C626" s="190" t="s">
        <v>2753</v>
      </c>
      <c r="D626" s="188"/>
      <c r="E626" s="189">
        <v>5.84</v>
      </c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 t="s">
        <v>200</v>
      </c>
      <c r="AH626" s="148">
        <v>0</v>
      </c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</row>
    <row r="627" spans="1:60" outlineLevel="1" x14ac:dyDescent="0.2">
      <c r="A627" s="155"/>
      <c r="B627" s="156"/>
      <c r="C627" s="190" t="s">
        <v>2754</v>
      </c>
      <c r="D627" s="188"/>
      <c r="E627" s="189">
        <v>8.02</v>
      </c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 t="s">
        <v>200</v>
      </c>
      <c r="AH627" s="148">
        <v>0</v>
      </c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outlineLevel="1" x14ac:dyDescent="0.2">
      <c r="A628" s="167">
        <v>208</v>
      </c>
      <c r="B628" s="168" t="s">
        <v>2755</v>
      </c>
      <c r="C628" s="184" t="s">
        <v>2756</v>
      </c>
      <c r="D628" s="169" t="s">
        <v>227</v>
      </c>
      <c r="E628" s="170">
        <v>25</v>
      </c>
      <c r="F628" s="171"/>
      <c r="G628" s="172">
        <f>ROUND(E628*F628,2)</f>
        <v>0</v>
      </c>
      <c r="H628" s="171"/>
      <c r="I628" s="172">
        <f>ROUND(E628*H628,2)</f>
        <v>0</v>
      </c>
      <c r="J628" s="171"/>
      <c r="K628" s="172">
        <f>ROUND(E628*J628,2)</f>
        <v>0</v>
      </c>
      <c r="L628" s="172">
        <v>21</v>
      </c>
      <c r="M628" s="172">
        <f>G628*(1+L628/100)</f>
        <v>0</v>
      </c>
      <c r="N628" s="172">
        <v>0</v>
      </c>
      <c r="O628" s="172">
        <f>ROUND(E628*N628,2)</f>
        <v>0</v>
      </c>
      <c r="P628" s="172">
        <v>0</v>
      </c>
      <c r="Q628" s="172">
        <f>ROUND(E628*P628,2)</f>
        <v>0</v>
      </c>
      <c r="R628" s="172"/>
      <c r="S628" s="172" t="s">
        <v>184</v>
      </c>
      <c r="T628" s="173" t="s">
        <v>178</v>
      </c>
      <c r="U628" s="158">
        <v>0</v>
      </c>
      <c r="V628" s="158">
        <f>ROUND(E628*U628,2)</f>
        <v>0</v>
      </c>
      <c r="W628" s="15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 t="s">
        <v>185</v>
      </c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</row>
    <row r="629" spans="1:60" outlineLevel="1" x14ac:dyDescent="0.2">
      <c r="A629" s="155"/>
      <c r="B629" s="156"/>
      <c r="C629" s="190" t="s">
        <v>2757</v>
      </c>
      <c r="D629" s="188"/>
      <c r="E629" s="189">
        <v>25</v>
      </c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 t="s">
        <v>200</v>
      </c>
      <c r="AH629" s="148">
        <v>0</v>
      </c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outlineLevel="1" x14ac:dyDescent="0.2">
      <c r="A630" s="167">
        <v>209</v>
      </c>
      <c r="B630" s="168" t="s">
        <v>2758</v>
      </c>
      <c r="C630" s="184" t="s">
        <v>2759</v>
      </c>
      <c r="D630" s="169" t="s">
        <v>227</v>
      </c>
      <c r="E630" s="170">
        <v>1</v>
      </c>
      <c r="F630" s="171"/>
      <c r="G630" s="172">
        <f>ROUND(E630*F630,2)</f>
        <v>0</v>
      </c>
      <c r="H630" s="171"/>
      <c r="I630" s="172">
        <f>ROUND(E630*H630,2)</f>
        <v>0</v>
      </c>
      <c r="J630" s="171"/>
      <c r="K630" s="172">
        <f>ROUND(E630*J630,2)</f>
        <v>0</v>
      </c>
      <c r="L630" s="172">
        <v>21</v>
      </c>
      <c r="M630" s="172">
        <f>G630*(1+L630/100)</f>
        <v>0</v>
      </c>
      <c r="N630" s="172">
        <v>0</v>
      </c>
      <c r="O630" s="172">
        <f>ROUND(E630*N630,2)</f>
        <v>0</v>
      </c>
      <c r="P630" s="172">
        <v>0</v>
      </c>
      <c r="Q630" s="172">
        <f>ROUND(E630*P630,2)</f>
        <v>0</v>
      </c>
      <c r="R630" s="172"/>
      <c r="S630" s="172" t="s">
        <v>184</v>
      </c>
      <c r="T630" s="173" t="s">
        <v>178</v>
      </c>
      <c r="U630" s="158">
        <v>0</v>
      </c>
      <c r="V630" s="158">
        <f>ROUND(E630*U630,2)</f>
        <v>0</v>
      </c>
      <c r="W630" s="15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 t="s">
        <v>185</v>
      </c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outlineLevel="1" x14ac:dyDescent="0.2">
      <c r="A631" s="155"/>
      <c r="B631" s="156"/>
      <c r="C631" s="190" t="s">
        <v>2638</v>
      </c>
      <c r="D631" s="188"/>
      <c r="E631" s="189">
        <v>1</v>
      </c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 t="s">
        <v>200</v>
      </c>
      <c r="AH631" s="148">
        <v>0</v>
      </c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1" x14ac:dyDescent="0.2">
      <c r="A632" s="167">
        <v>210</v>
      </c>
      <c r="B632" s="168" t="s">
        <v>2760</v>
      </c>
      <c r="C632" s="184" t="s">
        <v>2761</v>
      </c>
      <c r="D632" s="169" t="s">
        <v>227</v>
      </c>
      <c r="E632" s="170">
        <v>1</v>
      </c>
      <c r="F632" s="171"/>
      <c r="G632" s="172">
        <f>ROUND(E632*F632,2)</f>
        <v>0</v>
      </c>
      <c r="H632" s="171"/>
      <c r="I632" s="172">
        <f>ROUND(E632*H632,2)</f>
        <v>0</v>
      </c>
      <c r="J632" s="171"/>
      <c r="K632" s="172">
        <f>ROUND(E632*J632,2)</f>
        <v>0</v>
      </c>
      <c r="L632" s="172">
        <v>21</v>
      </c>
      <c r="M632" s="172">
        <f>G632*(1+L632/100)</f>
        <v>0</v>
      </c>
      <c r="N632" s="172">
        <v>0</v>
      </c>
      <c r="O632" s="172">
        <f>ROUND(E632*N632,2)</f>
        <v>0</v>
      </c>
      <c r="P632" s="172">
        <v>0</v>
      </c>
      <c r="Q632" s="172">
        <f>ROUND(E632*P632,2)</f>
        <v>0</v>
      </c>
      <c r="R632" s="172"/>
      <c r="S632" s="172" t="s">
        <v>184</v>
      </c>
      <c r="T632" s="173" t="s">
        <v>178</v>
      </c>
      <c r="U632" s="158">
        <v>0</v>
      </c>
      <c r="V632" s="158">
        <f>ROUND(E632*U632,2)</f>
        <v>0</v>
      </c>
      <c r="W632" s="15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 t="s">
        <v>185</v>
      </c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outlineLevel="1" x14ac:dyDescent="0.2">
      <c r="A633" s="155"/>
      <c r="B633" s="156"/>
      <c r="C633" s="190" t="s">
        <v>2639</v>
      </c>
      <c r="D633" s="188"/>
      <c r="E633" s="189">
        <v>1</v>
      </c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 t="s">
        <v>200</v>
      </c>
      <c r="AH633" s="148">
        <v>0</v>
      </c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outlineLevel="1" x14ac:dyDescent="0.2">
      <c r="A634" s="167">
        <v>211</v>
      </c>
      <c r="B634" s="168" t="s">
        <v>2762</v>
      </c>
      <c r="C634" s="184" t="s">
        <v>2763</v>
      </c>
      <c r="D634" s="169" t="s">
        <v>227</v>
      </c>
      <c r="E634" s="170">
        <v>1</v>
      </c>
      <c r="F634" s="171"/>
      <c r="G634" s="172">
        <f>ROUND(E634*F634,2)</f>
        <v>0</v>
      </c>
      <c r="H634" s="171"/>
      <c r="I634" s="172">
        <f>ROUND(E634*H634,2)</f>
        <v>0</v>
      </c>
      <c r="J634" s="171"/>
      <c r="K634" s="172">
        <f>ROUND(E634*J634,2)</f>
        <v>0</v>
      </c>
      <c r="L634" s="172">
        <v>21</v>
      </c>
      <c r="M634" s="172">
        <f>G634*(1+L634/100)</f>
        <v>0</v>
      </c>
      <c r="N634" s="172">
        <v>0</v>
      </c>
      <c r="O634" s="172">
        <f>ROUND(E634*N634,2)</f>
        <v>0</v>
      </c>
      <c r="P634" s="172">
        <v>0</v>
      </c>
      <c r="Q634" s="172">
        <f>ROUND(E634*P634,2)</f>
        <v>0</v>
      </c>
      <c r="R634" s="172"/>
      <c r="S634" s="172" t="s">
        <v>184</v>
      </c>
      <c r="T634" s="173" t="s">
        <v>178</v>
      </c>
      <c r="U634" s="158">
        <v>0</v>
      </c>
      <c r="V634" s="158">
        <f>ROUND(E634*U634,2)</f>
        <v>0</v>
      </c>
      <c r="W634" s="15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 t="s">
        <v>185</v>
      </c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</row>
    <row r="635" spans="1:60" outlineLevel="1" x14ac:dyDescent="0.2">
      <c r="A635" s="155"/>
      <c r="B635" s="156"/>
      <c r="C635" s="190" t="s">
        <v>2682</v>
      </c>
      <c r="D635" s="188"/>
      <c r="E635" s="189">
        <v>1</v>
      </c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 t="s">
        <v>200</v>
      </c>
      <c r="AH635" s="148">
        <v>0</v>
      </c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67">
        <v>212</v>
      </c>
      <c r="B636" s="168" t="s">
        <v>2764</v>
      </c>
      <c r="C636" s="184" t="s">
        <v>2765</v>
      </c>
      <c r="D636" s="169" t="s">
        <v>227</v>
      </c>
      <c r="E636" s="170">
        <v>1</v>
      </c>
      <c r="F636" s="171"/>
      <c r="G636" s="172">
        <f>ROUND(E636*F636,2)</f>
        <v>0</v>
      </c>
      <c r="H636" s="171"/>
      <c r="I636" s="172">
        <f>ROUND(E636*H636,2)</f>
        <v>0</v>
      </c>
      <c r="J636" s="171"/>
      <c r="K636" s="172">
        <f>ROUND(E636*J636,2)</f>
        <v>0</v>
      </c>
      <c r="L636" s="172">
        <v>21</v>
      </c>
      <c r="M636" s="172">
        <f>G636*(1+L636/100)</f>
        <v>0</v>
      </c>
      <c r="N636" s="172">
        <v>0</v>
      </c>
      <c r="O636" s="172">
        <f>ROUND(E636*N636,2)</f>
        <v>0</v>
      </c>
      <c r="P636" s="172">
        <v>0</v>
      </c>
      <c r="Q636" s="172">
        <f>ROUND(E636*P636,2)</f>
        <v>0</v>
      </c>
      <c r="R636" s="172"/>
      <c r="S636" s="172" t="s">
        <v>184</v>
      </c>
      <c r="T636" s="173" t="s">
        <v>178</v>
      </c>
      <c r="U636" s="158">
        <v>0</v>
      </c>
      <c r="V636" s="158">
        <f>ROUND(E636*U636,2)</f>
        <v>0</v>
      </c>
      <c r="W636" s="15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 t="s">
        <v>185</v>
      </c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outlineLevel="1" x14ac:dyDescent="0.2">
      <c r="A637" s="155"/>
      <c r="B637" s="156"/>
      <c r="C637" s="190" t="s">
        <v>2640</v>
      </c>
      <c r="D637" s="188"/>
      <c r="E637" s="189">
        <v>1</v>
      </c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 t="s">
        <v>200</v>
      </c>
      <c r="AH637" s="148">
        <v>0</v>
      </c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outlineLevel="1" x14ac:dyDescent="0.2">
      <c r="A638" s="167">
        <v>213</v>
      </c>
      <c r="B638" s="168" t="s">
        <v>2766</v>
      </c>
      <c r="C638" s="184" t="s">
        <v>2767</v>
      </c>
      <c r="D638" s="169" t="s">
        <v>227</v>
      </c>
      <c r="E638" s="170">
        <v>1</v>
      </c>
      <c r="F638" s="171"/>
      <c r="G638" s="172">
        <f>ROUND(E638*F638,2)</f>
        <v>0</v>
      </c>
      <c r="H638" s="171"/>
      <c r="I638" s="172">
        <f>ROUND(E638*H638,2)</f>
        <v>0</v>
      </c>
      <c r="J638" s="171"/>
      <c r="K638" s="172">
        <f>ROUND(E638*J638,2)</f>
        <v>0</v>
      </c>
      <c r="L638" s="172">
        <v>21</v>
      </c>
      <c r="M638" s="172">
        <f>G638*(1+L638/100)</f>
        <v>0</v>
      </c>
      <c r="N638" s="172">
        <v>0</v>
      </c>
      <c r="O638" s="172">
        <f>ROUND(E638*N638,2)</f>
        <v>0</v>
      </c>
      <c r="P638" s="172">
        <v>0</v>
      </c>
      <c r="Q638" s="172">
        <f>ROUND(E638*P638,2)</f>
        <v>0</v>
      </c>
      <c r="R638" s="172"/>
      <c r="S638" s="172" t="s">
        <v>184</v>
      </c>
      <c r="T638" s="173" t="s">
        <v>178</v>
      </c>
      <c r="U638" s="158">
        <v>0</v>
      </c>
      <c r="V638" s="158">
        <f>ROUND(E638*U638,2)</f>
        <v>0</v>
      </c>
      <c r="W638" s="15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 t="s">
        <v>185</v>
      </c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outlineLevel="1" x14ac:dyDescent="0.2">
      <c r="A639" s="155"/>
      <c r="B639" s="156"/>
      <c r="C639" s="190" t="s">
        <v>2666</v>
      </c>
      <c r="D639" s="188"/>
      <c r="E639" s="189">
        <v>1</v>
      </c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 t="s">
        <v>200</v>
      </c>
      <c r="AH639" s="148">
        <v>0</v>
      </c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1" x14ac:dyDescent="0.2">
      <c r="A640" s="155">
        <v>214</v>
      </c>
      <c r="B640" s="156" t="s">
        <v>2768</v>
      </c>
      <c r="C640" s="203" t="s">
        <v>2769</v>
      </c>
      <c r="D640" s="157" t="s">
        <v>0</v>
      </c>
      <c r="E640" s="198"/>
      <c r="F640" s="159"/>
      <c r="G640" s="158">
        <f>ROUND(E640*F640,2)</f>
        <v>0</v>
      </c>
      <c r="H640" s="159"/>
      <c r="I640" s="158">
        <f>ROUND(E640*H640,2)</f>
        <v>0</v>
      </c>
      <c r="J640" s="159"/>
      <c r="K640" s="158">
        <f>ROUND(E640*J640,2)</f>
        <v>0</v>
      </c>
      <c r="L640" s="158">
        <v>21</v>
      </c>
      <c r="M640" s="158">
        <f>G640*(1+L640/100)</f>
        <v>0</v>
      </c>
      <c r="N640" s="158">
        <v>0</v>
      </c>
      <c r="O640" s="158">
        <f>ROUND(E640*N640,2)</f>
        <v>0</v>
      </c>
      <c r="P640" s="158">
        <v>0</v>
      </c>
      <c r="Q640" s="158">
        <f>ROUND(E640*P640,2)</f>
        <v>0</v>
      </c>
      <c r="R640" s="158"/>
      <c r="S640" s="158" t="s">
        <v>177</v>
      </c>
      <c r="T640" s="158" t="s">
        <v>178</v>
      </c>
      <c r="U640" s="158">
        <v>0</v>
      </c>
      <c r="V640" s="158">
        <f>ROUND(E640*U640,2)</f>
        <v>0</v>
      </c>
      <c r="W640" s="15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 t="s">
        <v>702</v>
      </c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x14ac:dyDescent="0.2">
      <c r="A641" s="161" t="s">
        <v>172</v>
      </c>
      <c r="B641" s="162" t="s">
        <v>132</v>
      </c>
      <c r="C641" s="182" t="s">
        <v>133</v>
      </c>
      <c r="D641" s="163"/>
      <c r="E641" s="164"/>
      <c r="F641" s="165"/>
      <c r="G641" s="165">
        <f>SUMIF(AG642:AG651,"&lt;&gt;NOR",G642:G651)</f>
        <v>0</v>
      </c>
      <c r="H641" s="165"/>
      <c r="I641" s="165">
        <f>SUM(I642:I651)</f>
        <v>0</v>
      </c>
      <c r="J641" s="165"/>
      <c r="K641" s="165">
        <f>SUM(K642:K651)</f>
        <v>0</v>
      </c>
      <c r="L641" s="165"/>
      <c r="M641" s="165">
        <f>SUM(M642:M651)</f>
        <v>0</v>
      </c>
      <c r="N641" s="165"/>
      <c r="O641" s="165">
        <f>SUM(O642:O651)</f>
        <v>0</v>
      </c>
      <c r="P641" s="165"/>
      <c r="Q641" s="165">
        <f>SUM(Q642:Q651)</f>
        <v>0</v>
      </c>
      <c r="R641" s="165"/>
      <c r="S641" s="165"/>
      <c r="T641" s="166"/>
      <c r="U641" s="160"/>
      <c r="V641" s="160">
        <f>SUM(V642:V651)</f>
        <v>109.43</v>
      </c>
      <c r="W641" s="160"/>
      <c r="AG641" t="s">
        <v>173</v>
      </c>
    </row>
    <row r="642" spans="1:60" ht="22.5" outlineLevel="1" x14ac:dyDescent="0.2">
      <c r="A642" s="167">
        <v>215</v>
      </c>
      <c r="B642" s="168" t="s">
        <v>924</v>
      </c>
      <c r="C642" s="184" t="s">
        <v>925</v>
      </c>
      <c r="D642" s="169" t="s">
        <v>195</v>
      </c>
      <c r="E642" s="170">
        <v>13.64</v>
      </c>
      <c r="F642" s="171"/>
      <c r="G642" s="172">
        <f>ROUND(E642*F642,2)</f>
        <v>0</v>
      </c>
      <c r="H642" s="171"/>
      <c r="I642" s="172">
        <f>ROUND(E642*H642,2)</f>
        <v>0</v>
      </c>
      <c r="J642" s="171"/>
      <c r="K642" s="172">
        <f>ROUND(E642*J642,2)</f>
        <v>0</v>
      </c>
      <c r="L642" s="172">
        <v>21</v>
      </c>
      <c r="M642" s="172">
        <f>G642*(1+L642/100)</f>
        <v>0</v>
      </c>
      <c r="N642" s="172">
        <v>0</v>
      </c>
      <c r="O642" s="172">
        <f>ROUND(E642*N642,2)</f>
        <v>0</v>
      </c>
      <c r="P642" s="172">
        <v>0</v>
      </c>
      <c r="Q642" s="172">
        <f>ROUND(E642*P642,2)</f>
        <v>0</v>
      </c>
      <c r="R642" s="172"/>
      <c r="S642" s="172" t="s">
        <v>177</v>
      </c>
      <c r="T642" s="173" t="s">
        <v>178</v>
      </c>
      <c r="U642" s="158">
        <v>0.28699999999999998</v>
      </c>
      <c r="V642" s="158">
        <f>ROUND(E642*U642,2)</f>
        <v>3.91</v>
      </c>
      <c r="W642" s="15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 t="s">
        <v>611</v>
      </c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outlineLevel="1" x14ac:dyDescent="0.2">
      <c r="A643" s="155"/>
      <c r="B643" s="156"/>
      <c r="C643" s="190" t="s">
        <v>2770</v>
      </c>
      <c r="D643" s="188"/>
      <c r="E643" s="189">
        <v>13.64</v>
      </c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 t="s">
        <v>200</v>
      </c>
      <c r="AH643" s="148">
        <v>0</v>
      </c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ht="22.5" outlineLevel="1" x14ac:dyDescent="0.2">
      <c r="A644" s="167">
        <v>216</v>
      </c>
      <c r="B644" s="168" t="s">
        <v>1971</v>
      </c>
      <c r="C644" s="184" t="s">
        <v>1972</v>
      </c>
      <c r="D644" s="169" t="s">
        <v>195</v>
      </c>
      <c r="E644" s="170">
        <v>3.028</v>
      </c>
      <c r="F644" s="171"/>
      <c r="G644" s="172">
        <f>ROUND(E644*F644,2)</f>
        <v>0</v>
      </c>
      <c r="H644" s="171"/>
      <c r="I644" s="172">
        <f>ROUND(E644*H644,2)</f>
        <v>0</v>
      </c>
      <c r="J644" s="171"/>
      <c r="K644" s="172">
        <f>ROUND(E644*J644,2)</f>
        <v>0</v>
      </c>
      <c r="L644" s="172">
        <v>21</v>
      </c>
      <c r="M644" s="172">
        <f>G644*(1+L644/100)</f>
        <v>0</v>
      </c>
      <c r="N644" s="172">
        <v>0</v>
      </c>
      <c r="O644" s="172">
        <f>ROUND(E644*N644,2)</f>
        <v>0</v>
      </c>
      <c r="P644" s="172">
        <v>0</v>
      </c>
      <c r="Q644" s="172">
        <f>ROUND(E644*P644,2)</f>
        <v>0</v>
      </c>
      <c r="R644" s="172"/>
      <c r="S644" s="172" t="s">
        <v>177</v>
      </c>
      <c r="T644" s="173" t="s">
        <v>178</v>
      </c>
      <c r="U644" s="158">
        <v>0.40300000000000002</v>
      </c>
      <c r="V644" s="158">
        <f>ROUND(E644*U644,2)</f>
        <v>1.22</v>
      </c>
      <c r="W644" s="15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 t="s">
        <v>611</v>
      </c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outlineLevel="1" x14ac:dyDescent="0.2">
      <c r="A645" s="155"/>
      <c r="B645" s="156"/>
      <c r="C645" s="190" t="s">
        <v>2771</v>
      </c>
      <c r="D645" s="188"/>
      <c r="E645" s="189">
        <v>3.03</v>
      </c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 t="s">
        <v>200</v>
      </c>
      <c r="AH645" s="148">
        <v>0</v>
      </c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ht="22.5" outlineLevel="1" x14ac:dyDescent="0.2">
      <c r="A646" s="167">
        <v>217</v>
      </c>
      <c r="B646" s="168" t="s">
        <v>1974</v>
      </c>
      <c r="C646" s="184" t="s">
        <v>1975</v>
      </c>
      <c r="D646" s="169" t="s">
        <v>195</v>
      </c>
      <c r="E646" s="170">
        <v>218.31899999999999</v>
      </c>
      <c r="F646" s="171"/>
      <c r="G646" s="172">
        <f>ROUND(E646*F646,2)</f>
        <v>0</v>
      </c>
      <c r="H646" s="171"/>
      <c r="I646" s="172">
        <f>ROUND(E646*H646,2)</f>
        <v>0</v>
      </c>
      <c r="J646" s="171"/>
      <c r="K646" s="172">
        <f>ROUND(E646*J646,2)</f>
        <v>0</v>
      </c>
      <c r="L646" s="172">
        <v>21</v>
      </c>
      <c r="M646" s="172">
        <f>G646*(1+L646/100)</f>
        <v>0</v>
      </c>
      <c r="N646" s="172">
        <v>0</v>
      </c>
      <c r="O646" s="172">
        <f>ROUND(E646*N646,2)</f>
        <v>0</v>
      </c>
      <c r="P646" s="172">
        <v>0</v>
      </c>
      <c r="Q646" s="172">
        <f>ROUND(E646*P646,2)</f>
        <v>0</v>
      </c>
      <c r="R646" s="172"/>
      <c r="S646" s="172" t="s">
        <v>177</v>
      </c>
      <c r="T646" s="173" t="s">
        <v>178</v>
      </c>
      <c r="U646" s="158">
        <v>0.156</v>
      </c>
      <c r="V646" s="158">
        <f>ROUND(E646*U646,2)</f>
        <v>34.06</v>
      </c>
      <c r="W646" s="15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 t="s">
        <v>611</v>
      </c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</row>
    <row r="647" spans="1:60" outlineLevel="1" x14ac:dyDescent="0.2">
      <c r="A647" s="155"/>
      <c r="B647" s="156"/>
      <c r="C647" s="190" t="s">
        <v>2772</v>
      </c>
      <c r="D647" s="188"/>
      <c r="E647" s="189">
        <v>31.94</v>
      </c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 t="s">
        <v>200</v>
      </c>
      <c r="AH647" s="148">
        <v>0</v>
      </c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1" x14ac:dyDescent="0.2">
      <c r="A648" s="155"/>
      <c r="B648" s="156"/>
      <c r="C648" s="190" t="s">
        <v>2773</v>
      </c>
      <c r="D648" s="188"/>
      <c r="E648" s="189">
        <v>111</v>
      </c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 t="s">
        <v>200</v>
      </c>
      <c r="AH648" s="148">
        <v>0</v>
      </c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outlineLevel="1" x14ac:dyDescent="0.2">
      <c r="A649" s="155"/>
      <c r="B649" s="156"/>
      <c r="C649" s="190" t="s">
        <v>2774</v>
      </c>
      <c r="D649" s="188"/>
      <c r="E649" s="189">
        <v>75.38</v>
      </c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 t="s">
        <v>200</v>
      </c>
      <c r="AH649" s="148">
        <v>0</v>
      </c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ht="33.75" outlineLevel="1" x14ac:dyDescent="0.2">
      <c r="A650" s="167">
        <v>218</v>
      </c>
      <c r="B650" s="168" t="s">
        <v>1979</v>
      </c>
      <c r="C650" s="184" t="s">
        <v>1980</v>
      </c>
      <c r="D650" s="169" t="s">
        <v>195</v>
      </c>
      <c r="E650" s="170">
        <v>323.68</v>
      </c>
      <c r="F650" s="171"/>
      <c r="G650" s="172">
        <f>ROUND(E650*F650,2)</f>
        <v>0</v>
      </c>
      <c r="H650" s="171"/>
      <c r="I650" s="172">
        <f>ROUND(E650*H650,2)</f>
        <v>0</v>
      </c>
      <c r="J650" s="171"/>
      <c r="K650" s="172">
        <f>ROUND(E650*J650,2)</f>
        <v>0</v>
      </c>
      <c r="L650" s="172">
        <v>21</v>
      </c>
      <c r="M650" s="172">
        <f>G650*(1+L650/100)</f>
        <v>0</v>
      </c>
      <c r="N650" s="172">
        <v>0</v>
      </c>
      <c r="O650" s="172">
        <f>ROUND(E650*N650,2)</f>
        <v>0</v>
      </c>
      <c r="P650" s="172">
        <v>0</v>
      </c>
      <c r="Q650" s="172">
        <f>ROUND(E650*P650,2)</f>
        <v>0</v>
      </c>
      <c r="R650" s="172"/>
      <c r="S650" s="172" t="s">
        <v>177</v>
      </c>
      <c r="T650" s="173" t="s">
        <v>178</v>
      </c>
      <c r="U650" s="158">
        <v>0.217</v>
      </c>
      <c r="V650" s="158">
        <f>ROUND(E650*U650,2)</f>
        <v>70.239999999999995</v>
      </c>
      <c r="W650" s="15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 t="s">
        <v>611</v>
      </c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outlineLevel="1" x14ac:dyDescent="0.2">
      <c r="A651" s="155"/>
      <c r="B651" s="156"/>
      <c r="C651" s="190" t="s">
        <v>2775</v>
      </c>
      <c r="D651" s="188"/>
      <c r="E651" s="189">
        <v>323.68</v>
      </c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 t="s">
        <v>200</v>
      </c>
      <c r="AH651" s="148">
        <v>0</v>
      </c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x14ac:dyDescent="0.2">
      <c r="A652" s="161" t="s">
        <v>172</v>
      </c>
      <c r="B652" s="162" t="s">
        <v>134</v>
      </c>
      <c r="C652" s="182" t="s">
        <v>135</v>
      </c>
      <c r="D652" s="163"/>
      <c r="E652" s="164"/>
      <c r="F652" s="165"/>
      <c r="G652" s="165">
        <f>SUMIF(AG653:AG676,"&lt;&gt;NOR",G653:G676)</f>
        <v>0</v>
      </c>
      <c r="H652" s="165"/>
      <c r="I652" s="165">
        <f>SUM(I653:I676)</f>
        <v>0</v>
      </c>
      <c r="J652" s="165"/>
      <c r="K652" s="165">
        <f>SUM(K653:K676)</f>
        <v>0</v>
      </c>
      <c r="L652" s="165"/>
      <c r="M652" s="165">
        <f>SUM(M653:M676)</f>
        <v>0</v>
      </c>
      <c r="N652" s="165"/>
      <c r="O652" s="165">
        <f>SUM(O653:O676)</f>
        <v>0</v>
      </c>
      <c r="P652" s="165"/>
      <c r="Q652" s="165">
        <f>SUM(Q653:Q676)</f>
        <v>0</v>
      </c>
      <c r="R652" s="165"/>
      <c r="S652" s="165"/>
      <c r="T652" s="166"/>
      <c r="U652" s="160"/>
      <c r="V652" s="160">
        <f>SUM(V653:V676)</f>
        <v>33.9</v>
      </c>
      <c r="W652" s="160"/>
      <c r="AG652" t="s">
        <v>173</v>
      </c>
    </row>
    <row r="653" spans="1:60" ht="22.5" outlineLevel="1" x14ac:dyDescent="0.2">
      <c r="A653" s="167">
        <v>219</v>
      </c>
      <c r="B653" s="168" t="s">
        <v>938</v>
      </c>
      <c r="C653" s="184" t="s">
        <v>939</v>
      </c>
      <c r="D653" s="169" t="s">
        <v>195</v>
      </c>
      <c r="E653" s="170">
        <v>239.60900000000001</v>
      </c>
      <c r="F653" s="171"/>
      <c r="G653" s="172">
        <f>ROUND(E653*F653,2)</f>
        <v>0</v>
      </c>
      <c r="H653" s="171"/>
      <c r="I653" s="172">
        <f>ROUND(E653*H653,2)</f>
        <v>0</v>
      </c>
      <c r="J653" s="171"/>
      <c r="K653" s="172">
        <f>ROUND(E653*J653,2)</f>
        <v>0</v>
      </c>
      <c r="L653" s="172">
        <v>21</v>
      </c>
      <c r="M653" s="172">
        <f>G653*(1+L653/100)</f>
        <v>0</v>
      </c>
      <c r="N653" s="172">
        <v>0</v>
      </c>
      <c r="O653" s="172">
        <f>ROUND(E653*N653,2)</f>
        <v>0</v>
      </c>
      <c r="P653" s="172">
        <v>0</v>
      </c>
      <c r="Q653" s="172">
        <f>ROUND(E653*P653,2)</f>
        <v>0</v>
      </c>
      <c r="R653" s="172"/>
      <c r="S653" s="172" t="s">
        <v>177</v>
      </c>
      <c r="T653" s="173" t="s">
        <v>178</v>
      </c>
      <c r="U653" s="158">
        <v>3.2480000000000002E-2</v>
      </c>
      <c r="V653" s="158">
        <f>ROUND(E653*U653,2)</f>
        <v>7.78</v>
      </c>
      <c r="W653" s="15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 t="s">
        <v>611</v>
      </c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outlineLevel="1" x14ac:dyDescent="0.2">
      <c r="A654" s="155"/>
      <c r="B654" s="156"/>
      <c r="C654" s="190" t="s">
        <v>2603</v>
      </c>
      <c r="D654" s="188"/>
      <c r="E654" s="189">
        <v>154.02000000000001</v>
      </c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 t="s">
        <v>200</v>
      </c>
      <c r="AH654" s="148">
        <v>0</v>
      </c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</row>
    <row r="655" spans="1:60" outlineLevel="1" x14ac:dyDescent="0.2">
      <c r="A655" s="155"/>
      <c r="B655" s="156"/>
      <c r="C655" s="190" t="s">
        <v>1758</v>
      </c>
      <c r="D655" s="188"/>
      <c r="E655" s="189">
        <v>20</v>
      </c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 t="s">
        <v>200</v>
      </c>
      <c r="AH655" s="148">
        <v>0</v>
      </c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outlineLevel="1" x14ac:dyDescent="0.2">
      <c r="A656" s="155"/>
      <c r="B656" s="156"/>
      <c r="C656" s="190" t="s">
        <v>1759</v>
      </c>
      <c r="D656" s="188"/>
      <c r="E656" s="189">
        <v>3.12</v>
      </c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 t="s">
        <v>200</v>
      </c>
      <c r="AH656" s="148">
        <v>0</v>
      </c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outlineLevel="1" x14ac:dyDescent="0.2">
      <c r="A657" s="155"/>
      <c r="B657" s="156"/>
      <c r="C657" s="199" t="s">
        <v>283</v>
      </c>
      <c r="D657" s="191"/>
      <c r="E657" s="192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 t="s">
        <v>200</v>
      </c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1" x14ac:dyDescent="0.2">
      <c r="A658" s="155"/>
      <c r="B658" s="156"/>
      <c r="C658" s="200" t="s">
        <v>2608</v>
      </c>
      <c r="D658" s="191"/>
      <c r="E658" s="192">
        <v>193.5</v>
      </c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 t="s">
        <v>200</v>
      </c>
      <c r="AH658" s="148">
        <v>2</v>
      </c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outlineLevel="1" x14ac:dyDescent="0.2">
      <c r="A659" s="155"/>
      <c r="B659" s="156"/>
      <c r="C659" s="200" t="s">
        <v>2609</v>
      </c>
      <c r="D659" s="191"/>
      <c r="E659" s="192">
        <v>7.43</v>
      </c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 t="s">
        <v>200</v>
      </c>
      <c r="AH659" s="148">
        <v>2</v>
      </c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outlineLevel="1" x14ac:dyDescent="0.2">
      <c r="A660" s="155"/>
      <c r="B660" s="156"/>
      <c r="C660" s="200" t="s">
        <v>2610</v>
      </c>
      <c r="D660" s="191"/>
      <c r="E660" s="192">
        <v>3.1</v>
      </c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 t="s">
        <v>200</v>
      </c>
      <c r="AH660" s="148">
        <v>2</v>
      </c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outlineLevel="1" x14ac:dyDescent="0.2">
      <c r="A661" s="155"/>
      <c r="B661" s="156"/>
      <c r="C661" s="200" t="s">
        <v>2611</v>
      </c>
      <c r="D661" s="191"/>
      <c r="E661" s="192">
        <v>4.2</v>
      </c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 t="s">
        <v>200</v>
      </c>
      <c r="AH661" s="148">
        <v>2</v>
      </c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outlineLevel="1" x14ac:dyDescent="0.2">
      <c r="A662" s="155"/>
      <c r="B662" s="156"/>
      <c r="C662" s="201" t="s">
        <v>295</v>
      </c>
      <c r="D662" s="193"/>
      <c r="E662" s="194">
        <v>208.23</v>
      </c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 t="s">
        <v>200</v>
      </c>
      <c r="AH662" s="148">
        <v>3</v>
      </c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outlineLevel="1" x14ac:dyDescent="0.2">
      <c r="A663" s="155"/>
      <c r="B663" s="156"/>
      <c r="C663" s="199" t="s">
        <v>296</v>
      </c>
      <c r="D663" s="191"/>
      <c r="E663" s="192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 t="s">
        <v>200</v>
      </c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outlineLevel="1" x14ac:dyDescent="0.2">
      <c r="A664" s="155"/>
      <c r="B664" s="156"/>
      <c r="C664" s="190" t="s">
        <v>2612</v>
      </c>
      <c r="D664" s="188"/>
      <c r="E664" s="189">
        <v>62.47</v>
      </c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 t="s">
        <v>200</v>
      </c>
      <c r="AH664" s="148">
        <v>0</v>
      </c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ht="22.5" outlineLevel="1" x14ac:dyDescent="0.2">
      <c r="A665" s="167">
        <v>220</v>
      </c>
      <c r="B665" s="168" t="s">
        <v>940</v>
      </c>
      <c r="C665" s="184" t="s">
        <v>941</v>
      </c>
      <c r="D665" s="169" t="s">
        <v>195</v>
      </c>
      <c r="E665" s="170">
        <v>239.60900000000001</v>
      </c>
      <c r="F665" s="171"/>
      <c r="G665" s="172">
        <f>ROUND(E665*F665,2)</f>
        <v>0</v>
      </c>
      <c r="H665" s="171"/>
      <c r="I665" s="172">
        <f>ROUND(E665*H665,2)</f>
        <v>0</v>
      </c>
      <c r="J665" s="171"/>
      <c r="K665" s="172">
        <f>ROUND(E665*J665,2)</f>
        <v>0</v>
      </c>
      <c r="L665" s="172">
        <v>21</v>
      </c>
      <c r="M665" s="172">
        <f>G665*(1+L665/100)</f>
        <v>0</v>
      </c>
      <c r="N665" s="172">
        <v>0</v>
      </c>
      <c r="O665" s="172">
        <f>ROUND(E665*N665,2)</f>
        <v>0</v>
      </c>
      <c r="P665" s="172">
        <v>0</v>
      </c>
      <c r="Q665" s="172">
        <f>ROUND(E665*P665,2)</f>
        <v>0</v>
      </c>
      <c r="R665" s="172"/>
      <c r="S665" s="172" t="s">
        <v>177</v>
      </c>
      <c r="T665" s="173" t="s">
        <v>178</v>
      </c>
      <c r="U665" s="158">
        <v>0.10902000000000001</v>
      </c>
      <c r="V665" s="158">
        <f>ROUND(E665*U665,2)</f>
        <v>26.12</v>
      </c>
      <c r="W665" s="15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 t="s">
        <v>611</v>
      </c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outlineLevel="1" x14ac:dyDescent="0.2">
      <c r="A666" s="155"/>
      <c r="B666" s="156"/>
      <c r="C666" s="190" t="s">
        <v>2603</v>
      </c>
      <c r="D666" s="188"/>
      <c r="E666" s="189">
        <v>154.02000000000001</v>
      </c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 t="s">
        <v>200</v>
      </c>
      <c r="AH666" s="148">
        <v>0</v>
      </c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outlineLevel="1" x14ac:dyDescent="0.2">
      <c r="A667" s="155"/>
      <c r="B667" s="156"/>
      <c r="C667" s="190" t="s">
        <v>1758</v>
      </c>
      <c r="D667" s="188"/>
      <c r="E667" s="189">
        <v>20</v>
      </c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 t="s">
        <v>200</v>
      </c>
      <c r="AH667" s="148">
        <v>0</v>
      </c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outlineLevel="1" x14ac:dyDescent="0.2">
      <c r="A668" s="155"/>
      <c r="B668" s="156"/>
      <c r="C668" s="190" t="s">
        <v>1759</v>
      </c>
      <c r="D668" s="188"/>
      <c r="E668" s="189">
        <v>3.12</v>
      </c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 t="s">
        <v>200</v>
      </c>
      <c r="AH668" s="148">
        <v>0</v>
      </c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</row>
    <row r="669" spans="1:60" outlineLevel="1" x14ac:dyDescent="0.2">
      <c r="A669" s="155"/>
      <c r="B669" s="156"/>
      <c r="C669" s="199" t="s">
        <v>283</v>
      </c>
      <c r="D669" s="191"/>
      <c r="E669" s="192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 t="s">
        <v>200</v>
      </c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outlineLevel="1" x14ac:dyDescent="0.2">
      <c r="A670" s="155"/>
      <c r="B670" s="156"/>
      <c r="C670" s="200" t="s">
        <v>2608</v>
      </c>
      <c r="D670" s="191"/>
      <c r="E670" s="192">
        <v>193.5</v>
      </c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 t="s">
        <v>200</v>
      </c>
      <c r="AH670" s="148">
        <v>2</v>
      </c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outlineLevel="1" x14ac:dyDescent="0.2">
      <c r="A671" s="155"/>
      <c r="B671" s="156"/>
      <c r="C671" s="200" t="s">
        <v>2609</v>
      </c>
      <c r="D671" s="191"/>
      <c r="E671" s="192">
        <v>7.43</v>
      </c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 t="s">
        <v>200</v>
      </c>
      <c r="AH671" s="148">
        <v>2</v>
      </c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outlineLevel="1" x14ac:dyDescent="0.2">
      <c r="A672" s="155"/>
      <c r="B672" s="156"/>
      <c r="C672" s="200" t="s">
        <v>2610</v>
      </c>
      <c r="D672" s="191"/>
      <c r="E672" s="192">
        <v>3.1</v>
      </c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 t="s">
        <v>200</v>
      </c>
      <c r="AH672" s="148">
        <v>2</v>
      </c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</row>
    <row r="673" spans="1:60" outlineLevel="1" x14ac:dyDescent="0.2">
      <c r="A673" s="155"/>
      <c r="B673" s="156"/>
      <c r="C673" s="200" t="s">
        <v>2611</v>
      </c>
      <c r="D673" s="191"/>
      <c r="E673" s="192">
        <v>4.2</v>
      </c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 t="s">
        <v>200</v>
      </c>
      <c r="AH673" s="148">
        <v>2</v>
      </c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outlineLevel="1" x14ac:dyDescent="0.2">
      <c r="A674" s="155"/>
      <c r="B674" s="156"/>
      <c r="C674" s="201" t="s">
        <v>295</v>
      </c>
      <c r="D674" s="193"/>
      <c r="E674" s="194">
        <v>208.23</v>
      </c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 t="s">
        <v>200</v>
      </c>
      <c r="AH674" s="148">
        <v>3</v>
      </c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outlineLevel="1" x14ac:dyDescent="0.2">
      <c r="A675" s="155"/>
      <c r="B675" s="156"/>
      <c r="C675" s="199" t="s">
        <v>296</v>
      </c>
      <c r="D675" s="191"/>
      <c r="E675" s="192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 t="s">
        <v>200</v>
      </c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</row>
    <row r="676" spans="1:60" outlineLevel="1" x14ac:dyDescent="0.2">
      <c r="A676" s="155"/>
      <c r="B676" s="156"/>
      <c r="C676" s="190" t="s">
        <v>2612</v>
      </c>
      <c r="D676" s="188"/>
      <c r="E676" s="189">
        <v>62.47</v>
      </c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 t="s">
        <v>200</v>
      </c>
      <c r="AH676" s="148">
        <v>0</v>
      </c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x14ac:dyDescent="0.2">
      <c r="A677" s="161" t="s">
        <v>172</v>
      </c>
      <c r="B677" s="162" t="s">
        <v>142</v>
      </c>
      <c r="C677" s="182" t="s">
        <v>143</v>
      </c>
      <c r="D677" s="163"/>
      <c r="E677" s="164"/>
      <c r="F677" s="165"/>
      <c r="G677" s="165">
        <f>SUMIF(AG678:AG684,"&lt;&gt;NOR",G678:G684)</f>
        <v>0</v>
      </c>
      <c r="H677" s="165"/>
      <c r="I677" s="165">
        <f>SUM(I678:I684)</f>
        <v>0</v>
      </c>
      <c r="J677" s="165"/>
      <c r="K677" s="165">
        <f>SUM(K678:K684)</f>
        <v>0</v>
      </c>
      <c r="L677" s="165"/>
      <c r="M677" s="165">
        <f>SUM(M678:M684)</f>
        <v>0</v>
      </c>
      <c r="N677" s="165"/>
      <c r="O677" s="165">
        <f>SUM(O678:O684)</f>
        <v>0</v>
      </c>
      <c r="P677" s="165"/>
      <c r="Q677" s="165">
        <f>SUM(Q678:Q684)</f>
        <v>0</v>
      </c>
      <c r="R677" s="165"/>
      <c r="S677" s="165"/>
      <c r="T677" s="166"/>
      <c r="U677" s="160"/>
      <c r="V677" s="160">
        <f>SUM(V678:V684)</f>
        <v>1576.8200000000002</v>
      </c>
      <c r="W677" s="160"/>
      <c r="AG677" t="s">
        <v>173</v>
      </c>
    </row>
    <row r="678" spans="1:60" ht="22.5" outlineLevel="1" x14ac:dyDescent="0.2">
      <c r="A678" s="174">
        <v>221</v>
      </c>
      <c r="B678" s="175" t="s">
        <v>953</v>
      </c>
      <c r="C678" s="183" t="s">
        <v>954</v>
      </c>
      <c r="D678" s="176" t="s">
        <v>234</v>
      </c>
      <c r="E678" s="177">
        <v>182.52327</v>
      </c>
      <c r="F678" s="178"/>
      <c r="G678" s="179">
        <f t="shared" ref="G678:G684" si="0">ROUND(E678*F678,2)</f>
        <v>0</v>
      </c>
      <c r="H678" s="178"/>
      <c r="I678" s="179">
        <f t="shared" ref="I678:I684" si="1">ROUND(E678*H678,2)</f>
        <v>0</v>
      </c>
      <c r="J678" s="178"/>
      <c r="K678" s="179">
        <f t="shared" ref="K678:K684" si="2">ROUND(E678*J678,2)</f>
        <v>0</v>
      </c>
      <c r="L678" s="179">
        <v>21</v>
      </c>
      <c r="M678" s="179">
        <f t="shared" ref="M678:M684" si="3">G678*(1+L678/100)</f>
        <v>0</v>
      </c>
      <c r="N678" s="179">
        <v>0</v>
      </c>
      <c r="O678" s="179">
        <f t="shared" ref="O678:O684" si="4">ROUND(E678*N678,2)</f>
        <v>0</v>
      </c>
      <c r="P678" s="179">
        <v>0</v>
      </c>
      <c r="Q678" s="179">
        <f t="shared" ref="Q678:Q684" si="5">ROUND(E678*P678,2)</f>
        <v>0</v>
      </c>
      <c r="R678" s="179"/>
      <c r="S678" s="179" t="s">
        <v>177</v>
      </c>
      <c r="T678" s="180" t="s">
        <v>178</v>
      </c>
      <c r="U678" s="158">
        <v>0.93300000000000005</v>
      </c>
      <c r="V678" s="158">
        <f t="shared" ref="V678:V684" si="6">ROUND(E678*U678,2)</f>
        <v>170.29</v>
      </c>
      <c r="W678" s="15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 t="s">
        <v>188</v>
      </c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</row>
    <row r="679" spans="1:60" ht="22.5" outlineLevel="1" x14ac:dyDescent="0.2">
      <c r="A679" s="174">
        <v>222</v>
      </c>
      <c r="B679" s="175" t="s">
        <v>955</v>
      </c>
      <c r="C679" s="183" t="s">
        <v>956</v>
      </c>
      <c r="D679" s="176" t="s">
        <v>234</v>
      </c>
      <c r="E679" s="177">
        <v>1460.18613</v>
      </c>
      <c r="F679" s="178"/>
      <c r="G679" s="179">
        <f t="shared" si="0"/>
        <v>0</v>
      </c>
      <c r="H679" s="178"/>
      <c r="I679" s="179">
        <f t="shared" si="1"/>
        <v>0</v>
      </c>
      <c r="J679" s="178"/>
      <c r="K679" s="179">
        <f t="shared" si="2"/>
        <v>0</v>
      </c>
      <c r="L679" s="179">
        <v>21</v>
      </c>
      <c r="M679" s="179">
        <f t="shared" si="3"/>
        <v>0</v>
      </c>
      <c r="N679" s="179">
        <v>0</v>
      </c>
      <c r="O679" s="179">
        <f t="shared" si="4"/>
        <v>0</v>
      </c>
      <c r="P679" s="179">
        <v>0</v>
      </c>
      <c r="Q679" s="179">
        <f t="shared" si="5"/>
        <v>0</v>
      </c>
      <c r="R679" s="179"/>
      <c r="S679" s="179" t="s">
        <v>177</v>
      </c>
      <c r="T679" s="180" t="s">
        <v>178</v>
      </c>
      <c r="U679" s="158">
        <v>0.65300000000000002</v>
      </c>
      <c r="V679" s="158">
        <f t="shared" si="6"/>
        <v>953.5</v>
      </c>
      <c r="W679" s="15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 t="s">
        <v>188</v>
      </c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</row>
    <row r="680" spans="1:60" outlineLevel="1" x14ac:dyDescent="0.2">
      <c r="A680" s="174">
        <v>223</v>
      </c>
      <c r="B680" s="175" t="s">
        <v>957</v>
      </c>
      <c r="C680" s="183" t="s">
        <v>958</v>
      </c>
      <c r="D680" s="176" t="s">
        <v>234</v>
      </c>
      <c r="E680" s="177">
        <v>182.52327</v>
      </c>
      <c r="F680" s="178"/>
      <c r="G680" s="179">
        <f t="shared" si="0"/>
        <v>0</v>
      </c>
      <c r="H680" s="178"/>
      <c r="I680" s="179">
        <f t="shared" si="1"/>
        <v>0</v>
      </c>
      <c r="J680" s="178"/>
      <c r="K680" s="179">
        <f t="shared" si="2"/>
        <v>0</v>
      </c>
      <c r="L680" s="179">
        <v>21</v>
      </c>
      <c r="M680" s="179">
        <f t="shared" si="3"/>
        <v>0</v>
      </c>
      <c r="N680" s="179">
        <v>0</v>
      </c>
      <c r="O680" s="179">
        <f t="shared" si="4"/>
        <v>0</v>
      </c>
      <c r="P680" s="179">
        <v>0</v>
      </c>
      <c r="Q680" s="179">
        <f t="shared" si="5"/>
        <v>0</v>
      </c>
      <c r="R680" s="179"/>
      <c r="S680" s="179" t="s">
        <v>177</v>
      </c>
      <c r="T680" s="180" t="s">
        <v>178</v>
      </c>
      <c r="U680" s="158">
        <v>0.49</v>
      </c>
      <c r="V680" s="158">
        <f t="shared" si="6"/>
        <v>89.44</v>
      </c>
      <c r="W680" s="15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 t="s">
        <v>188</v>
      </c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ht="22.5" outlineLevel="1" x14ac:dyDescent="0.2">
      <c r="A681" s="174">
        <v>224</v>
      </c>
      <c r="B681" s="175" t="s">
        <v>959</v>
      </c>
      <c r="C681" s="183" t="s">
        <v>960</v>
      </c>
      <c r="D681" s="176" t="s">
        <v>234</v>
      </c>
      <c r="E681" s="177">
        <v>3467.9420700000001</v>
      </c>
      <c r="F681" s="178"/>
      <c r="G681" s="179">
        <f t="shared" si="0"/>
        <v>0</v>
      </c>
      <c r="H681" s="178"/>
      <c r="I681" s="179">
        <f t="shared" si="1"/>
        <v>0</v>
      </c>
      <c r="J681" s="178"/>
      <c r="K681" s="179">
        <f t="shared" si="2"/>
        <v>0</v>
      </c>
      <c r="L681" s="179">
        <v>21</v>
      </c>
      <c r="M681" s="179">
        <f t="shared" si="3"/>
        <v>0</v>
      </c>
      <c r="N681" s="179">
        <v>0</v>
      </c>
      <c r="O681" s="179">
        <f t="shared" si="4"/>
        <v>0</v>
      </c>
      <c r="P681" s="179">
        <v>0</v>
      </c>
      <c r="Q681" s="179">
        <f t="shared" si="5"/>
        <v>0</v>
      </c>
      <c r="R681" s="179"/>
      <c r="S681" s="179" t="s">
        <v>177</v>
      </c>
      <c r="T681" s="180" t="s">
        <v>178</v>
      </c>
      <c r="U681" s="158">
        <v>0</v>
      </c>
      <c r="V681" s="158">
        <f t="shared" si="6"/>
        <v>0</v>
      </c>
      <c r="W681" s="15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 t="s">
        <v>188</v>
      </c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ht="22.5" outlineLevel="1" x14ac:dyDescent="0.2">
      <c r="A682" s="174">
        <v>225</v>
      </c>
      <c r="B682" s="175" t="s">
        <v>961</v>
      </c>
      <c r="C682" s="183" t="s">
        <v>962</v>
      </c>
      <c r="D682" s="176" t="s">
        <v>234</v>
      </c>
      <c r="E682" s="177">
        <v>182.52327</v>
      </c>
      <c r="F682" s="178"/>
      <c r="G682" s="179">
        <f t="shared" si="0"/>
        <v>0</v>
      </c>
      <c r="H682" s="178"/>
      <c r="I682" s="179">
        <f t="shared" si="1"/>
        <v>0</v>
      </c>
      <c r="J682" s="178"/>
      <c r="K682" s="179">
        <f t="shared" si="2"/>
        <v>0</v>
      </c>
      <c r="L682" s="179">
        <v>21</v>
      </c>
      <c r="M682" s="179">
        <f t="shared" si="3"/>
        <v>0</v>
      </c>
      <c r="N682" s="179">
        <v>0</v>
      </c>
      <c r="O682" s="179">
        <f t="shared" si="4"/>
        <v>0</v>
      </c>
      <c r="P682" s="179">
        <v>0</v>
      </c>
      <c r="Q682" s="179">
        <f t="shared" si="5"/>
        <v>0</v>
      </c>
      <c r="R682" s="179"/>
      <c r="S682" s="179" t="s">
        <v>177</v>
      </c>
      <c r="T682" s="180" t="s">
        <v>178</v>
      </c>
      <c r="U682" s="158">
        <v>0.94199999999999995</v>
      </c>
      <c r="V682" s="158">
        <f t="shared" si="6"/>
        <v>171.94</v>
      </c>
      <c r="W682" s="15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 t="s">
        <v>188</v>
      </c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ht="22.5" outlineLevel="1" x14ac:dyDescent="0.2">
      <c r="A683" s="174">
        <v>226</v>
      </c>
      <c r="B683" s="175" t="s">
        <v>963</v>
      </c>
      <c r="C683" s="183" t="s">
        <v>964</v>
      </c>
      <c r="D683" s="176" t="s">
        <v>234</v>
      </c>
      <c r="E683" s="177">
        <v>1825.2326700000001</v>
      </c>
      <c r="F683" s="178"/>
      <c r="G683" s="179">
        <f t="shared" si="0"/>
        <v>0</v>
      </c>
      <c r="H683" s="178"/>
      <c r="I683" s="179">
        <f t="shared" si="1"/>
        <v>0</v>
      </c>
      <c r="J683" s="178"/>
      <c r="K683" s="179">
        <f t="shared" si="2"/>
        <v>0</v>
      </c>
      <c r="L683" s="179">
        <v>21</v>
      </c>
      <c r="M683" s="179">
        <f t="shared" si="3"/>
        <v>0</v>
      </c>
      <c r="N683" s="179">
        <v>0</v>
      </c>
      <c r="O683" s="179">
        <f t="shared" si="4"/>
        <v>0</v>
      </c>
      <c r="P683" s="179">
        <v>0</v>
      </c>
      <c r="Q683" s="179">
        <f t="shared" si="5"/>
        <v>0</v>
      </c>
      <c r="R683" s="179"/>
      <c r="S683" s="179" t="s">
        <v>177</v>
      </c>
      <c r="T683" s="180" t="s">
        <v>178</v>
      </c>
      <c r="U683" s="158">
        <v>0.105</v>
      </c>
      <c r="V683" s="158">
        <f t="shared" si="6"/>
        <v>191.65</v>
      </c>
      <c r="W683" s="15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 t="s">
        <v>188</v>
      </c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outlineLevel="1" x14ac:dyDescent="0.2">
      <c r="A684" s="167">
        <v>227</v>
      </c>
      <c r="B684" s="168" t="s">
        <v>239</v>
      </c>
      <c r="C684" s="184" t="s">
        <v>240</v>
      </c>
      <c r="D684" s="169" t="s">
        <v>234</v>
      </c>
      <c r="E684" s="170">
        <v>182.52327</v>
      </c>
      <c r="F684" s="171"/>
      <c r="G684" s="172">
        <f t="shared" si="0"/>
        <v>0</v>
      </c>
      <c r="H684" s="171"/>
      <c r="I684" s="172">
        <f t="shared" si="1"/>
        <v>0</v>
      </c>
      <c r="J684" s="171"/>
      <c r="K684" s="172">
        <f t="shared" si="2"/>
        <v>0</v>
      </c>
      <c r="L684" s="172">
        <v>21</v>
      </c>
      <c r="M684" s="172">
        <f t="shared" si="3"/>
        <v>0</v>
      </c>
      <c r="N684" s="172">
        <v>0</v>
      </c>
      <c r="O684" s="172">
        <f t="shared" si="4"/>
        <v>0</v>
      </c>
      <c r="P684" s="172">
        <v>0</v>
      </c>
      <c r="Q684" s="172">
        <f t="shared" si="5"/>
        <v>0</v>
      </c>
      <c r="R684" s="172"/>
      <c r="S684" s="172" t="s">
        <v>177</v>
      </c>
      <c r="T684" s="173" t="s">
        <v>178</v>
      </c>
      <c r="U684" s="158">
        <v>0</v>
      </c>
      <c r="V684" s="158">
        <f t="shared" si="6"/>
        <v>0</v>
      </c>
      <c r="W684" s="15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 t="s">
        <v>241</v>
      </c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</row>
    <row r="685" spans="1:60" x14ac:dyDescent="0.2">
      <c r="A685" s="5"/>
      <c r="B685" s="6"/>
      <c r="C685" s="185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AE685">
        <v>15</v>
      </c>
      <c r="AF685">
        <v>21</v>
      </c>
    </row>
    <row r="686" spans="1:60" x14ac:dyDescent="0.2">
      <c r="A686" s="151"/>
      <c r="B686" s="152" t="s">
        <v>26</v>
      </c>
      <c r="C686" s="186"/>
      <c r="D686" s="153"/>
      <c r="E686" s="154"/>
      <c r="F686" s="154"/>
      <c r="G686" s="181">
        <f>G8+G82+G126+G147+G187+G212+G231+G259+G299+G313+G337+G370+G382+G442+G466+G468+G497+G526+G534+G578+G619+G641+G652+G677</f>
        <v>0</v>
      </c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AE686">
        <f>SUMIF(L7:L684,AE685,G7:G684)</f>
        <v>0</v>
      </c>
      <c r="AF686">
        <f>SUMIF(L7:L684,AF685,G7:G684)</f>
        <v>0</v>
      </c>
      <c r="AG686" t="s">
        <v>189</v>
      </c>
    </row>
    <row r="687" spans="1:60" x14ac:dyDescent="0.2">
      <c r="A687" s="5"/>
      <c r="B687" s="6"/>
      <c r="C687" s="185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60" x14ac:dyDescent="0.2">
      <c r="A688" s="5"/>
      <c r="B688" s="6"/>
      <c r="C688" s="185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33" x14ac:dyDescent="0.2">
      <c r="A689" s="274" t="s">
        <v>190</v>
      </c>
      <c r="B689" s="274"/>
      <c r="C689" s="275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33" x14ac:dyDescent="0.2">
      <c r="A690" s="255"/>
      <c r="B690" s="256"/>
      <c r="C690" s="257"/>
      <c r="D690" s="256"/>
      <c r="E690" s="256"/>
      <c r="F690" s="256"/>
      <c r="G690" s="25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AG690" t="s">
        <v>191</v>
      </c>
    </row>
    <row r="691" spans="1:33" x14ac:dyDescent="0.2">
      <c r="A691" s="259"/>
      <c r="B691" s="260"/>
      <c r="C691" s="261"/>
      <c r="D691" s="260"/>
      <c r="E691" s="260"/>
      <c r="F691" s="260"/>
      <c r="G691" s="262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33" x14ac:dyDescent="0.2">
      <c r="A692" s="259"/>
      <c r="B692" s="260"/>
      <c r="C692" s="261"/>
      <c r="D692" s="260"/>
      <c r="E692" s="260"/>
      <c r="F692" s="260"/>
      <c r="G692" s="262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33" x14ac:dyDescent="0.2">
      <c r="A693" s="259"/>
      <c r="B693" s="260"/>
      <c r="C693" s="261"/>
      <c r="D693" s="260"/>
      <c r="E693" s="260"/>
      <c r="F693" s="260"/>
      <c r="G693" s="262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33" x14ac:dyDescent="0.2">
      <c r="A694" s="263"/>
      <c r="B694" s="264"/>
      <c r="C694" s="265"/>
      <c r="D694" s="264"/>
      <c r="E694" s="264"/>
      <c r="F694" s="264"/>
      <c r="G694" s="266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33" x14ac:dyDescent="0.2">
      <c r="A695" s="5"/>
      <c r="B695" s="6"/>
      <c r="C695" s="185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33" x14ac:dyDescent="0.2">
      <c r="C696" s="187"/>
      <c r="D696" s="139"/>
      <c r="AG696" t="s">
        <v>192</v>
      </c>
    </row>
    <row r="697" spans="1:33" x14ac:dyDescent="0.2">
      <c r="D697" s="139"/>
    </row>
    <row r="698" spans="1:33" x14ac:dyDescent="0.2">
      <c r="D698" s="139"/>
    </row>
    <row r="699" spans="1:33" x14ac:dyDescent="0.2">
      <c r="D699" s="139"/>
    </row>
    <row r="700" spans="1:33" x14ac:dyDescent="0.2">
      <c r="D700" s="139"/>
    </row>
    <row r="701" spans="1:33" x14ac:dyDescent="0.2">
      <c r="D701" s="139"/>
    </row>
    <row r="702" spans="1:33" x14ac:dyDescent="0.2">
      <c r="D702" s="139"/>
    </row>
    <row r="703" spans="1:33" x14ac:dyDescent="0.2">
      <c r="D703" s="139"/>
    </row>
    <row r="704" spans="1:33" x14ac:dyDescent="0.2">
      <c r="D704" s="139"/>
    </row>
    <row r="705" spans="4:4" x14ac:dyDescent="0.2">
      <c r="D705" s="139"/>
    </row>
    <row r="706" spans="4:4" x14ac:dyDescent="0.2">
      <c r="D706" s="139"/>
    </row>
    <row r="707" spans="4:4" x14ac:dyDescent="0.2">
      <c r="D707" s="139"/>
    </row>
    <row r="708" spans="4:4" x14ac:dyDescent="0.2">
      <c r="D708" s="139"/>
    </row>
    <row r="709" spans="4:4" x14ac:dyDescent="0.2">
      <c r="D709" s="139"/>
    </row>
    <row r="710" spans="4:4" x14ac:dyDescent="0.2">
      <c r="D710" s="139"/>
    </row>
    <row r="711" spans="4:4" x14ac:dyDescent="0.2">
      <c r="D711" s="139"/>
    </row>
    <row r="712" spans="4:4" x14ac:dyDescent="0.2">
      <c r="D712" s="139"/>
    </row>
    <row r="713" spans="4:4" x14ac:dyDescent="0.2">
      <c r="D713" s="139"/>
    </row>
    <row r="714" spans="4:4" x14ac:dyDescent="0.2">
      <c r="D714" s="139"/>
    </row>
    <row r="715" spans="4:4" x14ac:dyDescent="0.2">
      <c r="D715" s="139"/>
    </row>
    <row r="716" spans="4:4" x14ac:dyDescent="0.2">
      <c r="D716" s="139"/>
    </row>
    <row r="717" spans="4:4" x14ac:dyDescent="0.2">
      <c r="D717" s="139"/>
    </row>
    <row r="718" spans="4:4" x14ac:dyDescent="0.2">
      <c r="D718" s="139"/>
    </row>
    <row r="719" spans="4:4" x14ac:dyDescent="0.2">
      <c r="D719" s="139"/>
    </row>
    <row r="720" spans="4:4" x14ac:dyDescent="0.2">
      <c r="D720" s="139"/>
    </row>
    <row r="721" spans="4:4" x14ac:dyDescent="0.2">
      <c r="D721" s="139"/>
    </row>
    <row r="722" spans="4:4" x14ac:dyDescent="0.2">
      <c r="D722" s="139"/>
    </row>
    <row r="723" spans="4:4" x14ac:dyDescent="0.2">
      <c r="D723" s="139"/>
    </row>
    <row r="724" spans="4:4" x14ac:dyDescent="0.2">
      <c r="D724" s="139"/>
    </row>
    <row r="725" spans="4:4" x14ac:dyDescent="0.2">
      <c r="D725" s="139"/>
    </row>
    <row r="726" spans="4:4" x14ac:dyDescent="0.2">
      <c r="D726" s="139"/>
    </row>
    <row r="727" spans="4:4" x14ac:dyDescent="0.2">
      <c r="D727" s="139"/>
    </row>
    <row r="728" spans="4:4" x14ac:dyDescent="0.2">
      <c r="D728" s="139"/>
    </row>
    <row r="729" spans="4:4" x14ac:dyDescent="0.2">
      <c r="D729" s="139"/>
    </row>
    <row r="730" spans="4:4" x14ac:dyDescent="0.2">
      <c r="D730" s="139"/>
    </row>
    <row r="731" spans="4:4" x14ac:dyDescent="0.2">
      <c r="D731" s="139"/>
    </row>
    <row r="732" spans="4:4" x14ac:dyDescent="0.2">
      <c r="D732" s="139"/>
    </row>
    <row r="733" spans="4:4" x14ac:dyDescent="0.2">
      <c r="D733" s="139"/>
    </row>
    <row r="734" spans="4:4" x14ac:dyDescent="0.2">
      <c r="D734" s="139"/>
    </row>
    <row r="735" spans="4:4" x14ac:dyDescent="0.2">
      <c r="D735" s="139"/>
    </row>
    <row r="736" spans="4:4" x14ac:dyDescent="0.2">
      <c r="D736" s="139"/>
    </row>
    <row r="737" spans="4:4" x14ac:dyDescent="0.2">
      <c r="D737" s="139"/>
    </row>
    <row r="738" spans="4:4" x14ac:dyDescent="0.2">
      <c r="D738" s="139"/>
    </row>
    <row r="739" spans="4:4" x14ac:dyDescent="0.2">
      <c r="D739" s="139"/>
    </row>
    <row r="740" spans="4:4" x14ac:dyDescent="0.2">
      <c r="D740" s="139"/>
    </row>
    <row r="741" spans="4:4" x14ac:dyDescent="0.2">
      <c r="D741" s="139"/>
    </row>
    <row r="742" spans="4:4" x14ac:dyDescent="0.2">
      <c r="D742" s="139"/>
    </row>
    <row r="743" spans="4:4" x14ac:dyDescent="0.2">
      <c r="D743" s="139"/>
    </row>
    <row r="744" spans="4:4" x14ac:dyDescent="0.2">
      <c r="D744" s="139"/>
    </row>
    <row r="745" spans="4:4" x14ac:dyDescent="0.2">
      <c r="D745" s="139"/>
    </row>
    <row r="746" spans="4:4" x14ac:dyDescent="0.2">
      <c r="D746" s="139"/>
    </row>
    <row r="747" spans="4:4" x14ac:dyDescent="0.2">
      <c r="D747" s="139"/>
    </row>
    <row r="748" spans="4:4" x14ac:dyDescent="0.2">
      <c r="D748" s="139"/>
    </row>
    <row r="749" spans="4:4" x14ac:dyDescent="0.2">
      <c r="D749" s="139"/>
    </row>
    <row r="750" spans="4:4" x14ac:dyDescent="0.2">
      <c r="D750" s="139"/>
    </row>
    <row r="751" spans="4:4" x14ac:dyDescent="0.2">
      <c r="D751" s="139"/>
    </row>
    <row r="752" spans="4:4" x14ac:dyDescent="0.2">
      <c r="D752" s="139"/>
    </row>
    <row r="753" spans="4:4" x14ac:dyDescent="0.2">
      <c r="D753" s="139"/>
    </row>
    <row r="754" spans="4:4" x14ac:dyDescent="0.2">
      <c r="D754" s="139"/>
    </row>
    <row r="755" spans="4:4" x14ac:dyDescent="0.2">
      <c r="D755" s="139"/>
    </row>
    <row r="756" spans="4:4" x14ac:dyDescent="0.2">
      <c r="D756" s="139"/>
    </row>
    <row r="757" spans="4:4" x14ac:dyDescent="0.2">
      <c r="D757" s="139"/>
    </row>
    <row r="758" spans="4:4" x14ac:dyDescent="0.2">
      <c r="D758" s="139"/>
    </row>
    <row r="759" spans="4:4" x14ac:dyDescent="0.2">
      <c r="D759" s="139"/>
    </row>
    <row r="760" spans="4:4" x14ac:dyDescent="0.2">
      <c r="D760" s="139"/>
    </row>
    <row r="761" spans="4:4" x14ac:dyDescent="0.2">
      <c r="D761" s="139"/>
    </row>
    <row r="762" spans="4:4" x14ac:dyDescent="0.2">
      <c r="D762" s="139"/>
    </row>
    <row r="763" spans="4:4" x14ac:dyDescent="0.2">
      <c r="D763" s="139"/>
    </row>
    <row r="764" spans="4:4" x14ac:dyDescent="0.2">
      <c r="D764" s="139"/>
    </row>
    <row r="765" spans="4:4" x14ac:dyDescent="0.2">
      <c r="D765" s="139"/>
    </row>
    <row r="766" spans="4:4" x14ac:dyDescent="0.2">
      <c r="D766" s="139"/>
    </row>
    <row r="767" spans="4:4" x14ac:dyDescent="0.2">
      <c r="D767" s="139"/>
    </row>
    <row r="768" spans="4:4" x14ac:dyDescent="0.2">
      <c r="D768" s="139"/>
    </row>
    <row r="769" spans="4:4" x14ac:dyDescent="0.2">
      <c r="D769" s="139"/>
    </row>
    <row r="770" spans="4:4" x14ac:dyDescent="0.2">
      <c r="D770" s="139"/>
    </row>
    <row r="771" spans="4:4" x14ac:dyDescent="0.2">
      <c r="D771" s="139"/>
    </row>
    <row r="772" spans="4:4" x14ac:dyDescent="0.2">
      <c r="D772" s="139"/>
    </row>
    <row r="773" spans="4:4" x14ac:dyDescent="0.2">
      <c r="D773" s="139"/>
    </row>
    <row r="774" spans="4:4" x14ac:dyDescent="0.2">
      <c r="D774" s="139"/>
    </row>
    <row r="775" spans="4:4" x14ac:dyDescent="0.2">
      <c r="D775" s="139"/>
    </row>
    <row r="776" spans="4:4" x14ac:dyDescent="0.2">
      <c r="D776" s="139"/>
    </row>
    <row r="777" spans="4:4" x14ac:dyDescent="0.2">
      <c r="D777" s="139"/>
    </row>
    <row r="778" spans="4:4" x14ac:dyDescent="0.2">
      <c r="D778" s="139"/>
    </row>
    <row r="779" spans="4:4" x14ac:dyDescent="0.2">
      <c r="D779" s="139"/>
    </row>
    <row r="780" spans="4:4" x14ac:dyDescent="0.2">
      <c r="D780" s="139"/>
    </row>
    <row r="781" spans="4:4" x14ac:dyDescent="0.2">
      <c r="D781" s="139"/>
    </row>
    <row r="782" spans="4:4" x14ac:dyDescent="0.2">
      <c r="D782" s="139"/>
    </row>
    <row r="783" spans="4:4" x14ac:dyDescent="0.2">
      <c r="D783" s="139"/>
    </row>
    <row r="784" spans="4:4" x14ac:dyDescent="0.2">
      <c r="D784" s="139"/>
    </row>
    <row r="785" spans="4:4" x14ac:dyDescent="0.2">
      <c r="D785" s="139"/>
    </row>
    <row r="786" spans="4:4" x14ac:dyDescent="0.2">
      <c r="D786" s="139"/>
    </row>
    <row r="787" spans="4:4" x14ac:dyDescent="0.2">
      <c r="D787" s="139"/>
    </row>
    <row r="788" spans="4:4" x14ac:dyDescent="0.2">
      <c r="D788" s="139"/>
    </row>
    <row r="789" spans="4:4" x14ac:dyDescent="0.2">
      <c r="D789" s="139"/>
    </row>
    <row r="790" spans="4:4" x14ac:dyDescent="0.2">
      <c r="D790" s="139"/>
    </row>
    <row r="791" spans="4:4" x14ac:dyDescent="0.2">
      <c r="D791" s="139"/>
    </row>
    <row r="792" spans="4:4" x14ac:dyDescent="0.2">
      <c r="D792" s="139"/>
    </row>
    <row r="793" spans="4:4" x14ac:dyDescent="0.2">
      <c r="D793" s="139"/>
    </row>
    <row r="794" spans="4:4" x14ac:dyDescent="0.2">
      <c r="D794" s="139"/>
    </row>
    <row r="795" spans="4:4" x14ac:dyDescent="0.2">
      <c r="D795" s="139"/>
    </row>
    <row r="796" spans="4:4" x14ac:dyDescent="0.2">
      <c r="D796" s="139"/>
    </row>
    <row r="797" spans="4:4" x14ac:dyDescent="0.2">
      <c r="D797" s="139"/>
    </row>
    <row r="798" spans="4:4" x14ac:dyDescent="0.2">
      <c r="D798" s="139"/>
    </row>
    <row r="799" spans="4:4" x14ac:dyDescent="0.2">
      <c r="D799" s="139"/>
    </row>
    <row r="800" spans="4:4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RZE9ZvX4H4SpL0kOaSiZUJn5ygYv2XznldKBSjTvhLv2ZKcCk8QwT8UglvWZRNhOBYuaOP0kIUWjFYqy9galtA==" saltValue="8+EzL3jwM2ITF71/ts8oFw==" spinCount="100000" sheet="1"/>
  <mergeCells count="8">
    <mergeCell ref="A690:G694"/>
    <mergeCell ref="C372:G372"/>
    <mergeCell ref="C515:G515"/>
    <mergeCell ref="A1:G1"/>
    <mergeCell ref="C2:G2"/>
    <mergeCell ref="C3:G3"/>
    <mergeCell ref="C4:G4"/>
    <mergeCell ref="A689:C68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44</v>
      </c>
      <c r="C3" s="268" t="s">
        <v>61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51</v>
      </c>
      <c r="C4" s="271" t="s">
        <v>60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140</v>
      </c>
      <c r="C8" s="182" t="s">
        <v>141</v>
      </c>
      <c r="D8" s="163"/>
      <c r="E8" s="164"/>
      <c r="F8" s="165"/>
      <c r="G8" s="165">
        <f>SUMIF(AG9:AG9,"&lt;&gt;NOR",G9:G9)</f>
        <v>0</v>
      </c>
      <c r="H8" s="165"/>
      <c r="I8" s="165">
        <f>SUM(I9:I9)</f>
        <v>0</v>
      </c>
      <c r="J8" s="165"/>
      <c r="K8" s="165">
        <f>SUM(K9:K9)</f>
        <v>0</v>
      </c>
      <c r="L8" s="165"/>
      <c r="M8" s="165">
        <f>SUM(M9:M9)</f>
        <v>0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173</v>
      </c>
    </row>
    <row r="9" spans="1:60" outlineLevel="1" x14ac:dyDescent="0.2">
      <c r="A9" s="167">
        <v>1</v>
      </c>
      <c r="B9" s="168" t="s">
        <v>1982</v>
      </c>
      <c r="C9" s="184" t="s">
        <v>2226</v>
      </c>
      <c r="D9" s="169" t="s">
        <v>2227</v>
      </c>
      <c r="E9" s="170">
        <v>1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184</v>
      </c>
      <c r="T9" s="173" t="s">
        <v>178</v>
      </c>
      <c r="U9" s="158">
        <v>0</v>
      </c>
      <c r="V9" s="158">
        <f>ROUND(E9*U9,2)</f>
        <v>0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185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51"/>
      <c r="B11" s="152" t="s">
        <v>26</v>
      </c>
      <c r="C11" s="186"/>
      <c r="D11" s="153"/>
      <c r="E11" s="154"/>
      <c r="F11" s="154"/>
      <c r="G11" s="181">
        <f>G8</f>
        <v>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0</v>
      </c>
      <c r="AG11" t="s">
        <v>189</v>
      </c>
    </row>
    <row r="12" spans="1:60" x14ac:dyDescent="0.2">
      <c r="A12" s="5"/>
      <c r="B12" s="6"/>
      <c r="C12" s="185"/>
      <c r="D12" s="8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60" x14ac:dyDescent="0.2">
      <c r="A13" s="5"/>
      <c r="B13" s="6"/>
      <c r="C13" s="185"/>
      <c r="D13" s="8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60" x14ac:dyDescent="0.2">
      <c r="A14" s="274" t="s">
        <v>190</v>
      </c>
      <c r="B14" s="274"/>
      <c r="C14" s="275"/>
      <c r="D14" s="8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60" x14ac:dyDescent="0.2">
      <c r="A15" s="255"/>
      <c r="B15" s="256"/>
      <c r="C15" s="257"/>
      <c r="D15" s="256"/>
      <c r="E15" s="256"/>
      <c r="F15" s="256"/>
      <c r="G15" s="25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AG15" t="s">
        <v>191</v>
      </c>
    </row>
    <row r="16" spans="1:60" x14ac:dyDescent="0.2">
      <c r="A16" s="259"/>
      <c r="B16" s="260"/>
      <c r="C16" s="261"/>
      <c r="D16" s="260"/>
      <c r="E16" s="260"/>
      <c r="F16" s="260"/>
      <c r="G16" s="262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33" x14ac:dyDescent="0.2">
      <c r="A17" s="259"/>
      <c r="B17" s="260"/>
      <c r="C17" s="261"/>
      <c r="D17" s="260"/>
      <c r="E17" s="260"/>
      <c r="F17" s="260"/>
      <c r="G17" s="262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33" x14ac:dyDescent="0.2">
      <c r="A18" s="259"/>
      <c r="B18" s="260"/>
      <c r="C18" s="261"/>
      <c r="D18" s="260"/>
      <c r="E18" s="260"/>
      <c r="F18" s="260"/>
      <c r="G18" s="262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33" x14ac:dyDescent="0.2">
      <c r="A19" s="263"/>
      <c r="B19" s="264"/>
      <c r="C19" s="265"/>
      <c r="D19" s="264"/>
      <c r="E19" s="264"/>
      <c r="F19" s="264"/>
      <c r="G19" s="266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33" x14ac:dyDescent="0.2">
      <c r="A20" s="5"/>
      <c r="B20" s="6"/>
      <c r="C20" s="185"/>
      <c r="D20" s="8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33" x14ac:dyDescent="0.2">
      <c r="C21" s="187"/>
      <c r="D21" s="139"/>
      <c r="AG21" t="s">
        <v>192</v>
      </c>
    </row>
    <row r="22" spans="1:33" x14ac:dyDescent="0.2">
      <c r="D22" s="139"/>
    </row>
    <row r="23" spans="1:33" x14ac:dyDescent="0.2">
      <c r="D23" s="139"/>
    </row>
    <row r="24" spans="1:33" x14ac:dyDescent="0.2">
      <c r="D24" s="139"/>
    </row>
    <row r="25" spans="1:33" x14ac:dyDescent="0.2">
      <c r="D25" s="139"/>
    </row>
    <row r="26" spans="1:33" x14ac:dyDescent="0.2">
      <c r="D26" s="139"/>
    </row>
    <row r="27" spans="1:33" x14ac:dyDescent="0.2">
      <c r="D27" s="139"/>
    </row>
    <row r="28" spans="1:33" x14ac:dyDescent="0.2">
      <c r="D28" s="139"/>
    </row>
    <row r="29" spans="1:33" x14ac:dyDescent="0.2">
      <c r="D29" s="139"/>
    </row>
    <row r="30" spans="1:33" x14ac:dyDescent="0.2">
      <c r="D30" s="139"/>
    </row>
    <row r="31" spans="1:33" x14ac:dyDescent="0.2">
      <c r="D31" s="139"/>
    </row>
    <row r="32" spans="1:33" x14ac:dyDescent="0.2">
      <c r="D32" s="139"/>
    </row>
    <row r="33" spans="4:4" x14ac:dyDescent="0.2">
      <c r="D33" s="139"/>
    </row>
    <row r="34" spans="4:4" x14ac:dyDescent="0.2">
      <c r="D34" s="139"/>
    </row>
    <row r="35" spans="4:4" x14ac:dyDescent="0.2">
      <c r="D35" s="139"/>
    </row>
    <row r="36" spans="4:4" x14ac:dyDescent="0.2">
      <c r="D36" s="139"/>
    </row>
    <row r="37" spans="4:4" x14ac:dyDescent="0.2">
      <c r="D37" s="139"/>
    </row>
    <row r="38" spans="4:4" x14ac:dyDescent="0.2">
      <c r="D38" s="139"/>
    </row>
    <row r="39" spans="4:4" x14ac:dyDescent="0.2">
      <c r="D39" s="139"/>
    </row>
    <row r="40" spans="4:4" x14ac:dyDescent="0.2">
      <c r="D40" s="139"/>
    </row>
    <row r="41" spans="4:4" x14ac:dyDescent="0.2">
      <c r="D41" s="139"/>
    </row>
    <row r="42" spans="4:4" x14ac:dyDescent="0.2">
      <c r="D42" s="139"/>
    </row>
    <row r="43" spans="4:4" x14ac:dyDescent="0.2">
      <c r="D43" s="139"/>
    </row>
    <row r="44" spans="4:4" x14ac:dyDescent="0.2">
      <c r="D44" s="139"/>
    </row>
    <row r="45" spans="4:4" x14ac:dyDescent="0.2">
      <c r="D45" s="139"/>
    </row>
    <row r="46" spans="4:4" x14ac:dyDescent="0.2">
      <c r="D46" s="139"/>
    </row>
    <row r="47" spans="4:4" x14ac:dyDescent="0.2">
      <c r="D47" s="139"/>
    </row>
    <row r="48" spans="4:4" x14ac:dyDescent="0.2">
      <c r="D48" s="139"/>
    </row>
    <row r="49" spans="4:4" x14ac:dyDescent="0.2">
      <c r="D49" s="139"/>
    </row>
    <row r="50" spans="4:4" x14ac:dyDescent="0.2">
      <c r="D50" s="139"/>
    </row>
    <row r="51" spans="4:4" x14ac:dyDescent="0.2">
      <c r="D51" s="139"/>
    </row>
    <row r="52" spans="4:4" x14ac:dyDescent="0.2">
      <c r="D52" s="139"/>
    </row>
    <row r="53" spans="4:4" x14ac:dyDescent="0.2">
      <c r="D53" s="139"/>
    </row>
    <row r="54" spans="4:4" x14ac:dyDescent="0.2">
      <c r="D54" s="139"/>
    </row>
    <row r="55" spans="4:4" x14ac:dyDescent="0.2">
      <c r="D55" s="139"/>
    </row>
    <row r="56" spans="4:4" x14ac:dyDescent="0.2">
      <c r="D56" s="139"/>
    </row>
    <row r="57" spans="4:4" x14ac:dyDescent="0.2">
      <c r="D57" s="139"/>
    </row>
    <row r="58" spans="4:4" x14ac:dyDescent="0.2">
      <c r="D58" s="139"/>
    </row>
    <row r="59" spans="4:4" x14ac:dyDescent="0.2">
      <c r="D59" s="139"/>
    </row>
    <row r="60" spans="4:4" x14ac:dyDescent="0.2">
      <c r="D60" s="139"/>
    </row>
    <row r="61" spans="4:4" x14ac:dyDescent="0.2">
      <c r="D61" s="139"/>
    </row>
    <row r="62" spans="4:4" x14ac:dyDescent="0.2">
      <c r="D62" s="139"/>
    </row>
    <row r="63" spans="4:4" x14ac:dyDescent="0.2">
      <c r="D63" s="139"/>
    </row>
    <row r="64" spans="4:4" x14ac:dyDescent="0.2">
      <c r="D64" s="139"/>
    </row>
    <row r="65" spans="4:4" x14ac:dyDescent="0.2">
      <c r="D65" s="139"/>
    </row>
    <row r="66" spans="4:4" x14ac:dyDescent="0.2">
      <c r="D66" s="139"/>
    </row>
    <row r="67" spans="4:4" x14ac:dyDescent="0.2">
      <c r="D67" s="139"/>
    </row>
    <row r="68" spans="4:4" x14ac:dyDescent="0.2">
      <c r="D68" s="139"/>
    </row>
    <row r="69" spans="4:4" x14ac:dyDescent="0.2">
      <c r="D69" s="139"/>
    </row>
    <row r="70" spans="4:4" x14ac:dyDescent="0.2">
      <c r="D70" s="139"/>
    </row>
    <row r="71" spans="4:4" x14ac:dyDescent="0.2">
      <c r="D71" s="139"/>
    </row>
    <row r="72" spans="4:4" x14ac:dyDescent="0.2">
      <c r="D72" s="139"/>
    </row>
    <row r="73" spans="4:4" x14ac:dyDescent="0.2">
      <c r="D73" s="139"/>
    </row>
    <row r="74" spans="4:4" x14ac:dyDescent="0.2">
      <c r="D74" s="139"/>
    </row>
    <row r="75" spans="4:4" x14ac:dyDescent="0.2">
      <c r="D75" s="139"/>
    </row>
    <row r="76" spans="4:4" x14ac:dyDescent="0.2">
      <c r="D76" s="139"/>
    </row>
    <row r="77" spans="4:4" x14ac:dyDescent="0.2">
      <c r="D77" s="139"/>
    </row>
    <row r="78" spans="4:4" x14ac:dyDescent="0.2">
      <c r="D78" s="139"/>
    </row>
    <row r="79" spans="4:4" x14ac:dyDescent="0.2">
      <c r="D79" s="139"/>
    </row>
    <row r="80" spans="4:4" x14ac:dyDescent="0.2">
      <c r="D80" s="139"/>
    </row>
    <row r="81" spans="4:4" x14ac:dyDescent="0.2">
      <c r="D81" s="139"/>
    </row>
    <row r="82" spans="4:4" x14ac:dyDescent="0.2">
      <c r="D82" s="139"/>
    </row>
    <row r="83" spans="4:4" x14ac:dyDescent="0.2">
      <c r="D83" s="139"/>
    </row>
    <row r="84" spans="4:4" x14ac:dyDescent="0.2">
      <c r="D84" s="139"/>
    </row>
    <row r="85" spans="4:4" x14ac:dyDescent="0.2">
      <c r="D85" s="139"/>
    </row>
    <row r="86" spans="4:4" x14ac:dyDescent="0.2">
      <c r="D86" s="139"/>
    </row>
    <row r="87" spans="4:4" x14ac:dyDescent="0.2">
      <c r="D87" s="139"/>
    </row>
    <row r="88" spans="4:4" x14ac:dyDescent="0.2">
      <c r="D88" s="139"/>
    </row>
    <row r="89" spans="4:4" x14ac:dyDescent="0.2">
      <c r="D89" s="139"/>
    </row>
    <row r="90" spans="4:4" x14ac:dyDescent="0.2">
      <c r="D90" s="139"/>
    </row>
    <row r="91" spans="4:4" x14ac:dyDescent="0.2">
      <c r="D91" s="139"/>
    </row>
    <row r="92" spans="4:4" x14ac:dyDescent="0.2">
      <c r="D92" s="139"/>
    </row>
    <row r="93" spans="4:4" x14ac:dyDescent="0.2">
      <c r="D93" s="139"/>
    </row>
    <row r="94" spans="4:4" x14ac:dyDescent="0.2">
      <c r="D94" s="139"/>
    </row>
    <row r="95" spans="4:4" x14ac:dyDescent="0.2">
      <c r="D95" s="139"/>
    </row>
    <row r="96" spans="4:4" x14ac:dyDescent="0.2">
      <c r="D96" s="139"/>
    </row>
    <row r="97" spans="4:4" x14ac:dyDescent="0.2">
      <c r="D97" s="139"/>
    </row>
    <row r="98" spans="4:4" x14ac:dyDescent="0.2">
      <c r="D98" s="139"/>
    </row>
    <row r="99" spans="4:4" x14ac:dyDescent="0.2">
      <c r="D99" s="139"/>
    </row>
    <row r="100" spans="4:4" x14ac:dyDescent="0.2">
      <c r="D100" s="139"/>
    </row>
    <row r="101" spans="4:4" x14ac:dyDescent="0.2">
      <c r="D101" s="139"/>
    </row>
    <row r="102" spans="4:4" x14ac:dyDescent="0.2">
      <c r="D102" s="139"/>
    </row>
    <row r="103" spans="4:4" x14ac:dyDescent="0.2">
      <c r="D103" s="139"/>
    </row>
    <row r="104" spans="4:4" x14ac:dyDescent="0.2">
      <c r="D104" s="139"/>
    </row>
    <row r="105" spans="4:4" x14ac:dyDescent="0.2">
      <c r="D105" s="139"/>
    </row>
    <row r="106" spans="4:4" x14ac:dyDescent="0.2">
      <c r="D106" s="139"/>
    </row>
    <row r="107" spans="4:4" x14ac:dyDescent="0.2">
      <c r="D107" s="139"/>
    </row>
    <row r="108" spans="4:4" x14ac:dyDescent="0.2">
      <c r="D108" s="139"/>
    </row>
    <row r="109" spans="4:4" x14ac:dyDescent="0.2">
      <c r="D109" s="139"/>
    </row>
    <row r="110" spans="4:4" x14ac:dyDescent="0.2">
      <c r="D110" s="139"/>
    </row>
    <row r="111" spans="4:4" x14ac:dyDescent="0.2">
      <c r="D111" s="139"/>
    </row>
    <row r="112" spans="4:4" x14ac:dyDescent="0.2">
      <c r="D112" s="139"/>
    </row>
    <row r="113" spans="4:4" x14ac:dyDescent="0.2">
      <c r="D113" s="139"/>
    </row>
    <row r="114" spans="4:4" x14ac:dyDescent="0.2">
      <c r="D114" s="139"/>
    </row>
    <row r="115" spans="4:4" x14ac:dyDescent="0.2">
      <c r="D115" s="139"/>
    </row>
    <row r="116" spans="4:4" x14ac:dyDescent="0.2">
      <c r="D116" s="139"/>
    </row>
    <row r="117" spans="4:4" x14ac:dyDescent="0.2">
      <c r="D117" s="139"/>
    </row>
    <row r="118" spans="4:4" x14ac:dyDescent="0.2">
      <c r="D118" s="139"/>
    </row>
    <row r="119" spans="4:4" x14ac:dyDescent="0.2">
      <c r="D119" s="139"/>
    </row>
    <row r="120" spans="4:4" x14ac:dyDescent="0.2">
      <c r="D120" s="139"/>
    </row>
    <row r="121" spans="4:4" x14ac:dyDescent="0.2">
      <c r="D121" s="139"/>
    </row>
    <row r="122" spans="4:4" x14ac:dyDescent="0.2">
      <c r="D122" s="139"/>
    </row>
    <row r="123" spans="4:4" x14ac:dyDescent="0.2">
      <c r="D123" s="139"/>
    </row>
    <row r="124" spans="4:4" x14ac:dyDescent="0.2">
      <c r="D124" s="139"/>
    </row>
    <row r="125" spans="4:4" x14ac:dyDescent="0.2">
      <c r="D125" s="139"/>
    </row>
    <row r="126" spans="4:4" x14ac:dyDescent="0.2">
      <c r="D126" s="139"/>
    </row>
    <row r="127" spans="4:4" x14ac:dyDescent="0.2">
      <c r="D127" s="139"/>
    </row>
    <row r="128" spans="4:4" x14ac:dyDescent="0.2">
      <c r="D128" s="139"/>
    </row>
    <row r="129" spans="4:4" x14ac:dyDescent="0.2">
      <c r="D129" s="139"/>
    </row>
    <row r="130" spans="4:4" x14ac:dyDescent="0.2">
      <c r="D130" s="139"/>
    </row>
    <row r="131" spans="4:4" x14ac:dyDescent="0.2">
      <c r="D131" s="139"/>
    </row>
    <row r="132" spans="4:4" x14ac:dyDescent="0.2">
      <c r="D132" s="139"/>
    </row>
    <row r="133" spans="4:4" x14ac:dyDescent="0.2">
      <c r="D133" s="139"/>
    </row>
    <row r="134" spans="4:4" x14ac:dyDescent="0.2">
      <c r="D134" s="139"/>
    </row>
    <row r="135" spans="4:4" x14ac:dyDescent="0.2">
      <c r="D135" s="139"/>
    </row>
    <row r="136" spans="4:4" x14ac:dyDescent="0.2">
      <c r="D136" s="139"/>
    </row>
    <row r="137" spans="4:4" x14ac:dyDescent="0.2">
      <c r="D137" s="139"/>
    </row>
    <row r="138" spans="4:4" x14ac:dyDescent="0.2">
      <c r="D138" s="139"/>
    </row>
    <row r="139" spans="4:4" x14ac:dyDescent="0.2">
      <c r="D139" s="139"/>
    </row>
    <row r="140" spans="4:4" x14ac:dyDescent="0.2">
      <c r="D140" s="139"/>
    </row>
    <row r="141" spans="4:4" x14ac:dyDescent="0.2">
      <c r="D141" s="139"/>
    </row>
    <row r="142" spans="4:4" x14ac:dyDescent="0.2">
      <c r="D142" s="139"/>
    </row>
    <row r="143" spans="4:4" x14ac:dyDescent="0.2">
      <c r="D143" s="139"/>
    </row>
    <row r="144" spans="4:4" x14ac:dyDescent="0.2">
      <c r="D144" s="139"/>
    </row>
    <row r="145" spans="4:4" x14ac:dyDescent="0.2">
      <c r="D145" s="139"/>
    </row>
    <row r="146" spans="4:4" x14ac:dyDescent="0.2">
      <c r="D146" s="139"/>
    </row>
    <row r="147" spans="4:4" x14ac:dyDescent="0.2">
      <c r="D147" s="139"/>
    </row>
    <row r="148" spans="4:4" x14ac:dyDescent="0.2">
      <c r="D148" s="139"/>
    </row>
    <row r="149" spans="4:4" x14ac:dyDescent="0.2">
      <c r="D149" s="139"/>
    </row>
    <row r="150" spans="4:4" x14ac:dyDescent="0.2">
      <c r="D150" s="139"/>
    </row>
    <row r="151" spans="4:4" x14ac:dyDescent="0.2">
      <c r="D151" s="139"/>
    </row>
    <row r="152" spans="4:4" x14ac:dyDescent="0.2">
      <c r="D152" s="139"/>
    </row>
    <row r="153" spans="4:4" x14ac:dyDescent="0.2">
      <c r="D153" s="139"/>
    </row>
    <row r="154" spans="4:4" x14ac:dyDescent="0.2">
      <c r="D154" s="139"/>
    </row>
    <row r="155" spans="4:4" x14ac:dyDescent="0.2">
      <c r="D155" s="139"/>
    </row>
    <row r="156" spans="4:4" x14ac:dyDescent="0.2">
      <c r="D156" s="139"/>
    </row>
    <row r="157" spans="4:4" x14ac:dyDescent="0.2">
      <c r="D157" s="139"/>
    </row>
    <row r="158" spans="4:4" x14ac:dyDescent="0.2">
      <c r="D158" s="139"/>
    </row>
    <row r="159" spans="4:4" x14ac:dyDescent="0.2">
      <c r="D159" s="139"/>
    </row>
    <row r="160" spans="4:4" x14ac:dyDescent="0.2">
      <c r="D160" s="139"/>
    </row>
    <row r="161" spans="4:4" x14ac:dyDescent="0.2">
      <c r="D161" s="139"/>
    </row>
    <row r="162" spans="4:4" x14ac:dyDescent="0.2">
      <c r="D162" s="139"/>
    </row>
    <row r="163" spans="4:4" x14ac:dyDescent="0.2">
      <c r="D163" s="139"/>
    </row>
    <row r="164" spans="4:4" x14ac:dyDescent="0.2">
      <c r="D164" s="139"/>
    </row>
    <row r="165" spans="4:4" x14ac:dyDescent="0.2">
      <c r="D165" s="139"/>
    </row>
    <row r="166" spans="4:4" x14ac:dyDescent="0.2">
      <c r="D166" s="139"/>
    </row>
    <row r="167" spans="4:4" x14ac:dyDescent="0.2">
      <c r="D167" s="139"/>
    </row>
    <row r="168" spans="4:4" x14ac:dyDescent="0.2">
      <c r="D168" s="139"/>
    </row>
    <row r="169" spans="4:4" x14ac:dyDescent="0.2">
      <c r="D169" s="139"/>
    </row>
    <row r="170" spans="4:4" x14ac:dyDescent="0.2">
      <c r="D170" s="139"/>
    </row>
    <row r="171" spans="4:4" x14ac:dyDescent="0.2">
      <c r="D171" s="139"/>
    </row>
    <row r="172" spans="4:4" x14ac:dyDescent="0.2">
      <c r="D172" s="139"/>
    </row>
    <row r="173" spans="4:4" x14ac:dyDescent="0.2">
      <c r="D173" s="139"/>
    </row>
    <row r="174" spans="4:4" x14ac:dyDescent="0.2">
      <c r="D174" s="139"/>
    </row>
    <row r="175" spans="4:4" x14ac:dyDescent="0.2">
      <c r="D175" s="139"/>
    </row>
    <row r="176" spans="4:4" x14ac:dyDescent="0.2">
      <c r="D176" s="139"/>
    </row>
    <row r="177" spans="4:4" x14ac:dyDescent="0.2">
      <c r="D177" s="139"/>
    </row>
    <row r="178" spans="4:4" x14ac:dyDescent="0.2">
      <c r="D178" s="139"/>
    </row>
    <row r="179" spans="4:4" x14ac:dyDescent="0.2">
      <c r="D179" s="139"/>
    </row>
    <row r="180" spans="4:4" x14ac:dyDescent="0.2">
      <c r="D180" s="139"/>
    </row>
    <row r="181" spans="4:4" x14ac:dyDescent="0.2">
      <c r="D181" s="139"/>
    </row>
    <row r="182" spans="4:4" x14ac:dyDescent="0.2">
      <c r="D182" s="139"/>
    </row>
    <row r="183" spans="4:4" x14ac:dyDescent="0.2">
      <c r="D183" s="139"/>
    </row>
    <row r="184" spans="4:4" x14ac:dyDescent="0.2">
      <c r="D184" s="139"/>
    </row>
    <row r="185" spans="4:4" x14ac:dyDescent="0.2">
      <c r="D185" s="139"/>
    </row>
    <row r="186" spans="4:4" x14ac:dyDescent="0.2">
      <c r="D186" s="139"/>
    </row>
    <row r="187" spans="4:4" x14ac:dyDescent="0.2">
      <c r="D187" s="139"/>
    </row>
    <row r="188" spans="4:4" x14ac:dyDescent="0.2">
      <c r="D188" s="139"/>
    </row>
    <row r="189" spans="4:4" x14ac:dyDescent="0.2">
      <c r="D189" s="139"/>
    </row>
    <row r="190" spans="4:4" x14ac:dyDescent="0.2">
      <c r="D190" s="139"/>
    </row>
    <row r="191" spans="4:4" x14ac:dyDescent="0.2">
      <c r="D191" s="139"/>
    </row>
    <row r="192" spans="4:4" x14ac:dyDescent="0.2">
      <c r="D192" s="139"/>
    </row>
    <row r="193" spans="4:4" x14ac:dyDescent="0.2">
      <c r="D193" s="139"/>
    </row>
    <row r="194" spans="4:4" x14ac:dyDescent="0.2">
      <c r="D194" s="139"/>
    </row>
    <row r="195" spans="4:4" x14ac:dyDescent="0.2">
      <c r="D195" s="139"/>
    </row>
    <row r="196" spans="4:4" x14ac:dyDescent="0.2">
      <c r="D196" s="139"/>
    </row>
    <row r="197" spans="4:4" x14ac:dyDescent="0.2">
      <c r="D197" s="139"/>
    </row>
    <row r="198" spans="4:4" x14ac:dyDescent="0.2">
      <c r="D198" s="139"/>
    </row>
    <row r="199" spans="4:4" x14ac:dyDescent="0.2">
      <c r="D199" s="139"/>
    </row>
    <row r="200" spans="4:4" x14ac:dyDescent="0.2">
      <c r="D200" s="139"/>
    </row>
    <row r="201" spans="4:4" x14ac:dyDescent="0.2">
      <c r="D201" s="139"/>
    </row>
    <row r="202" spans="4:4" x14ac:dyDescent="0.2">
      <c r="D202" s="139"/>
    </row>
    <row r="203" spans="4:4" x14ac:dyDescent="0.2">
      <c r="D203" s="139"/>
    </row>
    <row r="204" spans="4:4" x14ac:dyDescent="0.2">
      <c r="D204" s="139"/>
    </row>
    <row r="205" spans="4:4" x14ac:dyDescent="0.2">
      <c r="D205" s="139"/>
    </row>
    <row r="206" spans="4:4" x14ac:dyDescent="0.2">
      <c r="D206" s="139"/>
    </row>
    <row r="207" spans="4:4" x14ac:dyDescent="0.2">
      <c r="D207" s="139"/>
    </row>
    <row r="208" spans="4:4" x14ac:dyDescent="0.2">
      <c r="D208" s="139"/>
    </row>
    <row r="209" spans="4:4" x14ac:dyDescent="0.2">
      <c r="D209" s="139"/>
    </row>
    <row r="210" spans="4:4" x14ac:dyDescent="0.2">
      <c r="D210" s="139"/>
    </row>
    <row r="211" spans="4:4" x14ac:dyDescent="0.2">
      <c r="D211" s="139"/>
    </row>
    <row r="212" spans="4:4" x14ac:dyDescent="0.2">
      <c r="D212" s="139"/>
    </row>
    <row r="213" spans="4:4" x14ac:dyDescent="0.2">
      <c r="D213" s="139"/>
    </row>
    <row r="214" spans="4:4" x14ac:dyDescent="0.2">
      <c r="D214" s="139"/>
    </row>
    <row r="215" spans="4:4" x14ac:dyDescent="0.2">
      <c r="D215" s="139"/>
    </row>
    <row r="216" spans="4:4" x14ac:dyDescent="0.2">
      <c r="D216" s="139"/>
    </row>
    <row r="217" spans="4:4" x14ac:dyDescent="0.2">
      <c r="D217" s="139"/>
    </row>
    <row r="218" spans="4:4" x14ac:dyDescent="0.2">
      <c r="D218" s="139"/>
    </row>
    <row r="219" spans="4:4" x14ac:dyDescent="0.2">
      <c r="D219" s="139"/>
    </row>
    <row r="220" spans="4:4" x14ac:dyDescent="0.2">
      <c r="D220" s="139"/>
    </row>
    <row r="221" spans="4:4" x14ac:dyDescent="0.2">
      <c r="D221" s="139"/>
    </row>
    <row r="222" spans="4:4" x14ac:dyDescent="0.2">
      <c r="D222" s="139"/>
    </row>
    <row r="223" spans="4:4" x14ac:dyDescent="0.2">
      <c r="D223" s="139"/>
    </row>
    <row r="224" spans="4:4" x14ac:dyDescent="0.2">
      <c r="D224" s="139"/>
    </row>
    <row r="225" spans="4:4" x14ac:dyDescent="0.2">
      <c r="D225" s="139"/>
    </row>
    <row r="226" spans="4:4" x14ac:dyDescent="0.2">
      <c r="D226" s="139"/>
    </row>
    <row r="227" spans="4:4" x14ac:dyDescent="0.2">
      <c r="D227" s="139"/>
    </row>
    <row r="228" spans="4:4" x14ac:dyDescent="0.2">
      <c r="D228" s="139"/>
    </row>
    <row r="229" spans="4:4" x14ac:dyDescent="0.2">
      <c r="D229" s="139"/>
    </row>
    <row r="230" spans="4:4" x14ac:dyDescent="0.2">
      <c r="D230" s="139"/>
    </row>
    <row r="231" spans="4:4" x14ac:dyDescent="0.2">
      <c r="D231" s="139"/>
    </row>
    <row r="232" spans="4:4" x14ac:dyDescent="0.2">
      <c r="D232" s="139"/>
    </row>
    <row r="233" spans="4:4" x14ac:dyDescent="0.2">
      <c r="D233" s="139"/>
    </row>
    <row r="234" spans="4:4" x14ac:dyDescent="0.2">
      <c r="D234" s="139"/>
    </row>
    <row r="235" spans="4:4" x14ac:dyDescent="0.2">
      <c r="D235" s="139"/>
    </row>
    <row r="236" spans="4:4" x14ac:dyDescent="0.2">
      <c r="D236" s="139"/>
    </row>
    <row r="237" spans="4:4" x14ac:dyDescent="0.2">
      <c r="D237" s="139"/>
    </row>
    <row r="238" spans="4:4" x14ac:dyDescent="0.2">
      <c r="D238" s="139"/>
    </row>
    <row r="239" spans="4:4" x14ac:dyDescent="0.2">
      <c r="D239" s="139"/>
    </row>
    <row r="240" spans="4:4" x14ac:dyDescent="0.2">
      <c r="D240" s="139"/>
    </row>
    <row r="241" spans="4:4" x14ac:dyDescent="0.2">
      <c r="D241" s="139"/>
    </row>
    <row r="242" spans="4:4" x14ac:dyDescent="0.2">
      <c r="D242" s="139"/>
    </row>
    <row r="243" spans="4:4" x14ac:dyDescent="0.2">
      <c r="D243" s="139"/>
    </row>
    <row r="244" spans="4:4" x14ac:dyDescent="0.2">
      <c r="D244" s="139"/>
    </row>
    <row r="245" spans="4:4" x14ac:dyDescent="0.2">
      <c r="D245" s="139"/>
    </row>
    <row r="246" spans="4:4" x14ac:dyDescent="0.2">
      <c r="D246" s="139"/>
    </row>
    <row r="247" spans="4:4" x14ac:dyDescent="0.2">
      <c r="D247" s="139"/>
    </row>
    <row r="248" spans="4:4" x14ac:dyDescent="0.2">
      <c r="D248" s="139"/>
    </row>
    <row r="249" spans="4:4" x14ac:dyDescent="0.2">
      <c r="D249" s="139"/>
    </row>
    <row r="250" spans="4:4" x14ac:dyDescent="0.2">
      <c r="D250" s="139"/>
    </row>
    <row r="251" spans="4:4" x14ac:dyDescent="0.2">
      <c r="D251" s="139"/>
    </row>
    <row r="252" spans="4:4" x14ac:dyDescent="0.2">
      <c r="D252" s="139"/>
    </row>
    <row r="253" spans="4:4" x14ac:dyDescent="0.2">
      <c r="D253" s="139"/>
    </row>
    <row r="254" spans="4:4" x14ac:dyDescent="0.2">
      <c r="D254" s="139"/>
    </row>
    <row r="255" spans="4:4" x14ac:dyDescent="0.2">
      <c r="D255" s="139"/>
    </row>
    <row r="256" spans="4:4" x14ac:dyDescent="0.2">
      <c r="D256" s="139"/>
    </row>
    <row r="257" spans="4:4" x14ac:dyDescent="0.2">
      <c r="D257" s="139"/>
    </row>
    <row r="258" spans="4:4" x14ac:dyDescent="0.2">
      <c r="D258" s="139"/>
    </row>
    <row r="259" spans="4:4" x14ac:dyDescent="0.2">
      <c r="D259" s="139"/>
    </row>
    <row r="260" spans="4:4" x14ac:dyDescent="0.2">
      <c r="D260" s="139"/>
    </row>
    <row r="261" spans="4:4" x14ac:dyDescent="0.2">
      <c r="D261" s="139"/>
    </row>
    <row r="262" spans="4:4" x14ac:dyDescent="0.2">
      <c r="D262" s="139"/>
    </row>
    <row r="263" spans="4:4" x14ac:dyDescent="0.2">
      <c r="D263" s="139"/>
    </row>
    <row r="264" spans="4:4" x14ac:dyDescent="0.2">
      <c r="D264" s="139"/>
    </row>
    <row r="265" spans="4:4" x14ac:dyDescent="0.2">
      <c r="D265" s="139"/>
    </row>
    <row r="266" spans="4:4" x14ac:dyDescent="0.2">
      <c r="D266" s="139"/>
    </row>
    <row r="267" spans="4:4" x14ac:dyDescent="0.2">
      <c r="D267" s="139"/>
    </row>
    <row r="268" spans="4:4" x14ac:dyDescent="0.2">
      <c r="D268" s="139"/>
    </row>
    <row r="269" spans="4:4" x14ac:dyDescent="0.2">
      <c r="D269" s="139"/>
    </row>
    <row r="270" spans="4:4" x14ac:dyDescent="0.2">
      <c r="D270" s="139"/>
    </row>
    <row r="271" spans="4:4" x14ac:dyDescent="0.2">
      <c r="D271" s="139"/>
    </row>
    <row r="272" spans="4:4" x14ac:dyDescent="0.2">
      <c r="D272" s="139"/>
    </row>
    <row r="273" spans="4:4" x14ac:dyDescent="0.2">
      <c r="D273" s="139"/>
    </row>
    <row r="274" spans="4:4" x14ac:dyDescent="0.2">
      <c r="D274" s="139"/>
    </row>
    <row r="275" spans="4:4" x14ac:dyDescent="0.2">
      <c r="D275" s="139"/>
    </row>
    <row r="276" spans="4:4" x14ac:dyDescent="0.2">
      <c r="D276" s="139"/>
    </row>
    <row r="277" spans="4:4" x14ac:dyDescent="0.2">
      <c r="D277" s="139"/>
    </row>
    <row r="278" spans="4:4" x14ac:dyDescent="0.2">
      <c r="D278" s="139"/>
    </row>
    <row r="279" spans="4:4" x14ac:dyDescent="0.2">
      <c r="D279" s="139"/>
    </row>
    <row r="280" spans="4:4" x14ac:dyDescent="0.2">
      <c r="D280" s="139"/>
    </row>
    <row r="281" spans="4:4" x14ac:dyDescent="0.2">
      <c r="D281" s="139"/>
    </row>
    <row r="282" spans="4:4" x14ac:dyDescent="0.2">
      <c r="D282" s="139"/>
    </row>
    <row r="283" spans="4:4" x14ac:dyDescent="0.2">
      <c r="D283" s="139"/>
    </row>
    <row r="284" spans="4:4" x14ac:dyDescent="0.2">
      <c r="D284" s="139"/>
    </row>
    <row r="285" spans="4:4" x14ac:dyDescent="0.2">
      <c r="D285" s="139"/>
    </row>
    <row r="286" spans="4:4" x14ac:dyDescent="0.2">
      <c r="D286" s="139"/>
    </row>
    <row r="287" spans="4:4" x14ac:dyDescent="0.2">
      <c r="D287" s="139"/>
    </row>
    <row r="288" spans="4:4" x14ac:dyDescent="0.2">
      <c r="D288" s="139"/>
    </row>
    <row r="289" spans="4:4" x14ac:dyDescent="0.2">
      <c r="D289" s="139"/>
    </row>
    <row r="290" spans="4:4" x14ac:dyDescent="0.2">
      <c r="D290" s="139"/>
    </row>
    <row r="291" spans="4:4" x14ac:dyDescent="0.2">
      <c r="D291" s="139"/>
    </row>
    <row r="292" spans="4:4" x14ac:dyDescent="0.2">
      <c r="D292" s="139"/>
    </row>
    <row r="293" spans="4:4" x14ac:dyDescent="0.2">
      <c r="D293" s="139"/>
    </row>
    <row r="294" spans="4:4" x14ac:dyDescent="0.2">
      <c r="D294" s="139"/>
    </row>
    <row r="295" spans="4:4" x14ac:dyDescent="0.2">
      <c r="D295" s="139"/>
    </row>
    <row r="296" spans="4:4" x14ac:dyDescent="0.2">
      <c r="D296" s="139"/>
    </row>
    <row r="297" spans="4:4" x14ac:dyDescent="0.2">
      <c r="D297" s="139"/>
    </row>
    <row r="298" spans="4:4" x14ac:dyDescent="0.2">
      <c r="D298" s="139"/>
    </row>
    <row r="299" spans="4:4" x14ac:dyDescent="0.2">
      <c r="D299" s="139"/>
    </row>
    <row r="300" spans="4:4" x14ac:dyDescent="0.2">
      <c r="D300" s="139"/>
    </row>
    <row r="301" spans="4:4" x14ac:dyDescent="0.2">
      <c r="D301" s="139"/>
    </row>
    <row r="302" spans="4:4" x14ac:dyDescent="0.2">
      <c r="D302" s="139"/>
    </row>
    <row r="303" spans="4:4" x14ac:dyDescent="0.2">
      <c r="D303" s="139"/>
    </row>
    <row r="304" spans="4:4" x14ac:dyDescent="0.2">
      <c r="D304" s="139"/>
    </row>
    <row r="305" spans="4:4" x14ac:dyDescent="0.2">
      <c r="D305" s="139"/>
    </row>
    <row r="306" spans="4:4" x14ac:dyDescent="0.2">
      <c r="D306" s="139"/>
    </row>
    <row r="307" spans="4:4" x14ac:dyDescent="0.2">
      <c r="D307" s="139"/>
    </row>
    <row r="308" spans="4:4" x14ac:dyDescent="0.2">
      <c r="D308" s="139"/>
    </row>
    <row r="309" spans="4:4" x14ac:dyDescent="0.2">
      <c r="D309" s="139"/>
    </row>
    <row r="310" spans="4:4" x14ac:dyDescent="0.2">
      <c r="D310" s="139"/>
    </row>
    <row r="311" spans="4:4" x14ac:dyDescent="0.2">
      <c r="D311" s="139"/>
    </row>
    <row r="312" spans="4:4" x14ac:dyDescent="0.2">
      <c r="D312" s="139"/>
    </row>
    <row r="313" spans="4:4" x14ac:dyDescent="0.2">
      <c r="D313" s="139"/>
    </row>
    <row r="314" spans="4:4" x14ac:dyDescent="0.2">
      <c r="D314" s="139"/>
    </row>
    <row r="315" spans="4:4" x14ac:dyDescent="0.2">
      <c r="D315" s="139"/>
    </row>
    <row r="316" spans="4:4" x14ac:dyDescent="0.2">
      <c r="D316" s="139"/>
    </row>
    <row r="317" spans="4:4" x14ac:dyDescent="0.2">
      <c r="D317" s="139"/>
    </row>
    <row r="318" spans="4:4" x14ac:dyDescent="0.2">
      <c r="D318" s="139"/>
    </row>
    <row r="319" spans="4:4" x14ac:dyDescent="0.2">
      <c r="D319" s="139"/>
    </row>
    <row r="320" spans="4:4" x14ac:dyDescent="0.2">
      <c r="D320" s="139"/>
    </row>
    <row r="321" spans="4:4" x14ac:dyDescent="0.2">
      <c r="D321" s="139"/>
    </row>
    <row r="322" spans="4:4" x14ac:dyDescent="0.2">
      <c r="D322" s="139"/>
    </row>
    <row r="323" spans="4:4" x14ac:dyDescent="0.2">
      <c r="D323" s="139"/>
    </row>
    <row r="324" spans="4:4" x14ac:dyDescent="0.2">
      <c r="D324" s="139"/>
    </row>
    <row r="325" spans="4:4" x14ac:dyDescent="0.2">
      <c r="D325" s="139"/>
    </row>
    <row r="326" spans="4:4" x14ac:dyDescent="0.2">
      <c r="D326" s="139"/>
    </row>
    <row r="327" spans="4:4" x14ac:dyDescent="0.2">
      <c r="D327" s="139"/>
    </row>
    <row r="328" spans="4:4" x14ac:dyDescent="0.2">
      <c r="D328" s="139"/>
    </row>
    <row r="329" spans="4:4" x14ac:dyDescent="0.2">
      <c r="D329" s="139"/>
    </row>
    <row r="330" spans="4:4" x14ac:dyDescent="0.2">
      <c r="D330" s="139"/>
    </row>
    <row r="331" spans="4:4" x14ac:dyDescent="0.2">
      <c r="D331" s="139"/>
    </row>
    <row r="332" spans="4:4" x14ac:dyDescent="0.2">
      <c r="D332" s="139"/>
    </row>
    <row r="333" spans="4:4" x14ac:dyDescent="0.2">
      <c r="D333" s="139"/>
    </row>
    <row r="334" spans="4:4" x14ac:dyDescent="0.2">
      <c r="D334" s="139"/>
    </row>
    <row r="335" spans="4:4" x14ac:dyDescent="0.2">
      <c r="D335" s="139"/>
    </row>
    <row r="336" spans="4:4" x14ac:dyDescent="0.2">
      <c r="D336" s="139"/>
    </row>
    <row r="337" spans="4:4" x14ac:dyDescent="0.2">
      <c r="D337" s="139"/>
    </row>
    <row r="338" spans="4:4" x14ac:dyDescent="0.2">
      <c r="D338" s="139"/>
    </row>
    <row r="339" spans="4:4" x14ac:dyDescent="0.2">
      <c r="D339" s="139"/>
    </row>
    <row r="340" spans="4:4" x14ac:dyDescent="0.2">
      <c r="D340" s="139"/>
    </row>
    <row r="341" spans="4:4" x14ac:dyDescent="0.2">
      <c r="D341" s="139"/>
    </row>
    <row r="342" spans="4:4" x14ac:dyDescent="0.2">
      <c r="D342" s="139"/>
    </row>
    <row r="343" spans="4:4" x14ac:dyDescent="0.2">
      <c r="D343" s="139"/>
    </row>
    <row r="344" spans="4:4" x14ac:dyDescent="0.2">
      <c r="D344" s="139"/>
    </row>
    <row r="345" spans="4:4" x14ac:dyDescent="0.2">
      <c r="D345" s="139"/>
    </row>
    <row r="346" spans="4:4" x14ac:dyDescent="0.2">
      <c r="D346" s="139"/>
    </row>
    <row r="347" spans="4:4" x14ac:dyDescent="0.2">
      <c r="D347" s="139"/>
    </row>
    <row r="348" spans="4:4" x14ac:dyDescent="0.2">
      <c r="D348" s="139"/>
    </row>
    <row r="349" spans="4:4" x14ac:dyDescent="0.2">
      <c r="D349" s="139"/>
    </row>
    <row r="350" spans="4:4" x14ac:dyDescent="0.2">
      <c r="D350" s="139"/>
    </row>
    <row r="351" spans="4:4" x14ac:dyDescent="0.2">
      <c r="D351" s="139"/>
    </row>
    <row r="352" spans="4:4" x14ac:dyDescent="0.2">
      <c r="D352" s="139"/>
    </row>
    <row r="353" spans="4:4" x14ac:dyDescent="0.2">
      <c r="D353" s="139"/>
    </row>
    <row r="354" spans="4:4" x14ac:dyDescent="0.2">
      <c r="D354" s="139"/>
    </row>
    <row r="355" spans="4:4" x14ac:dyDescent="0.2">
      <c r="D355" s="139"/>
    </row>
    <row r="356" spans="4:4" x14ac:dyDescent="0.2">
      <c r="D356" s="139"/>
    </row>
    <row r="357" spans="4:4" x14ac:dyDescent="0.2">
      <c r="D357" s="139"/>
    </row>
    <row r="358" spans="4:4" x14ac:dyDescent="0.2">
      <c r="D358" s="139"/>
    </row>
    <row r="359" spans="4:4" x14ac:dyDescent="0.2">
      <c r="D359" s="139"/>
    </row>
    <row r="360" spans="4:4" x14ac:dyDescent="0.2">
      <c r="D360" s="139"/>
    </row>
    <row r="361" spans="4:4" x14ac:dyDescent="0.2">
      <c r="D361" s="139"/>
    </row>
    <row r="362" spans="4:4" x14ac:dyDescent="0.2">
      <c r="D362" s="139"/>
    </row>
    <row r="363" spans="4:4" x14ac:dyDescent="0.2">
      <c r="D363" s="139"/>
    </row>
    <row r="364" spans="4:4" x14ac:dyDescent="0.2">
      <c r="D364" s="139"/>
    </row>
    <row r="365" spans="4:4" x14ac:dyDescent="0.2">
      <c r="D365" s="139"/>
    </row>
    <row r="366" spans="4:4" x14ac:dyDescent="0.2">
      <c r="D366" s="139"/>
    </row>
    <row r="367" spans="4:4" x14ac:dyDescent="0.2">
      <c r="D367" s="139"/>
    </row>
    <row r="368" spans="4:4" x14ac:dyDescent="0.2">
      <c r="D368" s="139"/>
    </row>
    <row r="369" spans="4:4" x14ac:dyDescent="0.2">
      <c r="D369" s="139"/>
    </row>
    <row r="370" spans="4:4" x14ac:dyDescent="0.2">
      <c r="D370" s="139"/>
    </row>
    <row r="371" spans="4:4" x14ac:dyDescent="0.2">
      <c r="D371" s="139"/>
    </row>
    <row r="372" spans="4:4" x14ac:dyDescent="0.2">
      <c r="D372" s="139"/>
    </row>
    <row r="373" spans="4:4" x14ac:dyDescent="0.2">
      <c r="D373" s="139"/>
    </row>
    <row r="374" spans="4:4" x14ac:dyDescent="0.2">
      <c r="D374" s="139"/>
    </row>
    <row r="375" spans="4:4" x14ac:dyDescent="0.2">
      <c r="D375" s="139"/>
    </row>
    <row r="376" spans="4:4" x14ac:dyDescent="0.2">
      <c r="D376" s="139"/>
    </row>
    <row r="377" spans="4:4" x14ac:dyDescent="0.2">
      <c r="D377" s="139"/>
    </row>
    <row r="378" spans="4:4" x14ac:dyDescent="0.2">
      <c r="D378" s="139"/>
    </row>
    <row r="379" spans="4:4" x14ac:dyDescent="0.2">
      <c r="D379" s="139"/>
    </row>
    <row r="380" spans="4:4" x14ac:dyDescent="0.2">
      <c r="D380" s="139"/>
    </row>
    <row r="381" spans="4:4" x14ac:dyDescent="0.2">
      <c r="D381" s="139"/>
    </row>
    <row r="382" spans="4:4" x14ac:dyDescent="0.2">
      <c r="D382" s="139"/>
    </row>
    <row r="383" spans="4:4" x14ac:dyDescent="0.2">
      <c r="D383" s="139"/>
    </row>
    <row r="384" spans="4:4" x14ac:dyDescent="0.2">
      <c r="D384" s="139"/>
    </row>
    <row r="385" spans="4:4" x14ac:dyDescent="0.2">
      <c r="D385" s="139"/>
    </row>
    <row r="386" spans="4:4" x14ac:dyDescent="0.2">
      <c r="D386" s="139"/>
    </row>
    <row r="387" spans="4:4" x14ac:dyDescent="0.2">
      <c r="D387" s="139"/>
    </row>
    <row r="388" spans="4:4" x14ac:dyDescent="0.2">
      <c r="D388" s="139"/>
    </row>
    <row r="389" spans="4:4" x14ac:dyDescent="0.2">
      <c r="D389" s="139"/>
    </row>
    <row r="390" spans="4:4" x14ac:dyDescent="0.2">
      <c r="D390" s="139"/>
    </row>
    <row r="391" spans="4:4" x14ac:dyDescent="0.2">
      <c r="D391" s="139"/>
    </row>
    <row r="392" spans="4:4" x14ac:dyDescent="0.2">
      <c r="D392" s="139"/>
    </row>
    <row r="393" spans="4:4" x14ac:dyDescent="0.2">
      <c r="D393" s="139"/>
    </row>
    <row r="394" spans="4:4" x14ac:dyDescent="0.2">
      <c r="D394" s="139"/>
    </row>
    <row r="395" spans="4:4" x14ac:dyDescent="0.2">
      <c r="D395" s="139"/>
    </row>
    <row r="396" spans="4:4" x14ac:dyDescent="0.2">
      <c r="D396" s="139"/>
    </row>
    <row r="397" spans="4:4" x14ac:dyDescent="0.2">
      <c r="D397" s="139"/>
    </row>
    <row r="398" spans="4:4" x14ac:dyDescent="0.2">
      <c r="D398" s="139"/>
    </row>
    <row r="399" spans="4:4" x14ac:dyDescent="0.2">
      <c r="D399" s="139"/>
    </row>
    <row r="400" spans="4:4" x14ac:dyDescent="0.2">
      <c r="D400" s="139"/>
    </row>
    <row r="401" spans="4:4" x14ac:dyDescent="0.2">
      <c r="D401" s="139"/>
    </row>
    <row r="402" spans="4:4" x14ac:dyDescent="0.2">
      <c r="D402" s="139"/>
    </row>
    <row r="403" spans="4:4" x14ac:dyDescent="0.2">
      <c r="D403" s="139"/>
    </row>
    <row r="404" spans="4:4" x14ac:dyDescent="0.2">
      <c r="D404" s="139"/>
    </row>
    <row r="405" spans="4:4" x14ac:dyDescent="0.2">
      <c r="D405" s="139"/>
    </row>
    <row r="406" spans="4:4" x14ac:dyDescent="0.2">
      <c r="D406" s="139"/>
    </row>
    <row r="407" spans="4:4" x14ac:dyDescent="0.2">
      <c r="D407" s="139"/>
    </row>
    <row r="408" spans="4:4" x14ac:dyDescent="0.2">
      <c r="D408" s="139"/>
    </row>
    <row r="409" spans="4:4" x14ac:dyDescent="0.2">
      <c r="D409" s="139"/>
    </row>
    <row r="410" spans="4:4" x14ac:dyDescent="0.2">
      <c r="D410" s="139"/>
    </row>
    <row r="411" spans="4:4" x14ac:dyDescent="0.2">
      <c r="D411" s="139"/>
    </row>
    <row r="412" spans="4:4" x14ac:dyDescent="0.2">
      <c r="D412" s="139"/>
    </row>
    <row r="413" spans="4:4" x14ac:dyDescent="0.2">
      <c r="D413" s="139"/>
    </row>
    <row r="414" spans="4:4" x14ac:dyDescent="0.2">
      <c r="D414" s="139"/>
    </row>
    <row r="415" spans="4:4" x14ac:dyDescent="0.2">
      <c r="D415" s="139"/>
    </row>
    <row r="416" spans="4:4" x14ac:dyDescent="0.2">
      <c r="D416" s="139"/>
    </row>
    <row r="417" spans="4:4" x14ac:dyDescent="0.2">
      <c r="D417" s="139"/>
    </row>
    <row r="418" spans="4:4" x14ac:dyDescent="0.2">
      <c r="D418" s="139"/>
    </row>
    <row r="419" spans="4:4" x14ac:dyDescent="0.2">
      <c r="D419" s="139"/>
    </row>
    <row r="420" spans="4:4" x14ac:dyDescent="0.2">
      <c r="D420" s="139"/>
    </row>
    <row r="421" spans="4:4" x14ac:dyDescent="0.2">
      <c r="D421" s="139"/>
    </row>
    <row r="422" spans="4:4" x14ac:dyDescent="0.2">
      <c r="D422" s="139"/>
    </row>
    <row r="423" spans="4:4" x14ac:dyDescent="0.2">
      <c r="D423" s="139"/>
    </row>
    <row r="424" spans="4:4" x14ac:dyDescent="0.2">
      <c r="D424" s="139"/>
    </row>
    <row r="425" spans="4:4" x14ac:dyDescent="0.2">
      <c r="D425" s="139"/>
    </row>
    <row r="426" spans="4:4" x14ac:dyDescent="0.2">
      <c r="D426" s="139"/>
    </row>
    <row r="427" spans="4:4" x14ac:dyDescent="0.2">
      <c r="D427" s="139"/>
    </row>
    <row r="428" spans="4:4" x14ac:dyDescent="0.2">
      <c r="D428" s="139"/>
    </row>
    <row r="429" spans="4:4" x14ac:dyDescent="0.2">
      <c r="D429" s="139"/>
    </row>
    <row r="430" spans="4:4" x14ac:dyDescent="0.2">
      <c r="D430" s="139"/>
    </row>
    <row r="431" spans="4:4" x14ac:dyDescent="0.2">
      <c r="D431" s="139"/>
    </row>
    <row r="432" spans="4:4" x14ac:dyDescent="0.2">
      <c r="D432" s="139"/>
    </row>
    <row r="433" spans="4:4" x14ac:dyDescent="0.2">
      <c r="D433" s="139"/>
    </row>
    <row r="434" spans="4:4" x14ac:dyDescent="0.2">
      <c r="D434" s="139"/>
    </row>
    <row r="435" spans="4:4" x14ac:dyDescent="0.2">
      <c r="D435" s="139"/>
    </row>
    <row r="436" spans="4:4" x14ac:dyDescent="0.2">
      <c r="D436" s="139"/>
    </row>
    <row r="437" spans="4:4" x14ac:dyDescent="0.2">
      <c r="D437" s="139"/>
    </row>
    <row r="438" spans="4:4" x14ac:dyDescent="0.2">
      <c r="D438" s="139"/>
    </row>
    <row r="439" spans="4:4" x14ac:dyDescent="0.2">
      <c r="D439" s="139"/>
    </row>
    <row r="440" spans="4:4" x14ac:dyDescent="0.2">
      <c r="D440" s="139"/>
    </row>
    <row r="441" spans="4:4" x14ac:dyDescent="0.2">
      <c r="D441" s="139"/>
    </row>
    <row r="442" spans="4:4" x14ac:dyDescent="0.2">
      <c r="D442" s="139"/>
    </row>
    <row r="443" spans="4:4" x14ac:dyDescent="0.2">
      <c r="D443" s="139"/>
    </row>
    <row r="444" spans="4:4" x14ac:dyDescent="0.2">
      <c r="D444" s="139"/>
    </row>
    <row r="445" spans="4:4" x14ac:dyDescent="0.2">
      <c r="D445" s="139"/>
    </row>
    <row r="446" spans="4:4" x14ac:dyDescent="0.2">
      <c r="D446" s="139"/>
    </row>
    <row r="447" spans="4:4" x14ac:dyDescent="0.2">
      <c r="D447" s="139"/>
    </row>
    <row r="448" spans="4:4" x14ac:dyDescent="0.2">
      <c r="D448" s="139"/>
    </row>
    <row r="449" spans="4:4" x14ac:dyDescent="0.2">
      <c r="D449" s="139"/>
    </row>
    <row r="450" spans="4:4" x14ac:dyDescent="0.2">
      <c r="D450" s="139"/>
    </row>
    <row r="451" spans="4:4" x14ac:dyDescent="0.2">
      <c r="D451" s="139"/>
    </row>
    <row r="452" spans="4:4" x14ac:dyDescent="0.2">
      <c r="D452" s="139"/>
    </row>
    <row r="453" spans="4:4" x14ac:dyDescent="0.2">
      <c r="D453" s="139"/>
    </row>
    <row r="454" spans="4:4" x14ac:dyDescent="0.2">
      <c r="D454" s="139"/>
    </row>
    <row r="455" spans="4:4" x14ac:dyDescent="0.2">
      <c r="D455" s="139"/>
    </row>
    <row r="456" spans="4:4" x14ac:dyDescent="0.2">
      <c r="D456" s="139"/>
    </row>
    <row r="457" spans="4:4" x14ac:dyDescent="0.2">
      <c r="D457" s="139"/>
    </row>
    <row r="458" spans="4:4" x14ac:dyDescent="0.2">
      <c r="D458" s="139"/>
    </row>
    <row r="459" spans="4:4" x14ac:dyDescent="0.2">
      <c r="D459" s="139"/>
    </row>
    <row r="460" spans="4:4" x14ac:dyDescent="0.2">
      <c r="D460" s="139"/>
    </row>
    <row r="461" spans="4:4" x14ac:dyDescent="0.2">
      <c r="D461" s="139"/>
    </row>
    <row r="462" spans="4:4" x14ac:dyDescent="0.2">
      <c r="D462" s="139"/>
    </row>
    <row r="463" spans="4:4" x14ac:dyDescent="0.2">
      <c r="D463" s="139"/>
    </row>
    <row r="464" spans="4:4" x14ac:dyDescent="0.2">
      <c r="D464" s="139"/>
    </row>
    <row r="465" spans="4:4" x14ac:dyDescent="0.2">
      <c r="D465" s="139"/>
    </row>
    <row r="466" spans="4:4" x14ac:dyDescent="0.2">
      <c r="D466" s="139"/>
    </row>
    <row r="467" spans="4:4" x14ac:dyDescent="0.2">
      <c r="D467" s="139"/>
    </row>
    <row r="468" spans="4:4" x14ac:dyDescent="0.2">
      <c r="D468" s="139"/>
    </row>
    <row r="469" spans="4:4" x14ac:dyDescent="0.2">
      <c r="D469" s="139"/>
    </row>
    <row r="470" spans="4:4" x14ac:dyDescent="0.2">
      <c r="D470" s="139"/>
    </row>
    <row r="471" spans="4:4" x14ac:dyDescent="0.2">
      <c r="D471" s="139"/>
    </row>
    <row r="472" spans="4:4" x14ac:dyDescent="0.2">
      <c r="D472" s="139"/>
    </row>
    <row r="473" spans="4:4" x14ac:dyDescent="0.2">
      <c r="D473" s="139"/>
    </row>
    <row r="474" spans="4:4" x14ac:dyDescent="0.2">
      <c r="D474" s="139"/>
    </row>
    <row r="475" spans="4:4" x14ac:dyDescent="0.2">
      <c r="D475" s="139"/>
    </row>
    <row r="476" spans="4:4" x14ac:dyDescent="0.2">
      <c r="D476" s="139"/>
    </row>
    <row r="477" spans="4:4" x14ac:dyDescent="0.2">
      <c r="D477" s="139"/>
    </row>
    <row r="478" spans="4:4" x14ac:dyDescent="0.2">
      <c r="D478" s="139"/>
    </row>
    <row r="479" spans="4:4" x14ac:dyDescent="0.2">
      <c r="D479" s="139"/>
    </row>
    <row r="480" spans="4:4" x14ac:dyDescent="0.2">
      <c r="D480" s="139"/>
    </row>
    <row r="481" spans="4:4" x14ac:dyDescent="0.2">
      <c r="D481" s="139"/>
    </row>
    <row r="482" spans="4:4" x14ac:dyDescent="0.2">
      <c r="D482" s="139"/>
    </row>
    <row r="483" spans="4:4" x14ac:dyDescent="0.2">
      <c r="D483" s="139"/>
    </row>
    <row r="484" spans="4:4" x14ac:dyDescent="0.2">
      <c r="D484" s="139"/>
    </row>
    <row r="485" spans="4:4" x14ac:dyDescent="0.2">
      <c r="D485" s="139"/>
    </row>
    <row r="486" spans="4:4" x14ac:dyDescent="0.2">
      <c r="D486" s="139"/>
    </row>
    <row r="487" spans="4:4" x14ac:dyDescent="0.2">
      <c r="D487" s="139"/>
    </row>
    <row r="488" spans="4:4" x14ac:dyDescent="0.2">
      <c r="D488" s="139"/>
    </row>
    <row r="489" spans="4:4" x14ac:dyDescent="0.2">
      <c r="D489" s="139"/>
    </row>
    <row r="490" spans="4:4" x14ac:dyDescent="0.2">
      <c r="D490" s="139"/>
    </row>
    <row r="491" spans="4:4" x14ac:dyDescent="0.2">
      <c r="D491" s="139"/>
    </row>
    <row r="492" spans="4:4" x14ac:dyDescent="0.2">
      <c r="D492" s="139"/>
    </row>
    <row r="493" spans="4:4" x14ac:dyDescent="0.2">
      <c r="D493" s="139"/>
    </row>
    <row r="494" spans="4:4" x14ac:dyDescent="0.2">
      <c r="D494" s="139"/>
    </row>
    <row r="495" spans="4:4" x14ac:dyDescent="0.2">
      <c r="D495" s="139"/>
    </row>
    <row r="496" spans="4:4" x14ac:dyDescent="0.2">
      <c r="D496" s="139"/>
    </row>
    <row r="497" spans="4:4" x14ac:dyDescent="0.2">
      <c r="D497" s="139"/>
    </row>
    <row r="498" spans="4:4" x14ac:dyDescent="0.2">
      <c r="D498" s="139"/>
    </row>
    <row r="499" spans="4:4" x14ac:dyDescent="0.2">
      <c r="D499" s="139"/>
    </row>
    <row r="500" spans="4:4" x14ac:dyDescent="0.2">
      <c r="D500" s="139"/>
    </row>
    <row r="501" spans="4:4" x14ac:dyDescent="0.2">
      <c r="D501" s="139"/>
    </row>
    <row r="502" spans="4:4" x14ac:dyDescent="0.2">
      <c r="D502" s="139"/>
    </row>
    <row r="503" spans="4:4" x14ac:dyDescent="0.2">
      <c r="D503" s="139"/>
    </row>
    <row r="504" spans="4:4" x14ac:dyDescent="0.2">
      <c r="D504" s="139"/>
    </row>
    <row r="505" spans="4:4" x14ac:dyDescent="0.2">
      <c r="D505" s="139"/>
    </row>
    <row r="506" spans="4:4" x14ac:dyDescent="0.2">
      <c r="D506" s="139"/>
    </row>
    <row r="507" spans="4:4" x14ac:dyDescent="0.2">
      <c r="D507" s="139"/>
    </row>
    <row r="508" spans="4:4" x14ac:dyDescent="0.2">
      <c r="D508" s="139"/>
    </row>
    <row r="509" spans="4:4" x14ac:dyDescent="0.2">
      <c r="D509" s="139"/>
    </row>
    <row r="510" spans="4:4" x14ac:dyDescent="0.2">
      <c r="D510" s="139"/>
    </row>
    <row r="511" spans="4:4" x14ac:dyDescent="0.2">
      <c r="D511" s="139"/>
    </row>
    <row r="512" spans="4:4" x14ac:dyDescent="0.2">
      <c r="D512" s="139"/>
    </row>
    <row r="513" spans="4:4" x14ac:dyDescent="0.2">
      <c r="D513" s="139"/>
    </row>
    <row r="514" spans="4:4" x14ac:dyDescent="0.2">
      <c r="D514" s="139"/>
    </row>
    <row r="515" spans="4:4" x14ac:dyDescent="0.2">
      <c r="D515" s="139"/>
    </row>
    <row r="516" spans="4:4" x14ac:dyDescent="0.2">
      <c r="D516" s="139"/>
    </row>
    <row r="517" spans="4:4" x14ac:dyDescent="0.2">
      <c r="D517" s="139"/>
    </row>
    <row r="518" spans="4:4" x14ac:dyDescent="0.2">
      <c r="D518" s="139"/>
    </row>
    <row r="519" spans="4:4" x14ac:dyDescent="0.2">
      <c r="D519" s="139"/>
    </row>
    <row r="520" spans="4:4" x14ac:dyDescent="0.2">
      <c r="D520" s="139"/>
    </row>
    <row r="521" spans="4:4" x14ac:dyDescent="0.2">
      <c r="D521" s="139"/>
    </row>
    <row r="522" spans="4:4" x14ac:dyDescent="0.2">
      <c r="D522" s="139"/>
    </row>
    <row r="523" spans="4:4" x14ac:dyDescent="0.2">
      <c r="D523" s="139"/>
    </row>
    <row r="524" spans="4:4" x14ac:dyDescent="0.2">
      <c r="D524" s="139"/>
    </row>
    <row r="525" spans="4:4" x14ac:dyDescent="0.2">
      <c r="D525" s="139"/>
    </row>
    <row r="526" spans="4:4" x14ac:dyDescent="0.2">
      <c r="D526" s="139"/>
    </row>
    <row r="527" spans="4:4" x14ac:dyDescent="0.2">
      <c r="D527" s="139"/>
    </row>
    <row r="528" spans="4:4" x14ac:dyDescent="0.2">
      <c r="D528" s="139"/>
    </row>
    <row r="529" spans="4:4" x14ac:dyDescent="0.2">
      <c r="D529" s="139"/>
    </row>
    <row r="530" spans="4:4" x14ac:dyDescent="0.2">
      <c r="D530" s="139"/>
    </row>
    <row r="531" spans="4:4" x14ac:dyDescent="0.2">
      <c r="D531" s="139"/>
    </row>
    <row r="532" spans="4:4" x14ac:dyDescent="0.2">
      <c r="D532" s="139"/>
    </row>
    <row r="533" spans="4:4" x14ac:dyDescent="0.2">
      <c r="D533" s="139"/>
    </row>
    <row r="534" spans="4:4" x14ac:dyDescent="0.2">
      <c r="D534" s="139"/>
    </row>
    <row r="535" spans="4:4" x14ac:dyDescent="0.2">
      <c r="D535" s="139"/>
    </row>
    <row r="536" spans="4:4" x14ac:dyDescent="0.2">
      <c r="D536" s="139"/>
    </row>
    <row r="537" spans="4:4" x14ac:dyDescent="0.2">
      <c r="D537" s="139"/>
    </row>
    <row r="538" spans="4:4" x14ac:dyDescent="0.2">
      <c r="D538" s="139"/>
    </row>
    <row r="539" spans="4:4" x14ac:dyDescent="0.2">
      <c r="D539" s="139"/>
    </row>
    <row r="540" spans="4:4" x14ac:dyDescent="0.2">
      <c r="D540" s="139"/>
    </row>
    <row r="541" spans="4:4" x14ac:dyDescent="0.2">
      <c r="D541" s="139"/>
    </row>
    <row r="542" spans="4:4" x14ac:dyDescent="0.2">
      <c r="D542" s="139"/>
    </row>
    <row r="543" spans="4:4" x14ac:dyDescent="0.2">
      <c r="D543" s="139"/>
    </row>
    <row r="544" spans="4:4" x14ac:dyDescent="0.2">
      <c r="D544" s="139"/>
    </row>
    <row r="545" spans="4:4" x14ac:dyDescent="0.2">
      <c r="D545" s="139"/>
    </row>
    <row r="546" spans="4:4" x14ac:dyDescent="0.2">
      <c r="D546" s="139"/>
    </row>
    <row r="547" spans="4:4" x14ac:dyDescent="0.2">
      <c r="D547" s="139"/>
    </row>
    <row r="548" spans="4:4" x14ac:dyDescent="0.2">
      <c r="D548" s="139"/>
    </row>
    <row r="549" spans="4:4" x14ac:dyDescent="0.2">
      <c r="D549" s="139"/>
    </row>
    <row r="550" spans="4:4" x14ac:dyDescent="0.2">
      <c r="D550" s="139"/>
    </row>
    <row r="551" spans="4:4" x14ac:dyDescent="0.2">
      <c r="D551" s="139"/>
    </row>
    <row r="552" spans="4:4" x14ac:dyDescent="0.2">
      <c r="D552" s="139"/>
    </row>
    <row r="553" spans="4:4" x14ac:dyDescent="0.2">
      <c r="D553" s="139"/>
    </row>
    <row r="554" spans="4:4" x14ac:dyDescent="0.2">
      <c r="D554" s="139"/>
    </row>
    <row r="555" spans="4:4" x14ac:dyDescent="0.2">
      <c r="D555" s="139"/>
    </row>
    <row r="556" spans="4:4" x14ac:dyDescent="0.2">
      <c r="D556" s="139"/>
    </row>
    <row r="557" spans="4:4" x14ac:dyDescent="0.2">
      <c r="D557" s="139"/>
    </row>
    <row r="558" spans="4:4" x14ac:dyDescent="0.2">
      <c r="D558" s="139"/>
    </row>
    <row r="559" spans="4:4" x14ac:dyDescent="0.2">
      <c r="D559" s="139"/>
    </row>
    <row r="560" spans="4:4" x14ac:dyDescent="0.2">
      <c r="D560" s="139"/>
    </row>
    <row r="561" spans="4:4" x14ac:dyDescent="0.2">
      <c r="D561" s="139"/>
    </row>
    <row r="562" spans="4:4" x14ac:dyDescent="0.2">
      <c r="D562" s="139"/>
    </row>
    <row r="563" spans="4:4" x14ac:dyDescent="0.2">
      <c r="D563" s="139"/>
    </row>
    <row r="564" spans="4:4" x14ac:dyDescent="0.2">
      <c r="D564" s="139"/>
    </row>
    <row r="565" spans="4:4" x14ac:dyDescent="0.2">
      <c r="D565" s="139"/>
    </row>
    <row r="566" spans="4:4" x14ac:dyDescent="0.2">
      <c r="D566" s="139"/>
    </row>
    <row r="567" spans="4:4" x14ac:dyDescent="0.2">
      <c r="D567" s="139"/>
    </row>
    <row r="568" spans="4:4" x14ac:dyDescent="0.2">
      <c r="D568" s="139"/>
    </row>
    <row r="569" spans="4:4" x14ac:dyDescent="0.2">
      <c r="D569" s="139"/>
    </row>
    <row r="570" spans="4:4" x14ac:dyDescent="0.2">
      <c r="D570" s="139"/>
    </row>
    <row r="571" spans="4:4" x14ac:dyDescent="0.2">
      <c r="D571" s="139"/>
    </row>
    <row r="572" spans="4:4" x14ac:dyDescent="0.2">
      <c r="D572" s="139"/>
    </row>
    <row r="573" spans="4:4" x14ac:dyDescent="0.2">
      <c r="D573" s="139"/>
    </row>
    <row r="574" spans="4:4" x14ac:dyDescent="0.2">
      <c r="D574" s="139"/>
    </row>
    <row r="575" spans="4:4" x14ac:dyDescent="0.2">
      <c r="D575" s="139"/>
    </row>
    <row r="576" spans="4:4" x14ac:dyDescent="0.2">
      <c r="D576" s="139"/>
    </row>
    <row r="577" spans="4:4" x14ac:dyDescent="0.2">
      <c r="D577" s="139"/>
    </row>
    <row r="578" spans="4:4" x14ac:dyDescent="0.2">
      <c r="D578" s="139"/>
    </row>
    <row r="579" spans="4:4" x14ac:dyDescent="0.2">
      <c r="D579" s="139"/>
    </row>
    <row r="580" spans="4:4" x14ac:dyDescent="0.2">
      <c r="D580" s="139"/>
    </row>
    <row r="581" spans="4:4" x14ac:dyDescent="0.2">
      <c r="D581" s="139"/>
    </row>
    <row r="582" spans="4:4" x14ac:dyDescent="0.2">
      <c r="D582" s="139"/>
    </row>
    <row r="583" spans="4:4" x14ac:dyDescent="0.2">
      <c r="D583" s="139"/>
    </row>
    <row r="584" spans="4:4" x14ac:dyDescent="0.2">
      <c r="D584" s="139"/>
    </row>
    <row r="585" spans="4:4" x14ac:dyDescent="0.2">
      <c r="D585" s="139"/>
    </row>
    <row r="586" spans="4:4" x14ac:dyDescent="0.2">
      <c r="D586" s="139"/>
    </row>
    <row r="587" spans="4:4" x14ac:dyDescent="0.2">
      <c r="D587" s="139"/>
    </row>
    <row r="588" spans="4:4" x14ac:dyDescent="0.2">
      <c r="D588" s="139"/>
    </row>
    <row r="589" spans="4:4" x14ac:dyDescent="0.2">
      <c r="D589" s="139"/>
    </row>
    <row r="590" spans="4:4" x14ac:dyDescent="0.2">
      <c r="D590" s="139"/>
    </row>
    <row r="591" spans="4:4" x14ac:dyDescent="0.2">
      <c r="D591" s="139"/>
    </row>
    <row r="592" spans="4:4" x14ac:dyDescent="0.2">
      <c r="D592" s="139"/>
    </row>
    <row r="593" spans="4:4" x14ac:dyDescent="0.2">
      <c r="D593" s="139"/>
    </row>
    <row r="594" spans="4:4" x14ac:dyDescent="0.2">
      <c r="D594" s="139"/>
    </row>
    <row r="595" spans="4:4" x14ac:dyDescent="0.2">
      <c r="D595" s="139"/>
    </row>
    <row r="596" spans="4:4" x14ac:dyDescent="0.2">
      <c r="D596" s="139"/>
    </row>
    <row r="597" spans="4:4" x14ac:dyDescent="0.2">
      <c r="D597" s="139"/>
    </row>
    <row r="598" spans="4:4" x14ac:dyDescent="0.2">
      <c r="D598" s="139"/>
    </row>
    <row r="599" spans="4:4" x14ac:dyDescent="0.2">
      <c r="D599" s="139"/>
    </row>
    <row r="600" spans="4:4" x14ac:dyDescent="0.2">
      <c r="D600" s="139"/>
    </row>
    <row r="601" spans="4:4" x14ac:dyDescent="0.2">
      <c r="D601" s="139"/>
    </row>
    <row r="602" spans="4:4" x14ac:dyDescent="0.2">
      <c r="D602" s="139"/>
    </row>
    <row r="603" spans="4:4" x14ac:dyDescent="0.2">
      <c r="D603" s="139"/>
    </row>
    <row r="604" spans="4:4" x14ac:dyDescent="0.2">
      <c r="D604" s="139"/>
    </row>
    <row r="605" spans="4:4" x14ac:dyDescent="0.2">
      <c r="D605" s="139"/>
    </row>
    <row r="606" spans="4:4" x14ac:dyDescent="0.2">
      <c r="D606" s="139"/>
    </row>
    <row r="607" spans="4:4" x14ac:dyDescent="0.2">
      <c r="D607" s="139"/>
    </row>
    <row r="608" spans="4:4" x14ac:dyDescent="0.2">
      <c r="D608" s="139"/>
    </row>
    <row r="609" spans="4:4" x14ac:dyDescent="0.2">
      <c r="D609" s="139"/>
    </row>
    <row r="610" spans="4:4" x14ac:dyDescent="0.2">
      <c r="D610" s="139"/>
    </row>
    <row r="611" spans="4:4" x14ac:dyDescent="0.2">
      <c r="D611" s="139"/>
    </row>
    <row r="612" spans="4:4" x14ac:dyDescent="0.2">
      <c r="D612" s="139"/>
    </row>
    <row r="613" spans="4:4" x14ac:dyDescent="0.2">
      <c r="D613" s="139"/>
    </row>
    <row r="614" spans="4:4" x14ac:dyDescent="0.2">
      <c r="D614" s="139"/>
    </row>
    <row r="615" spans="4:4" x14ac:dyDescent="0.2">
      <c r="D615" s="139"/>
    </row>
    <row r="616" spans="4:4" x14ac:dyDescent="0.2">
      <c r="D616" s="139"/>
    </row>
    <row r="617" spans="4:4" x14ac:dyDescent="0.2">
      <c r="D617" s="139"/>
    </row>
    <row r="618" spans="4:4" x14ac:dyDescent="0.2">
      <c r="D618" s="139"/>
    </row>
    <row r="619" spans="4:4" x14ac:dyDescent="0.2">
      <c r="D619" s="139"/>
    </row>
    <row r="620" spans="4:4" x14ac:dyDescent="0.2">
      <c r="D620" s="139"/>
    </row>
    <row r="621" spans="4:4" x14ac:dyDescent="0.2">
      <c r="D621" s="139"/>
    </row>
    <row r="622" spans="4:4" x14ac:dyDescent="0.2">
      <c r="D622" s="139"/>
    </row>
    <row r="623" spans="4:4" x14ac:dyDescent="0.2">
      <c r="D623" s="139"/>
    </row>
    <row r="624" spans="4:4" x14ac:dyDescent="0.2">
      <c r="D624" s="139"/>
    </row>
    <row r="625" spans="4:4" x14ac:dyDescent="0.2">
      <c r="D625" s="139"/>
    </row>
    <row r="626" spans="4:4" x14ac:dyDescent="0.2">
      <c r="D626" s="139"/>
    </row>
    <row r="627" spans="4:4" x14ac:dyDescent="0.2">
      <c r="D627" s="139"/>
    </row>
    <row r="628" spans="4:4" x14ac:dyDescent="0.2">
      <c r="D628" s="139"/>
    </row>
    <row r="629" spans="4:4" x14ac:dyDescent="0.2">
      <c r="D629" s="139"/>
    </row>
    <row r="630" spans="4:4" x14ac:dyDescent="0.2">
      <c r="D630" s="139"/>
    </row>
    <row r="631" spans="4:4" x14ac:dyDescent="0.2">
      <c r="D631" s="139"/>
    </row>
    <row r="632" spans="4:4" x14ac:dyDescent="0.2">
      <c r="D632" s="139"/>
    </row>
    <row r="633" spans="4:4" x14ac:dyDescent="0.2">
      <c r="D633" s="139"/>
    </row>
    <row r="634" spans="4:4" x14ac:dyDescent="0.2">
      <c r="D634" s="139"/>
    </row>
    <row r="635" spans="4:4" x14ac:dyDescent="0.2">
      <c r="D635" s="139"/>
    </row>
    <row r="636" spans="4:4" x14ac:dyDescent="0.2">
      <c r="D636" s="139"/>
    </row>
    <row r="637" spans="4:4" x14ac:dyDescent="0.2">
      <c r="D637" s="139"/>
    </row>
    <row r="638" spans="4:4" x14ac:dyDescent="0.2">
      <c r="D638" s="139"/>
    </row>
    <row r="639" spans="4:4" x14ac:dyDescent="0.2">
      <c r="D639" s="139"/>
    </row>
    <row r="640" spans="4:4" x14ac:dyDescent="0.2">
      <c r="D640" s="139"/>
    </row>
    <row r="641" spans="4:4" x14ac:dyDescent="0.2">
      <c r="D641" s="139"/>
    </row>
    <row r="642" spans="4:4" x14ac:dyDescent="0.2">
      <c r="D642" s="139"/>
    </row>
    <row r="643" spans="4:4" x14ac:dyDescent="0.2">
      <c r="D643" s="139"/>
    </row>
    <row r="644" spans="4:4" x14ac:dyDescent="0.2">
      <c r="D644" s="139"/>
    </row>
    <row r="645" spans="4:4" x14ac:dyDescent="0.2">
      <c r="D645" s="139"/>
    </row>
    <row r="646" spans="4:4" x14ac:dyDescent="0.2">
      <c r="D646" s="139"/>
    </row>
    <row r="647" spans="4:4" x14ac:dyDescent="0.2">
      <c r="D647" s="139"/>
    </row>
    <row r="648" spans="4:4" x14ac:dyDescent="0.2">
      <c r="D648" s="139"/>
    </row>
    <row r="649" spans="4:4" x14ac:dyDescent="0.2">
      <c r="D649" s="139"/>
    </row>
    <row r="650" spans="4:4" x14ac:dyDescent="0.2">
      <c r="D650" s="139"/>
    </row>
    <row r="651" spans="4:4" x14ac:dyDescent="0.2">
      <c r="D651" s="139"/>
    </row>
    <row r="652" spans="4:4" x14ac:dyDescent="0.2">
      <c r="D652" s="139"/>
    </row>
    <row r="653" spans="4:4" x14ac:dyDescent="0.2">
      <c r="D653" s="139"/>
    </row>
    <row r="654" spans="4:4" x14ac:dyDescent="0.2">
      <c r="D654" s="139"/>
    </row>
    <row r="655" spans="4:4" x14ac:dyDescent="0.2">
      <c r="D655" s="139"/>
    </row>
    <row r="656" spans="4:4" x14ac:dyDescent="0.2">
      <c r="D656" s="139"/>
    </row>
    <row r="657" spans="4:4" x14ac:dyDescent="0.2">
      <c r="D657" s="139"/>
    </row>
    <row r="658" spans="4:4" x14ac:dyDescent="0.2">
      <c r="D658" s="139"/>
    </row>
    <row r="659" spans="4:4" x14ac:dyDescent="0.2">
      <c r="D659" s="139"/>
    </row>
    <row r="660" spans="4:4" x14ac:dyDescent="0.2">
      <c r="D660" s="139"/>
    </row>
    <row r="661" spans="4:4" x14ac:dyDescent="0.2">
      <c r="D661" s="139"/>
    </row>
    <row r="662" spans="4:4" x14ac:dyDescent="0.2">
      <c r="D662" s="139"/>
    </row>
    <row r="663" spans="4:4" x14ac:dyDescent="0.2">
      <c r="D663" s="139"/>
    </row>
    <row r="664" spans="4:4" x14ac:dyDescent="0.2">
      <c r="D664" s="139"/>
    </row>
    <row r="665" spans="4:4" x14ac:dyDescent="0.2">
      <c r="D665" s="139"/>
    </row>
    <row r="666" spans="4:4" x14ac:dyDescent="0.2">
      <c r="D666" s="139"/>
    </row>
    <row r="667" spans="4:4" x14ac:dyDescent="0.2">
      <c r="D667" s="139"/>
    </row>
    <row r="668" spans="4:4" x14ac:dyDescent="0.2">
      <c r="D668" s="139"/>
    </row>
    <row r="669" spans="4:4" x14ac:dyDescent="0.2">
      <c r="D669" s="139"/>
    </row>
    <row r="670" spans="4:4" x14ac:dyDescent="0.2">
      <c r="D670" s="139"/>
    </row>
    <row r="671" spans="4:4" x14ac:dyDescent="0.2">
      <c r="D671" s="139"/>
    </row>
    <row r="672" spans="4:4" x14ac:dyDescent="0.2">
      <c r="D672" s="139"/>
    </row>
    <row r="673" spans="4:4" x14ac:dyDescent="0.2">
      <c r="D673" s="139"/>
    </row>
    <row r="674" spans="4:4" x14ac:dyDescent="0.2">
      <c r="D674" s="139"/>
    </row>
    <row r="675" spans="4:4" x14ac:dyDescent="0.2">
      <c r="D675" s="139"/>
    </row>
    <row r="676" spans="4:4" x14ac:dyDescent="0.2">
      <c r="D676" s="139"/>
    </row>
    <row r="677" spans="4:4" x14ac:dyDescent="0.2">
      <c r="D677" s="139"/>
    </row>
    <row r="678" spans="4:4" x14ac:dyDescent="0.2">
      <c r="D678" s="139"/>
    </row>
    <row r="679" spans="4:4" x14ac:dyDescent="0.2">
      <c r="D679" s="139"/>
    </row>
    <row r="680" spans="4:4" x14ac:dyDescent="0.2">
      <c r="D680" s="139"/>
    </row>
    <row r="681" spans="4:4" x14ac:dyDescent="0.2">
      <c r="D681" s="139"/>
    </row>
    <row r="682" spans="4:4" x14ac:dyDescent="0.2">
      <c r="D682" s="139"/>
    </row>
    <row r="683" spans="4:4" x14ac:dyDescent="0.2">
      <c r="D683" s="139"/>
    </row>
    <row r="684" spans="4:4" x14ac:dyDescent="0.2">
      <c r="D684" s="139"/>
    </row>
    <row r="685" spans="4:4" x14ac:dyDescent="0.2">
      <c r="D685" s="139"/>
    </row>
    <row r="686" spans="4:4" x14ac:dyDescent="0.2">
      <c r="D686" s="139"/>
    </row>
    <row r="687" spans="4:4" x14ac:dyDescent="0.2">
      <c r="D687" s="139"/>
    </row>
    <row r="688" spans="4:4" x14ac:dyDescent="0.2">
      <c r="D688" s="139"/>
    </row>
    <row r="689" spans="4:4" x14ac:dyDescent="0.2">
      <c r="D689" s="139"/>
    </row>
    <row r="690" spans="4:4" x14ac:dyDescent="0.2">
      <c r="D690" s="139"/>
    </row>
    <row r="691" spans="4:4" x14ac:dyDescent="0.2">
      <c r="D691" s="139"/>
    </row>
    <row r="692" spans="4:4" x14ac:dyDescent="0.2">
      <c r="D692" s="139"/>
    </row>
    <row r="693" spans="4:4" x14ac:dyDescent="0.2">
      <c r="D693" s="139"/>
    </row>
    <row r="694" spans="4:4" x14ac:dyDescent="0.2">
      <c r="D694" s="139"/>
    </row>
    <row r="695" spans="4:4" x14ac:dyDescent="0.2">
      <c r="D695" s="139"/>
    </row>
    <row r="696" spans="4:4" x14ac:dyDescent="0.2">
      <c r="D696" s="139"/>
    </row>
    <row r="697" spans="4:4" x14ac:dyDescent="0.2">
      <c r="D697" s="139"/>
    </row>
    <row r="698" spans="4:4" x14ac:dyDescent="0.2">
      <c r="D698" s="139"/>
    </row>
    <row r="699" spans="4:4" x14ac:dyDescent="0.2">
      <c r="D699" s="139"/>
    </row>
    <row r="700" spans="4:4" x14ac:dyDescent="0.2">
      <c r="D700" s="139"/>
    </row>
    <row r="701" spans="4:4" x14ac:dyDescent="0.2">
      <c r="D701" s="139"/>
    </row>
    <row r="702" spans="4:4" x14ac:dyDescent="0.2">
      <c r="D702" s="139"/>
    </row>
    <row r="703" spans="4:4" x14ac:dyDescent="0.2">
      <c r="D703" s="139"/>
    </row>
    <row r="704" spans="4:4" x14ac:dyDescent="0.2">
      <c r="D704" s="139"/>
    </row>
    <row r="705" spans="4:4" x14ac:dyDescent="0.2">
      <c r="D705" s="139"/>
    </row>
    <row r="706" spans="4:4" x14ac:dyDescent="0.2">
      <c r="D706" s="139"/>
    </row>
    <row r="707" spans="4:4" x14ac:dyDescent="0.2">
      <c r="D707" s="139"/>
    </row>
    <row r="708" spans="4:4" x14ac:dyDescent="0.2">
      <c r="D708" s="139"/>
    </row>
    <row r="709" spans="4:4" x14ac:dyDescent="0.2">
      <c r="D709" s="139"/>
    </row>
    <row r="710" spans="4:4" x14ac:dyDescent="0.2">
      <c r="D710" s="139"/>
    </row>
    <row r="711" spans="4:4" x14ac:dyDescent="0.2">
      <c r="D711" s="139"/>
    </row>
    <row r="712" spans="4:4" x14ac:dyDescent="0.2">
      <c r="D712" s="139"/>
    </row>
    <row r="713" spans="4:4" x14ac:dyDescent="0.2">
      <c r="D713" s="139"/>
    </row>
    <row r="714" spans="4:4" x14ac:dyDescent="0.2">
      <c r="D714" s="139"/>
    </row>
    <row r="715" spans="4:4" x14ac:dyDescent="0.2">
      <c r="D715" s="139"/>
    </row>
    <row r="716" spans="4:4" x14ac:dyDescent="0.2">
      <c r="D716" s="139"/>
    </row>
    <row r="717" spans="4:4" x14ac:dyDescent="0.2">
      <c r="D717" s="139"/>
    </row>
    <row r="718" spans="4:4" x14ac:dyDescent="0.2">
      <c r="D718" s="139"/>
    </row>
    <row r="719" spans="4:4" x14ac:dyDescent="0.2">
      <c r="D719" s="139"/>
    </row>
    <row r="720" spans="4:4" x14ac:dyDescent="0.2">
      <c r="D720" s="139"/>
    </row>
    <row r="721" spans="4:4" x14ac:dyDescent="0.2">
      <c r="D721" s="139"/>
    </row>
    <row r="722" spans="4:4" x14ac:dyDescent="0.2">
      <c r="D722" s="139"/>
    </row>
    <row r="723" spans="4:4" x14ac:dyDescent="0.2">
      <c r="D723" s="139"/>
    </row>
    <row r="724" spans="4:4" x14ac:dyDescent="0.2">
      <c r="D724" s="139"/>
    </row>
    <row r="725" spans="4:4" x14ac:dyDescent="0.2">
      <c r="D725" s="139"/>
    </row>
    <row r="726" spans="4:4" x14ac:dyDescent="0.2">
      <c r="D726" s="139"/>
    </row>
    <row r="727" spans="4:4" x14ac:dyDescent="0.2">
      <c r="D727" s="139"/>
    </row>
    <row r="728" spans="4:4" x14ac:dyDescent="0.2">
      <c r="D728" s="139"/>
    </row>
    <row r="729" spans="4:4" x14ac:dyDescent="0.2">
      <c r="D729" s="139"/>
    </row>
    <row r="730" spans="4:4" x14ac:dyDescent="0.2">
      <c r="D730" s="139"/>
    </row>
    <row r="731" spans="4:4" x14ac:dyDescent="0.2">
      <c r="D731" s="139"/>
    </row>
    <row r="732" spans="4:4" x14ac:dyDescent="0.2">
      <c r="D732" s="139"/>
    </row>
    <row r="733" spans="4:4" x14ac:dyDescent="0.2">
      <c r="D733" s="139"/>
    </row>
    <row r="734" spans="4:4" x14ac:dyDescent="0.2">
      <c r="D734" s="139"/>
    </row>
    <row r="735" spans="4:4" x14ac:dyDescent="0.2">
      <c r="D735" s="139"/>
    </row>
    <row r="736" spans="4:4" x14ac:dyDescent="0.2">
      <c r="D736" s="139"/>
    </row>
    <row r="737" spans="4:4" x14ac:dyDescent="0.2">
      <c r="D737" s="139"/>
    </row>
    <row r="738" spans="4:4" x14ac:dyDescent="0.2">
      <c r="D738" s="139"/>
    </row>
    <row r="739" spans="4:4" x14ac:dyDescent="0.2">
      <c r="D739" s="139"/>
    </row>
    <row r="740" spans="4:4" x14ac:dyDescent="0.2">
      <c r="D740" s="139"/>
    </row>
    <row r="741" spans="4:4" x14ac:dyDescent="0.2">
      <c r="D741" s="139"/>
    </row>
    <row r="742" spans="4:4" x14ac:dyDescent="0.2">
      <c r="D742" s="139"/>
    </row>
    <row r="743" spans="4:4" x14ac:dyDescent="0.2">
      <c r="D743" s="139"/>
    </row>
    <row r="744" spans="4:4" x14ac:dyDescent="0.2">
      <c r="D744" s="139"/>
    </row>
    <row r="745" spans="4:4" x14ac:dyDescent="0.2">
      <c r="D745" s="139"/>
    </row>
    <row r="746" spans="4:4" x14ac:dyDescent="0.2">
      <c r="D746" s="139"/>
    </row>
    <row r="747" spans="4:4" x14ac:dyDescent="0.2">
      <c r="D747" s="139"/>
    </row>
    <row r="748" spans="4:4" x14ac:dyDescent="0.2">
      <c r="D748" s="139"/>
    </row>
    <row r="749" spans="4:4" x14ac:dyDescent="0.2">
      <c r="D749" s="139"/>
    </row>
    <row r="750" spans="4:4" x14ac:dyDescent="0.2">
      <c r="D750" s="139"/>
    </row>
    <row r="751" spans="4:4" x14ac:dyDescent="0.2">
      <c r="D751" s="139"/>
    </row>
    <row r="752" spans="4:4" x14ac:dyDescent="0.2">
      <c r="D752" s="139"/>
    </row>
    <row r="753" spans="4:4" x14ac:dyDescent="0.2">
      <c r="D753" s="139"/>
    </row>
    <row r="754" spans="4:4" x14ac:dyDescent="0.2">
      <c r="D754" s="139"/>
    </row>
    <row r="755" spans="4:4" x14ac:dyDescent="0.2">
      <c r="D755" s="139"/>
    </row>
    <row r="756" spans="4:4" x14ac:dyDescent="0.2">
      <c r="D756" s="139"/>
    </row>
    <row r="757" spans="4:4" x14ac:dyDescent="0.2">
      <c r="D757" s="139"/>
    </row>
    <row r="758" spans="4:4" x14ac:dyDescent="0.2">
      <c r="D758" s="139"/>
    </row>
    <row r="759" spans="4:4" x14ac:dyDescent="0.2">
      <c r="D759" s="139"/>
    </row>
    <row r="760" spans="4:4" x14ac:dyDescent="0.2">
      <c r="D760" s="139"/>
    </row>
    <row r="761" spans="4:4" x14ac:dyDescent="0.2">
      <c r="D761" s="139"/>
    </row>
    <row r="762" spans="4:4" x14ac:dyDescent="0.2">
      <c r="D762" s="139"/>
    </row>
    <row r="763" spans="4:4" x14ac:dyDescent="0.2">
      <c r="D763" s="139"/>
    </row>
    <row r="764" spans="4:4" x14ac:dyDescent="0.2">
      <c r="D764" s="139"/>
    </row>
    <row r="765" spans="4:4" x14ac:dyDescent="0.2">
      <c r="D765" s="139"/>
    </row>
    <row r="766" spans="4:4" x14ac:dyDescent="0.2">
      <c r="D766" s="139"/>
    </row>
    <row r="767" spans="4:4" x14ac:dyDescent="0.2">
      <c r="D767" s="139"/>
    </row>
    <row r="768" spans="4:4" x14ac:dyDescent="0.2">
      <c r="D768" s="139"/>
    </row>
    <row r="769" spans="4:4" x14ac:dyDescent="0.2">
      <c r="D769" s="139"/>
    </row>
    <row r="770" spans="4:4" x14ac:dyDescent="0.2">
      <c r="D770" s="139"/>
    </row>
    <row r="771" spans="4:4" x14ac:dyDescent="0.2">
      <c r="D771" s="139"/>
    </row>
    <row r="772" spans="4:4" x14ac:dyDescent="0.2">
      <c r="D772" s="139"/>
    </row>
    <row r="773" spans="4:4" x14ac:dyDescent="0.2">
      <c r="D773" s="139"/>
    </row>
    <row r="774" spans="4:4" x14ac:dyDescent="0.2">
      <c r="D774" s="139"/>
    </row>
    <row r="775" spans="4:4" x14ac:dyDescent="0.2">
      <c r="D775" s="139"/>
    </row>
    <row r="776" spans="4:4" x14ac:dyDescent="0.2">
      <c r="D776" s="139"/>
    </row>
    <row r="777" spans="4:4" x14ac:dyDescent="0.2">
      <c r="D777" s="139"/>
    </row>
    <row r="778" spans="4:4" x14ac:dyDescent="0.2">
      <c r="D778" s="139"/>
    </row>
    <row r="779" spans="4:4" x14ac:dyDescent="0.2">
      <c r="D779" s="139"/>
    </row>
    <row r="780" spans="4:4" x14ac:dyDescent="0.2">
      <c r="D780" s="139"/>
    </row>
    <row r="781" spans="4:4" x14ac:dyDescent="0.2">
      <c r="D781" s="139"/>
    </row>
    <row r="782" spans="4:4" x14ac:dyDescent="0.2">
      <c r="D782" s="139"/>
    </row>
    <row r="783" spans="4:4" x14ac:dyDescent="0.2">
      <c r="D783" s="139"/>
    </row>
    <row r="784" spans="4:4" x14ac:dyDescent="0.2">
      <c r="D784" s="139"/>
    </row>
    <row r="785" spans="4:4" x14ac:dyDescent="0.2">
      <c r="D785" s="139"/>
    </row>
    <row r="786" spans="4:4" x14ac:dyDescent="0.2">
      <c r="D786" s="139"/>
    </row>
    <row r="787" spans="4:4" x14ac:dyDescent="0.2">
      <c r="D787" s="139"/>
    </row>
    <row r="788" spans="4:4" x14ac:dyDescent="0.2">
      <c r="D788" s="139"/>
    </row>
    <row r="789" spans="4:4" x14ac:dyDescent="0.2">
      <c r="D789" s="139"/>
    </row>
    <row r="790" spans="4:4" x14ac:dyDescent="0.2">
      <c r="D790" s="139"/>
    </row>
    <row r="791" spans="4:4" x14ac:dyDescent="0.2">
      <c r="D791" s="139"/>
    </row>
    <row r="792" spans="4:4" x14ac:dyDescent="0.2">
      <c r="D792" s="139"/>
    </row>
    <row r="793" spans="4:4" x14ac:dyDescent="0.2">
      <c r="D793" s="139"/>
    </row>
    <row r="794" spans="4:4" x14ac:dyDescent="0.2">
      <c r="D794" s="139"/>
    </row>
    <row r="795" spans="4:4" x14ac:dyDescent="0.2">
      <c r="D795" s="139"/>
    </row>
    <row r="796" spans="4:4" x14ac:dyDescent="0.2">
      <c r="D796" s="139"/>
    </row>
    <row r="797" spans="4:4" x14ac:dyDescent="0.2">
      <c r="D797" s="139"/>
    </row>
    <row r="798" spans="4:4" x14ac:dyDescent="0.2">
      <c r="D798" s="139"/>
    </row>
    <row r="799" spans="4:4" x14ac:dyDescent="0.2">
      <c r="D799" s="139"/>
    </row>
    <row r="800" spans="4:4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hrEH8IjsqK0mEX6nrx7ADxo6ReojbKx3RJlJzEEVN8AFXr4iDyluvdEIlrpHKVqD8OSXkxsU3T+ln0bPVS3SZw==" saltValue="f72YPe1yaJdv6kdmFDPjbQ==" spinCount="100000" sheet="1"/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107"/>
  <sheetViews>
    <sheetView windowProtection="1" showGridLines="0" topLeftCell="B15" zoomScaleNormal="100" zoomScaleSheetLayoutView="75" workbookViewId="0">
      <selection activeCell="I12" sqref="I12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2.7109375" style="1" customWidth="1"/>
    <col min="10" max="10" width="6.7109375" style="1" customWidth="1"/>
    <col min="11" max="11" width="4.28515625" customWidth="1"/>
    <col min="12" max="15" width="10.7109375" customWidth="1"/>
  </cols>
  <sheetData>
    <row r="1" spans="1:15" ht="33.75" customHeight="1" x14ac:dyDescent="0.2">
      <c r="A1" s="73" t="s">
        <v>33</v>
      </c>
      <c r="B1" s="234" t="s">
        <v>4</v>
      </c>
      <c r="C1" s="235"/>
      <c r="D1" s="235"/>
      <c r="E1" s="235"/>
      <c r="F1" s="235"/>
      <c r="G1" s="235"/>
      <c r="H1" s="235"/>
      <c r="I1" s="235"/>
      <c r="J1" s="236"/>
    </row>
    <row r="2" spans="1:15" ht="36" customHeight="1" x14ac:dyDescent="0.2">
      <c r="A2" s="3"/>
      <c r="B2" s="79" t="s">
        <v>19</v>
      </c>
      <c r="C2" s="80"/>
      <c r="D2" s="81" t="s">
        <v>38</v>
      </c>
      <c r="E2" s="240" t="s">
        <v>39</v>
      </c>
      <c r="F2" s="241"/>
      <c r="G2" s="241"/>
      <c r="H2" s="241"/>
      <c r="I2" s="241"/>
      <c r="J2" s="242"/>
      <c r="O2" s="2"/>
    </row>
    <row r="3" spans="1:15" ht="27" hidden="1" customHeight="1" x14ac:dyDescent="0.2">
      <c r="A3" s="3"/>
      <c r="B3" s="82"/>
      <c r="C3" s="80"/>
      <c r="D3" s="83"/>
      <c r="E3" s="243"/>
      <c r="F3" s="244"/>
      <c r="G3" s="244"/>
      <c r="H3" s="244"/>
      <c r="I3" s="244"/>
      <c r="J3" s="245"/>
    </row>
    <row r="4" spans="1:15" ht="23.25" customHeight="1" x14ac:dyDescent="0.2">
      <c r="A4" s="3"/>
      <c r="B4" s="84"/>
      <c r="C4" s="85"/>
      <c r="D4" s="86"/>
      <c r="E4" s="232"/>
      <c r="F4" s="232"/>
      <c r="G4" s="232"/>
      <c r="H4" s="232"/>
      <c r="I4" s="232"/>
      <c r="J4" s="233"/>
    </row>
    <row r="5" spans="1:15" ht="24" customHeight="1" x14ac:dyDescent="0.2">
      <c r="A5" s="3"/>
      <c r="B5" s="47" t="s">
        <v>18</v>
      </c>
      <c r="C5" s="4"/>
      <c r="D5" s="32"/>
      <c r="E5" s="25"/>
      <c r="F5" s="25"/>
      <c r="G5" s="25"/>
      <c r="H5" s="27" t="s">
        <v>37</v>
      </c>
      <c r="I5" s="32"/>
      <c r="J5" s="10"/>
    </row>
    <row r="6" spans="1:15" ht="15.75" customHeight="1" x14ac:dyDescent="0.2">
      <c r="A6" s="3"/>
      <c r="B6" s="41"/>
      <c r="C6" s="25"/>
      <c r="D6" s="32"/>
      <c r="E6" s="25"/>
      <c r="F6" s="25"/>
      <c r="G6" s="25"/>
      <c r="H6" s="27" t="s">
        <v>31</v>
      </c>
      <c r="I6" s="32"/>
      <c r="J6" s="10"/>
    </row>
    <row r="7" spans="1:15" ht="15.75" customHeight="1" x14ac:dyDescent="0.2">
      <c r="A7" s="3"/>
      <c r="B7" s="42"/>
      <c r="C7" s="26"/>
      <c r="D7" s="33"/>
      <c r="E7" s="34"/>
      <c r="F7" s="34"/>
      <c r="G7" s="34"/>
      <c r="H7" s="36"/>
      <c r="I7" s="34"/>
      <c r="J7" s="51"/>
    </row>
    <row r="8" spans="1:15" ht="24" hidden="1" customHeight="1" x14ac:dyDescent="0.2">
      <c r="A8" s="3"/>
      <c r="B8" s="47" t="s">
        <v>16</v>
      </c>
      <c r="C8" s="4"/>
      <c r="D8" s="35"/>
      <c r="E8" s="4"/>
      <c r="F8" s="4"/>
      <c r="G8" s="45"/>
      <c r="H8" s="27" t="s">
        <v>37</v>
      </c>
      <c r="I8" s="32"/>
      <c r="J8" s="10"/>
    </row>
    <row r="9" spans="1:15" ht="15.75" hidden="1" customHeight="1" x14ac:dyDescent="0.2">
      <c r="A9" s="3"/>
      <c r="B9" s="3"/>
      <c r="C9" s="4"/>
      <c r="D9" s="35"/>
      <c r="E9" s="4"/>
      <c r="F9" s="4"/>
      <c r="G9" s="45"/>
      <c r="H9" s="27" t="s">
        <v>31</v>
      </c>
      <c r="I9" s="32"/>
      <c r="J9" s="10"/>
    </row>
    <row r="10" spans="1:15" ht="15.75" hidden="1" customHeight="1" x14ac:dyDescent="0.2">
      <c r="A10" s="3"/>
      <c r="B10" s="52"/>
      <c r="C10" s="26"/>
      <c r="D10" s="46"/>
      <c r="E10" s="55"/>
      <c r="F10" s="55"/>
      <c r="G10" s="53"/>
      <c r="H10" s="53"/>
      <c r="I10" s="54"/>
      <c r="J10" s="51"/>
    </row>
    <row r="11" spans="1:15" ht="24" customHeight="1" x14ac:dyDescent="0.2">
      <c r="A11" s="3"/>
      <c r="B11" s="47" t="s">
        <v>15</v>
      </c>
      <c r="C11" s="4"/>
      <c r="D11" s="247"/>
      <c r="E11" s="247"/>
      <c r="F11" s="247"/>
      <c r="G11" s="247"/>
      <c r="H11" s="27" t="s">
        <v>37</v>
      </c>
      <c r="I11" s="88"/>
      <c r="J11" s="10"/>
    </row>
    <row r="12" spans="1:15" ht="15.75" customHeight="1" x14ac:dyDescent="0.2">
      <c r="A12" s="3"/>
      <c r="B12" s="41"/>
      <c r="C12" s="25"/>
      <c r="D12" s="230"/>
      <c r="E12" s="230"/>
      <c r="F12" s="230"/>
      <c r="G12" s="230"/>
      <c r="H12" s="27" t="s">
        <v>31</v>
      </c>
      <c r="I12" s="88"/>
      <c r="J12" s="10"/>
    </row>
    <row r="13" spans="1:15" ht="15.75" customHeight="1" x14ac:dyDescent="0.2">
      <c r="A13" s="3"/>
      <c r="B13" s="42"/>
      <c r="C13" s="87"/>
      <c r="D13" s="231"/>
      <c r="E13" s="231"/>
      <c r="F13" s="231"/>
      <c r="G13" s="231"/>
      <c r="H13" s="28"/>
      <c r="I13" s="34"/>
      <c r="J13" s="51"/>
    </row>
    <row r="14" spans="1:15" ht="24" hidden="1" customHeight="1" x14ac:dyDescent="0.2">
      <c r="A14" s="3"/>
      <c r="B14" s="66" t="s">
        <v>17</v>
      </c>
      <c r="C14" s="67"/>
      <c r="D14" s="68"/>
      <c r="E14" s="69"/>
      <c r="F14" s="69"/>
      <c r="G14" s="69"/>
      <c r="H14" s="70"/>
      <c r="I14" s="69"/>
      <c r="J14" s="71"/>
    </row>
    <row r="15" spans="1:15" ht="32.25" customHeight="1" x14ac:dyDescent="0.2">
      <c r="A15" s="3"/>
      <c r="B15" s="52" t="s">
        <v>29</v>
      </c>
      <c r="C15" s="72"/>
      <c r="D15" s="53"/>
      <c r="E15" s="246"/>
      <c r="F15" s="246"/>
      <c r="G15" s="248"/>
      <c r="H15" s="248"/>
      <c r="I15" s="248" t="s">
        <v>26</v>
      </c>
      <c r="J15" s="249"/>
    </row>
    <row r="16" spans="1:15" ht="23.25" customHeight="1" x14ac:dyDescent="0.2">
      <c r="A16" s="138" t="s">
        <v>21</v>
      </c>
      <c r="B16" s="57" t="s">
        <v>21</v>
      </c>
      <c r="C16" s="58"/>
      <c r="D16" s="59"/>
      <c r="E16" s="223"/>
      <c r="F16" s="224"/>
      <c r="G16" s="223"/>
      <c r="H16" s="224"/>
      <c r="I16" s="223">
        <f>SUMIF(F64:F103,A16,I64:I103)+SUMIF(F64:F103,"PSU",I64:I103)</f>
        <v>0</v>
      </c>
      <c r="J16" s="225"/>
    </row>
    <row r="17" spans="1:10" ht="23.25" customHeight="1" x14ac:dyDescent="0.2">
      <c r="A17" s="138" t="s">
        <v>22</v>
      </c>
      <c r="B17" s="57" t="s">
        <v>22</v>
      </c>
      <c r="C17" s="58"/>
      <c r="D17" s="59"/>
      <c r="E17" s="223"/>
      <c r="F17" s="224"/>
      <c r="G17" s="223"/>
      <c r="H17" s="224"/>
      <c r="I17" s="223">
        <f>SUMIF(F64:F103,A17,I64:I103)</f>
        <v>0</v>
      </c>
      <c r="J17" s="225"/>
    </row>
    <row r="18" spans="1:10" ht="23.25" customHeight="1" x14ac:dyDescent="0.2">
      <c r="A18" s="138" t="s">
        <v>23</v>
      </c>
      <c r="B18" s="57" t="s">
        <v>23</v>
      </c>
      <c r="C18" s="58"/>
      <c r="D18" s="59"/>
      <c r="E18" s="223"/>
      <c r="F18" s="224"/>
      <c r="G18" s="223"/>
      <c r="H18" s="224"/>
      <c r="I18" s="223">
        <f>SUMIF(F64:F103,A18,I64:I103)</f>
        <v>0</v>
      </c>
      <c r="J18" s="225"/>
    </row>
    <row r="19" spans="1:10" ht="23.25" customHeight="1" x14ac:dyDescent="0.2">
      <c r="A19" s="138" t="s">
        <v>145</v>
      </c>
      <c r="B19" s="57" t="s">
        <v>24</v>
      </c>
      <c r="C19" s="58"/>
      <c r="D19" s="59"/>
      <c r="E19" s="223"/>
      <c r="F19" s="224"/>
      <c r="G19" s="223"/>
      <c r="H19" s="224"/>
      <c r="I19" s="223">
        <f>SUMIF(F64:F103,A19,I64:I103)</f>
        <v>0</v>
      </c>
      <c r="J19" s="225"/>
    </row>
    <row r="20" spans="1:10" ht="23.25" customHeight="1" x14ac:dyDescent="0.2">
      <c r="A20" s="138" t="s">
        <v>146</v>
      </c>
      <c r="B20" s="57" t="s">
        <v>25</v>
      </c>
      <c r="C20" s="58"/>
      <c r="D20" s="59"/>
      <c r="E20" s="223"/>
      <c r="F20" s="224"/>
      <c r="G20" s="223"/>
      <c r="H20" s="224"/>
      <c r="I20" s="223">
        <f>SUMIF(F64:F103,A20,I64:I103)</f>
        <v>0</v>
      </c>
      <c r="J20" s="225"/>
    </row>
    <row r="21" spans="1:10" ht="23.25" customHeight="1" x14ac:dyDescent="0.2">
      <c r="A21" s="3"/>
      <c r="B21" s="74" t="s">
        <v>26</v>
      </c>
      <c r="C21" s="75"/>
      <c r="D21" s="76"/>
      <c r="E21" s="226"/>
      <c r="F21" s="250"/>
      <c r="G21" s="226"/>
      <c r="H21" s="250"/>
      <c r="I21" s="226">
        <f>SUM(I16:J20)</f>
        <v>0</v>
      </c>
      <c r="J21" s="227"/>
    </row>
    <row r="22" spans="1:10" ht="33" customHeight="1" x14ac:dyDescent="0.2">
      <c r="A22" s="3"/>
      <c r="B22" s="65" t="s">
        <v>30</v>
      </c>
      <c r="C22" s="58"/>
      <c r="D22" s="59"/>
      <c r="E22" s="64"/>
      <c r="F22" s="61"/>
      <c r="G22" s="50"/>
      <c r="H22" s="50"/>
      <c r="I22" s="50"/>
      <c r="J22" s="62"/>
    </row>
    <row r="23" spans="1:10" ht="23.25" customHeight="1" x14ac:dyDescent="0.2">
      <c r="A23" s="3">
        <f>ZakladDPHSni*SazbaDPH1/100</f>
        <v>0</v>
      </c>
      <c r="B23" s="57"/>
      <c r="C23" s="58"/>
      <c r="D23" s="59"/>
      <c r="E23" s="60"/>
      <c r="F23" s="61"/>
      <c r="G23" s="221"/>
      <c r="H23" s="222"/>
      <c r="I23" s="222"/>
      <c r="J23" s="62"/>
    </row>
    <row r="24" spans="1:10" ht="23.25" customHeight="1" x14ac:dyDescent="0.2">
      <c r="A24" s="3">
        <f>(A23-INT(A23))*100</f>
        <v>0</v>
      </c>
      <c r="B24" s="57"/>
      <c r="C24" s="58"/>
      <c r="D24" s="59"/>
      <c r="E24" s="60"/>
      <c r="F24" s="61"/>
      <c r="G24" s="219"/>
      <c r="H24" s="220"/>
      <c r="I24" s="220"/>
      <c r="J24" s="62"/>
    </row>
    <row r="25" spans="1:10" ht="23.25" customHeight="1" x14ac:dyDescent="0.2">
      <c r="A25" s="3">
        <f>ZakladDPHZakl*SazbaDPH2/100</f>
        <v>0</v>
      </c>
      <c r="B25" s="57" t="s">
        <v>2776</v>
      </c>
      <c r="C25" s="58"/>
      <c r="D25" s="59"/>
      <c r="E25" s="60">
        <v>15</v>
      </c>
      <c r="F25" s="61" t="s">
        <v>0</v>
      </c>
      <c r="G25" s="221">
        <f>ZakladDPHZaklVypocet</f>
        <v>0</v>
      </c>
      <c r="H25" s="222"/>
      <c r="I25" s="222"/>
      <c r="J25" s="62" t="str">
        <f t="shared" ref="J25:J28" si="0">Mena</f>
        <v>CZK</v>
      </c>
    </row>
    <row r="26" spans="1:10" ht="23.25" customHeight="1" x14ac:dyDescent="0.2">
      <c r="A26" s="3">
        <f>(A25-INT(A25))*100</f>
        <v>0</v>
      </c>
      <c r="B26" s="49" t="s">
        <v>2777</v>
      </c>
      <c r="C26" s="21"/>
      <c r="D26" s="17"/>
      <c r="E26" s="43">
        <f>SazbaDPH2</f>
        <v>15</v>
      </c>
      <c r="F26" s="44" t="s">
        <v>0</v>
      </c>
      <c r="G26" s="237">
        <f>ZakladDPHZakl*0.15</f>
        <v>0</v>
      </c>
      <c r="H26" s="238"/>
      <c r="I26" s="238"/>
      <c r="J26" s="56" t="str">
        <f t="shared" si="0"/>
        <v>CZK</v>
      </c>
    </row>
    <row r="27" spans="1:10" ht="23.25" customHeight="1" thickBot="1" x14ac:dyDescent="0.25">
      <c r="A27" s="3">
        <f>ZakladDPHSni+DPHSni+ZakladDPHZakl+DPHZakl</f>
        <v>0</v>
      </c>
      <c r="B27" s="48"/>
      <c r="C27" s="19"/>
      <c r="D27" s="22"/>
      <c r="E27" s="19"/>
      <c r="F27" s="20"/>
      <c r="G27" s="239"/>
      <c r="H27" s="239"/>
      <c r="I27" s="239"/>
      <c r="J27" s="63"/>
    </row>
    <row r="28" spans="1:10" ht="27.75" hidden="1" customHeight="1" thickBot="1" x14ac:dyDescent="0.25">
      <c r="A28" s="3"/>
      <c r="B28" s="115" t="s">
        <v>20</v>
      </c>
      <c r="C28" s="116"/>
      <c r="D28" s="116"/>
      <c r="E28" s="117"/>
      <c r="F28" s="118"/>
      <c r="G28" s="229">
        <f>ZakladDPHSniVypocet+ZakladDPHZaklVypocet</f>
        <v>0</v>
      </c>
      <c r="H28" s="229"/>
      <c r="I28" s="229"/>
      <c r="J28" s="119" t="str">
        <f t="shared" si="0"/>
        <v>CZK</v>
      </c>
    </row>
    <row r="29" spans="1:10" ht="27.75" customHeight="1" thickBot="1" x14ac:dyDescent="0.25">
      <c r="A29" s="3">
        <f>(A27-INT(A27))*100</f>
        <v>0</v>
      </c>
      <c r="B29" s="115" t="s">
        <v>32</v>
      </c>
      <c r="C29" s="120"/>
      <c r="D29" s="120"/>
      <c r="E29" s="120"/>
      <c r="F29" s="120"/>
      <c r="G29" s="228">
        <f>ZakladDPHZakl+DPHZakl</f>
        <v>0</v>
      </c>
      <c r="H29" s="228"/>
      <c r="I29" s="228"/>
      <c r="J29" s="121" t="s">
        <v>66</v>
      </c>
    </row>
    <row r="30" spans="1:10" ht="12.75" customHeight="1" x14ac:dyDescent="0.2">
      <c r="A30" s="3"/>
      <c r="B30" s="3"/>
      <c r="C30" s="4"/>
      <c r="D30" s="4"/>
      <c r="E30" s="4"/>
      <c r="F30" s="4"/>
      <c r="G30" s="45"/>
      <c r="H30" s="4"/>
      <c r="I30" s="45"/>
      <c r="J30" s="11"/>
    </row>
    <row r="31" spans="1:10" ht="30" customHeight="1" x14ac:dyDescent="0.2">
      <c r="A31" s="3"/>
      <c r="B31" s="3"/>
      <c r="C31" s="4"/>
      <c r="D31" s="4"/>
      <c r="E31" s="4"/>
      <c r="F31" s="4"/>
      <c r="G31" s="45"/>
      <c r="H31" s="4"/>
      <c r="I31" s="45"/>
      <c r="J31" s="11"/>
    </row>
    <row r="32" spans="1:10" ht="18.75" customHeight="1" x14ac:dyDescent="0.2">
      <c r="A32" s="3"/>
      <c r="B32" s="23"/>
      <c r="C32" s="18" t="s">
        <v>11</v>
      </c>
      <c r="D32" s="39"/>
      <c r="E32" s="39"/>
      <c r="F32" s="18" t="s">
        <v>10</v>
      </c>
      <c r="G32" s="39"/>
      <c r="H32" s="40">
        <f ca="1">TODAY()</f>
        <v>43264</v>
      </c>
      <c r="I32" s="39"/>
      <c r="J32" s="11"/>
    </row>
    <row r="33" spans="1:10" ht="47.25" customHeight="1" x14ac:dyDescent="0.2">
      <c r="A33" s="3"/>
      <c r="B33" s="3"/>
      <c r="C33" s="4"/>
      <c r="D33" s="4"/>
      <c r="E33" s="4"/>
      <c r="F33" s="4"/>
      <c r="G33" s="45"/>
      <c r="H33" s="4"/>
      <c r="I33" s="45"/>
      <c r="J33" s="11"/>
    </row>
    <row r="34" spans="1:10" s="37" customFormat="1" ht="18.75" customHeight="1" x14ac:dyDescent="0.2">
      <c r="A34" s="29"/>
      <c r="B34" s="29"/>
      <c r="C34" s="30"/>
      <c r="D34" s="24"/>
      <c r="E34" s="24"/>
      <c r="F34" s="30"/>
      <c r="G34" s="31"/>
      <c r="H34" s="24"/>
      <c r="I34" s="31"/>
      <c r="J34" s="38"/>
    </row>
    <row r="35" spans="1:10" ht="12.75" customHeight="1" x14ac:dyDescent="0.2">
      <c r="A35" s="3"/>
      <c r="B35" s="3"/>
      <c r="C35" s="4"/>
      <c r="D35" s="218" t="s">
        <v>2</v>
      </c>
      <c r="E35" s="218"/>
      <c r="F35" s="4"/>
      <c r="G35" s="45"/>
      <c r="H35" s="12" t="s">
        <v>3</v>
      </c>
      <c r="I35" s="45"/>
      <c r="J35" s="11"/>
    </row>
    <row r="36" spans="1:10" ht="13.5" customHeight="1" thickBot="1" x14ac:dyDescent="0.2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">
      <c r="B37" s="94" t="s">
        <v>12</v>
      </c>
      <c r="C37" s="95"/>
      <c r="D37" s="95"/>
      <c r="E37" s="95"/>
      <c r="F37" s="96"/>
      <c r="G37" s="96"/>
      <c r="H37" s="96"/>
      <c r="I37" s="96"/>
      <c r="J37" s="95"/>
    </row>
    <row r="38" spans="1:10" ht="25.5" customHeight="1" x14ac:dyDescent="0.2">
      <c r="A38" s="93" t="s">
        <v>34</v>
      </c>
      <c r="B38" s="97" t="s">
        <v>13</v>
      </c>
      <c r="C38" s="98" t="s">
        <v>5</v>
      </c>
      <c r="D38" s="99"/>
      <c r="E38" s="99"/>
      <c r="F38" s="100">
        <f>B23</f>
        <v>0</v>
      </c>
      <c r="G38" s="100" t="str">
        <f>B25</f>
        <v>Základ sníženou  DPH</v>
      </c>
      <c r="H38" s="101" t="s">
        <v>14</v>
      </c>
      <c r="I38" s="101" t="s">
        <v>1</v>
      </c>
      <c r="J38" s="102" t="s">
        <v>0</v>
      </c>
    </row>
    <row r="39" spans="1:10" ht="25.5" hidden="1" customHeight="1" x14ac:dyDescent="0.2">
      <c r="A39" s="93">
        <v>1</v>
      </c>
      <c r="B39" s="103" t="s">
        <v>40</v>
      </c>
      <c r="C39" s="211"/>
      <c r="D39" s="212"/>
      <c r="E39" s="212"/>
      <c r="F39" s="104">
        <f>'00 01 Naklady'!AE15+'00 02 Naklady'!AE46+'01 01 Pol'!AE846+'01 02 Pol'!AE778+'01 03 Pol'!AE937+'01 04 Pol'!AE808+'01 05 Pol'!AE588+'01 06 Pol'!AE557+'01 07 Pol'!AE588+'01 08 Pol'!AE11+'02 01 Pol'!AE864+'02 02 Pol'!AE802+'02 03 Pol'!AE686+'02 04 Pol'!AE11</f>
        <v>0</v>
      </c>
      <c r="G39" s="105">
        <f>'00 01 Naklady'!AF15+'00 02 Naklady'!AF46+'01 01 Pol'!AF846+'01 02 Pol'!AF778+'01 03 Pol'!AF937+'01 04 Pol'!AF808+'01 05 Pol'!AF588+'01 06 Pol'!AF557+'01 07 Pol'!AF588+'01 08 Pol'!AF11+'02 01 Pol'!AF864+'02 02 Pol'!AF802+'02 03 Pol'!AF686+'02 04 Pol'!AF11</f>
        <v>0</v>
      </c>
      <c r="H39" s="106">
        <f t="shared" ref="H39:H56" si="1">(F39*SazbaDPH1/100)+(G39*SazbaDPH2/100)</f>
        <v>0</v>
      </c>
      <c r="I39" s="106">
        <f t="shared" ref="I39:I56" si="2">F39+G39+H39</f>
        <v>0</v>
      </c>
      <c r="J39" s="107" t="str">
        <f t="shared" ref="J39:J56" si="3">IF(CenaCelkemVypocet=0,"",I39/CenaCelkemVypocet*100)</f>
        <v/>
      </c>
    </row>
    <row r="40" spans="1:10" ht="25.5" customHeight="1" x14ac:dyDescent="0.2">
      <c r="A40" s="93">
        <v>2</v>
      </c>
      <c r="B40" s="108" t="s">
        <v>41</v>
      </c>
      <c r="C40" s="216" t="s">
        <v>42</v>
      </c>
      <c r="D40" s="217"/>
      <c r="E40" s="217"/>
      <c r="F40" s="109">
        <f>'00 01 Naklady'!AE15+'00 02 Naklady'!AE46</f>
        <v>0</v>
      </c>
      <c r="G40" s="205">
        <f>'00 01 Naklady'!AF15+'00 02 Naklady'!AF46</f>
        <v>0</v>
      </c>
      <c r="H40" s="205">
        <f t="shared" si="1"/>
        <v>0</v>
      </c>
      <c r="I40" s="205">
        <f t="shared" si="2"/>
        <v>0</v>
      </c>
      <c r="J40" s="110" t="str">
        <f t="shared" si="3"/>
        <v/>
      </c>
    </row>
    <row r="41" spans="1:10" ht="25.5" customHeight="1" x14ac:dyDescent="0.2">
      <c r="A41" s="93">
        <v>3</v>
      </c>
      <c r="B41" s="111" t="s">
        <v>43</v>
      </c>
      <c r="C41" s="211" t="s">
        <v>42</v>
      </c>
      <c r="D41" s="212"/>
      <c r="E41" s="212"/>
      <c r="F41" s="112">
        <f>'00 01 Naklady'!AE15</f>
        <v>0</v>
      </c>
      <c r="G41" s="206">
        <f>'00 01 Naklady'!AF15</f>
        <v>0</v>
      </c>
      <c r="H41" s="206">
        <f t="shared" si="1"/>
        <v>0</v>
      </c>
      <c r="I41" s="206">
        <f t="shared" si="2"/>
        <v>0</v>
      </c>
      <c r="J41" s="107" t="str">
        <f t="shared" si="3"/>
        <v/>
      </c>
    </row>
    <row r="42" spans="1:10" ht="25.5" customHeight="1" x14ac:dyDescent="0.2">
      <c r="A42" s="93">
        <v>3</v>
      </c>
      <c r="B42" s="111" t="s">
        <v>44</v>
      </c>
      <c r="C42" s="211" t="s">
        <v>45</v>
      </c>
      <c r="D42" s="212"/>
      <c r="E42" s="212"/>
      <c r="F42" s="112">
        <f>'00 02 Naklady'!AE46</f>
        <v>0</v>
      </c>
      <c r="G42" s="206">
        <f>'00 02 Naklady'!AF46</f>
        <v>0</v>
      </c>
      <c r="H42" s="206">
        <f t="shared" si="1"/>
        <v>0</v>
      </c>
      <c r="I42" s="206">
        <f t="shared" si="2"/>
        <v>0</v>
      </c>
      <c r="J42" s="107" t="str">
        <f t="shared" si="3"/>
        <v/>
      </c>
    </row>
    <row r="43" spans="1:10" ht="25.5" customHeight="1" x14ac:dyDescent="0.2">
      <c r="A43" s="93">
        <v>2</v>
      </c>
      <c r="B43" s="108" t="s">
        <v>43</v>
      </c>
      <c r="C43" s="216" t="s">
        <v>46</v>
      </c>
      <c r="D43" s="217"/>
      <c r="E43" s="217"/>
      <c r="F43" s="109">
        <f>'01 01 Pol'!AE846+'01 02 Pol'!AE778+'01 03 Pol'!AE937+'01 04 Pol'!AE808+'01 05 Pol'!AE588+'01 06 Pol'!AE557+'01 07 Pol'!AE588+'01 08 Pol'!AE11</f>
        <v>0</v>
      </c>
      <c r="G43" s="205">
        <f>'01 01 Pol'!AF846+'01 02 Pol'!AF778+'01 03 Pol'!AF937+'01 04 Pol'!AF808+'01 05 Pol'!AF588+'01 06 Pol'!AF557+'01 07 Pol'!AF588+'01 08 Pol'!AF11</f>
        <v>0</v>
      </c>
      <c r="H43" s="205">
        <f t="shared" si="1"/>
        <v>0</v>
      </c>
      <c r="I43" s="205">
        <f t="shared" si="2"/>
        <v>0</v>
      </c>
      <c r="J43" s="110" t="str">
        <f t="shared" si="3"/>
        <v/>
      </c>
    </row>
    <row r="44" spans="1:10" ht="25.5" customHeight="1" x14ac:dyDescent="0.2">
      <c r="A44" s="93">
        <v>3</v>
      </c>
      <c r="B44" s="111" t="s">
        <v>43</v>
      </c>
      <c r="C44" s="211" t="s">
        <v>47</v>
      </c>
      <c r="D44" s="212"/>
      <c r="E44" s="212"/>
      <c r="F44" s="112">
        <f>'01 01 Pol'!AE846</f>
        <v>0</v>
      </c>
      <c r="G44" s="206">
        <f>'01 01 Pol'!AF846</f>
        <v>0</v>
      </c>
      <c r="H44" s="206">
        <f t="shared" si="1"/>
        <v>0</v>
      </c>
      <c r="I44" s="206">
        <f t="shared" si="2"/>
        <v>0</v>
      </c>
      <c r="J44" s="107" t="str">
        <f t="shared" si="3"/>
        <v/>
      </c>
    </row>
    <row r="45" spans="1:10" ht="25.5" customHeight="1" x14ac:dyDescent="0.2">
      <c r="A45" s="93">
        <v>3</v>
      </c>
      <c r="B45" s="111" t="s">
        <v>44</v>
      </c>
      <c r="C45" s="211" t="s">
        <v>48</v>
      </c>
      <c r="D45" s="212"/>
      <c r="E45" s="212"/>
      <c r="F45" s="112">
        <f>'01 02 Pol'!AE778</f>
        <v>0</v>
      </c>
      <c r="G45" s="206">
        <f>'01 02 Pol'!AF778</f>
        <v>0</v>
      </c>
      <c r="H45" s="206">
        <f t="shared" si="1"/>
        <v>0</v>
      </c>
      <c r="I45" s="206">
        <f t="shared" si="2"/>
        <v>0</v>
      </c>
      <c r="J45" s="107" t="str">
        <f t="shared" si="3"/>
        <v/>
      </c>
    </row>
    <row r="46" spans="1:10" ht="25.5" customHeight="1" x14ac:dyDescent="0.2">
      <c r="A46" s="93">
        <v>3</v>
      </c>
      <c r="B46" s="111" t="s">
        <v>49</v>
      </c>
      <c r="C46" s="211" t="s">
        <v>50</v>
      </c>
      <c r="D46" s="212"/>
      <c r="E46" s="212"/>
      <c r="F46" s="112">
        <f>'01 03 Pol'!AE937</f>
        <v>0</v>
      </c>
      <c r="G46" s="206">
        <f>'01 03 Pol'!AF937</f>
        <v>0</v>
      </c>
      <c r="H46" s="206">
        <f t="shared" si="1"/>
        <v>0</v>
      </c>
      <c r="I46" s="206">
        <f t="shared" si="2"/>
        <v>0</v>
      </c>
      <c r="J46" s="107" t="str">
        <f t="shared" si="3"/>
        <v/>
      </c>
    </row>
    <row r="47" spans="1:10" ht="25.5" customHeight="1" x14ac:dyDescent="0.2">
      <c r="A47" s="93">
        <v>3</v>
      </c>
      <c r="B47" s="111" t="s">
        <v>51</v>
      </c>
      <c r="C47" s="211" t="s">
        <v>52</v>
      </c>
      <c r="D47" s="212"/>
      <c r="E47" s="212"/>
      <c r="F47" s="112">
        <f>'01 04 Pol'!AE808</f>
        <v>0</v>
      </c>
      <c r="G47" s="206">
        <f>'01 04 Pol'!AF808</f>
        <v>0</v>
      </c>
      <c r="H47" s="206">
        <f t="shared" si="1"/>
        <v>0</v>
      </c>
      <c r="I47" s="206">
        <f t="shared" si="2"/>
        <v>0</v>
      </c>
      <c r="J47" s="107" t="str">
        <f t="shared" si="3"/>
        <v/>
      </c>
    </row>
    <row r="48" spans="1:10" ht="25.5" customHeight="1" x14ac:dyDescent="0.2">
      <c r="A48" s="93">
        <v>3</v>
      </c>
      <c r="B48" s="111" t="s">
        <v>53</v>
      </c>
      <c r="C48" s="211" t="s">
        <v>54</v>
      </c>
      <c r="D48" s="212"/>
      <c r="E48" s="212"/>
      <c r="F48" s="112">
        <f>'01 05 Pol'!AE588</f>
        <v>0</v>
      </c>
      <c r="G48" s="206">
        <f>'01 05 Pol'!AF588</f>
        <v>0</v>
      </c>
      <c r="H48" s="206">
        <f t="shared" si="1"/>
        <v>0</v>
      </c>
      <c r="I48" s="206">
        <f t="shared" si="2"/>
        <v>0</v>
      </c>
      <c r="J48" s="107" t="str">
        <f t="shared" si="3"/>
        <v/>
      </c>
    </row>
    <row r="49" spans="1:10" ht="25.5" customHeight="1" x14ac:dyDescent="0.2">
      <c r="A49" s="93">
        <v>3</v>
      </c>
      <c r="B49" s="111" t="s">
        <v>55</v>
      </c>
      <c r="C49" s="211" t="s">
        <v>56</v>
      </c>
      <c r="D49" s="212"/>
      <c r="E49" s="212"/>
      <c r="F49" s="112">
        <f>'01 06 Pol'!AE557</f>
        <v>0</v>
      </c>
      <c r="G49" s="206">
        <f>'01 06 Pol'!AF557</f>
        <v>0</v>
      </c>
      <c r="H49" s="206">
        <f t="shared" si="1"/>
        <v>0</v>
      </c>
      <c r="I49" s="206">
        <f t="shared" si="2"/>
        <v>0</v>
      </c>
      <c r="J49" s="107" t="str">
        <f t="shared" si="3"/>
        <v/>
      </c>
    </row>
    <row r="50" spans="1:10" ht="25.5" customHeight="1" x14ac:dyDescent="0.2">
      <c r="A50" s="93">
        <v>3</v>
      </c>
      <c r="B50" s="111" t="s">
        <v>57</v>
      </c>
      <c r="C50" s="211" t="s">
        <v>58</v>
      </c>
      <c r="D50" s="212"/>
      <c r="E50" s="212"/>
      <c r="F50" s="112">
        <f>'01 07 Pol'!AE588</f>
        <v>0</v>
      </c>
      <c r="G50" s="206">
        <f>'01 07 Pol'!AF588</f>
        <v>0</v>
      </c>
      <c r="H50" s="206">
        <f t="shared" si="1"/>
        <v>0</v>
      </c>
      <c r="I50" s="206">
        <f t="shared" si="2"/>
        <v>0</v>
      </c>
      <c r="J50" s="107" t="str">
        <f t="shared" si="3"/>
        <v/>
      </c>
    </row>
    <row r="51" spans="1:10" ht="25.5" customHeight="1" x14ac:dyDescent="0.2">
      <c r="A51" s="93">
        <v>3</v>
      </c>
      <c r="B51" s="111" t="s">
        <v>59</v>
      </c>
      <c r="C51" s="211" t="s">
        <v>60</v>
      </c>
      <c r="D51" s="212"/>
      <c r="E51" s="212"/>
      <c r="F51" s="112">
        <f>'01 08 Pol'!AE11</f>
        <v>0</v>
      </c>
      <c r="G51" s="206">
        <f>'01 08 Pol'!AF11</f>
        <v>0</v>
      </c>
      <c r="H51" s="206">
        <f t="shared" si="1"/>
        <v>0</v>
      </c>
      <c r="I51" s="206">
        <f t="shared" si="2"/>
        <v>0</v>
      </c>
      <c r="J51" s="107" t="str">
        <f t="shared" si="3"/>
        <v/>
      </c>
    </row>
    <row r="52" spans="1:10" ht="25.5" customHeight="1" x14ac:dyDescent="0.2">
      <c r="A52" s="93">
        <v>2</v>
      </c>
      <c r="B52" s="108" t="s">
        <v>44</v>
      </c>
      <c r="C52" s="216" t="s">
        <v>61</v>
      </c>
      <c r="D52" s="217"/>
      <c r="E52" s="217"/>
      <c r="F52" s="109">
        <f>'02 01 Pol'!AE864+'02 02 Pol'!AE802+'02 03 Pol'!AE686+'02 04 Pol'!AE11</f>
        <v>0</v>
      </c>
      <c r="G52" s="205">
        <f>'02 01 Pol'!AF864+'02 02 Pol'!AF802+'02 03 Pol'!AF686+'02 04 Pol'!AF11</f>
        <v>0</v>
      </c>
      <c r="H52" s="205">
        <f t="shared" si="1"/>
        <v>0</v>
      </c>
      <c r="I52" s="205">
        <f t="shared" si="2"/>
        <v>0</v>
      </c>
      <c r="J52" s="110" t="str">
        <f t="shared" si="3"/>
        <v/>
      </c>
    </row>
    <row r="53" spans="1:10" ht="25.5" customHeight="1" x14ac:dyDescent="0.2">
      <c r="A53" s="93">
        <v>3</v>
      </c>
      <c r="B53" s="111" t="s">
        <v>43</v>
      </c>
      <c r="C53" s="211" t="s">
        <v>62</v>
      </c>
      <c r="D53" s="212"/>
      <c r="E53" s="212"/>
      <c r="F53" s="112">
        <f>'02 01 Pol'!AE864</f>
        <v>0</v>
      </c>
      <c r="G53" s="206">
        <f>'02 01 Pol'!AF864</f>
        <v>0</v>
      </c>
      <c r="H53" s="206">
        <f t="shared" si="1"/>
        <v>0</v>
      </c>
      <c r="I53" s="206">
        <f t="shared" si="2"/>
        <v>0</v>
      </c>
      <c r="J53" s="107" t="str">
        <f t="shared" si="3"/>
        <v/>
      </c>
    </row>
    <row r="54" spans="1:10" ht="25.5" customHeight="1" x14ac:dyDescent="0.2">
      <c r="A54" s="93">
        <v>3</v>
      </c>
      <c r="B54" s="111" t="s">
        <v>44</v>
      </c>
      <c r="C54" s="211" t="s">
        <v>63</v>
      </c>
      <c r="D54" s="212"/>
      <c r="E54" s="212"/>
      <c r="F54" s="112">
        <f>'02 02 Pol'!AE802</f>
        <v>0</v>
      </c>
      <c r="G54" s="206">
        <f>'02 02 Pol'!AF802</f>
        <v>0</v>
      </c>
      <c r="H54" s="206">
        <f t="shared" si="1"/>
        <v>0</v>
      </c>
      <c r="I54" s="206">
        <f t="shared" si="2"/>
        <v>0</v>
      </c>
      <c r="J54" s="107" t="str">
        <f t="shared" si="3"/>
        <v/>
      </c>
    </row>
    <row r="55" spans="1:10" ht="25.5" customHeight="1" x14ac:dyDescent="0.2">
      <c r="A55" s="93">
        <v>3</v>
      </c>
      <c r="B55" s="111" t="s">
        <v>49</v>
      </c>
      <c r="C55" s="211" t="s">
        <v>64</v>
      </c>
      <c r="D55" s="212"/>
      <c r="E55" s="212"/>
      <c r="F55" s="112">
        <f>'02 03 Pol'!AE686</f>
        <v>0</v>
      </c>
      <c r="G55" s="206">
        <f>'02 03 Pol'!AF686</f>
        <v>0</v>
      </c>
      <c r="H55" s="206">
        <f t="shared" si="1"/>
        <v>0</v>
      </c>
      <c r="I55" s="206">
        <f t="shared" si="2"/>
        <v>0</v>
      </c>
      <c r="J55" s="107" t="str">
        <f t="shared" si="3"/>
        <v/>
      </c>
    </row>
    <row r="56" spans="1:10" ht="25.5" customHeight="1" x14ac:dyDescent="0.2">
      <c r="A56" s="93">
        <v>3</v>
      </c>
      <c r="B56" s="111" t="s">
        <v>51</v>
      </c>
      <c r="C56" s="211" t="s">
        <v>60</v>
      </c>
      <c r="D56" s="212"/>
      <c r="E56" s="212"/>
      <c r="F56" s="112">
        <f>'02 04 Pol'!AE11</f>
        <v>0</v>
      </c>
      <c r="G56" s="206">
        <f>'02 04 Pol'!AF11</f>
        <v>0</v>
      </c>
      <c r="H56" s="206">
        <f t="shared" si="1"/>
        <v>0</v>
      </c>
      <c r="I56" s="206">
        <f t="shared" si="2"/>
        <v>0</v>
      </c>
      <c r="J56" s="107" t="str">
        <f t="shared" si="3"/>
        <v/>
      </c>
    </row>
    <row r="57" spans="1:10" ht="25.5" customHeight="1" x14ac:dyDescent="0.2">
      <c r="A57" s="93"/>
      <c r="B57" s="213" t="s">
        <v>65</v>
      </c>
      <c r="C57" s="214"/>
      <c r="D57" s="214"/>
      <c r="E57" s="215"/>
      <c r="F57" s="113">
        <f>SUMIF(A39:A56,"=1",F39:F56)</f>
        <v>0</v>
      </c>
      <c r="G57" s="207">
        <f>SUMIF(A39:A56,"=1",G39:G56)</f>
        <v>0</v>
      </c>
      <c r="H57" s="207">
        <f>SUMIF(A39:A56,"=1",H39:H56)</f>
        <v>0</v>
      </c>
      <c r="I57" s="207">
        <f>SUMIF(A39:A56,"=1",I39:I56)</f>
        <v>0</v>
      </c>
      <c r="J57" s="114">
        <f>SUMIF(A39:A56,"=1",J39:J56)</f>
        <v>0</v>
      </c>
    </row>
    <row r="61" spans="1:10" ht="15.75" x14ac:dyDescent="0.25">
      <c r="B61" s="122" t="s">
        <v>67</v>
      </c>
    </row>
    <row r="63" spans="1:10" ht="25.5" customHeight="1" x14ac:dyDescent="0.2">
      <c r="A63" s="123"/>
      <c r="B63" s="126" t="s">
        <v>13</v>
      </c>
      <c r="C63" s="126" t="s">
        <v>5</v>
      </c>
      <c r="D63" s="127"/>
      <c r="E63" s="127"/>
      <c r="F63" s="128" t="s">
        <v>68</v>
      </c>
      <c r="G63" s="128"/>
      <c r="H63" s="128"/>
      <c r="I63" s="128" t="s">
        <v>26</v>
      </c>
      <c r="J63" s="128" t="s">
        <v>0</v>
      </c>
    </row>
    <row r="64" spans="1:10" ht="25.5" customHeight="1" x14ac:dyDescent="0.2">
      <c r="A64" s="124"/>
      <c r="B64" s="129" t="s">
        <v>69</v>
      </c>
      <c r="C64" s="209" t="s">
        <v>70</v>
      </c>
      <c r="D64" s="210"/>
      <c r="E64" s="210"/>
      <c r="F64" s="134" t="s">
        <v>21</v>
      </c>
      <c r="G64" s="135"/>
      <c r="H64" s="135"/>
      <c r="I64" s="135">
        <f>'00 02 Naklady'!G8+'01 01 Pol'!G8+'01 02 Pol'!G8+'01 03 Pol'!G8+'01 04 Pol'!G8+'01 05 Pol'!G8+'01 06 Pol'!G8+'01 07 Pol'!G8+'02 01 Pol'!G8+'02 02 Pol'!G8+'02 03 Pol'!G8</f>
        <v>0</v>
      </c>
      <c r="J64" s="132" t="str">
        <f>IF(I104=0,"",I64/I104*100)</f>
        <v/>
      </c>
    </row>
    <row r="65" spans="1:10" ht="25.5" customHeight="1" x14ac:dyDescent="0.2">
      <c r="A65" s="124"/>
      <c r="B65" s="129" t="s">
        <v>71</v>
      </c>
      <c r="C65" s="209" t="s">
        <v>72</v>
      </c>
      <c r="D65" s="210"/>
      <c r="E65" s="210"/>
      <c r="F65" s="134" t="s">
        <v>21</v>
      </c>
      <c r="G65" s="135"/>
      <c r="H65" s="135"/>
      <c r="I65" s="135">
        <f>'01 01 Pol'!G98+'01 02 Pol'!G85+'01 03 Pol'!G88+'01 04 Pol'!G84+'01 05 Pol'!G80+'01 06 Pol'!G81+'01 07 Pol'!G79+'02 01 Pol'!G78+'02 02 Pol'!G70+'02 03 Pol'!G82</f>
        <v>0</v>
      </c>
      <c r="J65" s="132" t="str">
        <f>IF(I104=0,"",I65/I104*100)</f>
        <v/>
      </c>
    </row>
    <row r="66" spans="1:10" ht="25.5" customHeight="1" x14ac:dyDescent="0.2">
      <c r="A66" s="124"/>
      <c r="B66" s="129" t="s">
        <v>73</v>
      </c>
      <c r="C66" s="209" t="s">
        <v>74</v>
      </c>
      <c r="D66" s="210"/>
      <c r="E66" s="210"/>
      <c r="F66" s="134" t="s">
        <v>21</v>
      </c>
      <c r="G66" s="135"/>
      <c r="H66" s="135"/>
      <c r="I66" s="135">
        <f>'01 05 Pol'!G128+'01 06 Pol'!G127+'01 07 Pol'!G122+'02 03 Pol'!G126</f>
        <v>0</v>
      </c>
      <c r="J66" s="132" t="str">
        <f>IF(I104=0,"",I66/I104*100)</f>
        <v/>
      </c>
    </row>
    <row r="67" spans="1:10" ht="25.5" customHeight="1" x14ac:dyDescent="0.2">
      <c r="A67" s="124"/>
      <c r="B67" s="129" t="s">
        <v>75</v>
      </c>
      <c r="C67" s="209" t="s">
        <v>76</v>
      </c>
      <c r="D67" s="210"/>
      <c r="E67" s="210"/>
      <c r="F67" s="134" t="s">
        <v>21</v>
      </c>
      <c r="G67" s="135"/>
      <c r="H67" s="135"/>
      <c r="I67" s="135">
        <f>'01 01 Pol'!G134+'01 02 Pol'!G120+'01 03 Pol'!G128+'01 04 Pol'!G119+'01 05 Pol'!G149+'01 06 Pol'!G148+'01 07 Pol'!G143+'02 01 Pol'!G116+'02 02 Pol'!G108+'02 03 Pol'!G147</f>
        <v>0</v>
      </c>
      <c r="J67" s="132" t="str">
        <f>IF(I104=0,"",I67/I104*100)</f>
        <v/>
      </c>
    </row>
    <row r="68" spans="1:10" ht="25.5" customHeight="1" x14ac:dyDescent="0.2">
      <c r="A68" s="124"/>
      <c r="B68" s="129" t="s">
        <v>77</v>
      </c>
      <c r="C68" s="209" t="s">
        <v>78</v>
      </c>
      <c r="D68" s="210"/>
      <c r="E68" s="210"/>
      <c r="F68" s="134" t="s">
        <v>21</v>
      </c>
      <c r="G68" s="135"/>
      <c r="H68" s="135"/>
      <c r="I68" s="135">
        <f>'01 01 Pol'!G172+'01 03 Pol'!G167+'01 05 Pol'!G192+'01 06 Pol'!G198+'01 07 Pol'!G184+'02 01 Pol'!G134+'02 02 Pol'!G131+'02 03 Pol'!G187</f>
        <v>0</v>
      </c>
      <c r="J68" s="132" t="str">
        <f>IF(I104=0,"",I68/I104*100)</f>
        <v/>
      </c>
    </row>
    <row r="69" spans="1:10" ht="25.5" customHeight="1" x14ac:dyDescent="0.2">
      <c r="A69" s="124"/>
      <c r="B69" s="129" t="s">
        <v>79</v>
      </c>
      <c r="C69" s="209" t="s">
        <v>80</v>
      </c>
      <c r="D69" s="210"/>
      <c r="E69" s="210"/>
      <c r="F69" s="134" t="s">
        <v>21</v>
      </c>
      <c r="G69" s="135"/>
      <c r="H69" s="135"/>
      <c r="I69" s="135">
        <f>'00 02 Naklady'!G30+'01 01 Pol'!G179+'01 02 Pol'!G141+'01 03 Pol'!G192+'01 04 Pol'!G139+'01 05 Pol'!G222+'01 06 Pol'!G216+'01 07 Pol'!G203+'02 01 Pol'!G148+'02 02 Pol'!G183+'02 03 Pol'!G212</f>
        <v>0</v>
      </c>
      <c r="J69" s="132" t="str">
        <f>IF(I104=0,"",I69/I104*100)</f>
        <v/>
      </c>
    </row>
    <row r="70" spans="1:10" ht="25.5" customHeight="1" x14ac:dyDescent="0.2">
      <c r="A70" s="124"/>
      <c r="B70" s="129" t="s">
        <v>81</v>
      </c>
      <c r="C70" s="209" t="s">
        <v>82</v>
      </c>
      <c r="D70" s="210"/>
      <c r="E70" s="210"/>
      <c r="F70" s="134" t="s">
        <v>21</v>
      </c>
      <c r="G70" s="135"/>
      <c r="H70" s="135"/>
      <c r="I70" s="135">
        <f>'02 01 Pol'!G180+'02 03 Pol'!G231</f>
        <v>0</v>
      </c>
      <c r="J70" s="132" t="str">
        <f>IF(I104=0,"",I70/I104*100)</f>
        <v/>
      </c>
    </row>
    <row r="71" spans="1:10" ht="25.5" customHeight="1" x14ac:dyDescent="0.2">
      <c r="A71" s="124"/>
      <c r="B71" s="129" t="s">
        <v>81</v>
      </c>
      <c r="C71" s="209" t="s">
        <v>83</v>
      </c>
      <c r="D71" s="210"/>
      <c r="E71" s="210"/>
      <c r="F71" s="134" t="s">
        <v>21</v>
      </c>
      <c r="G71" s="135"/>
      <c r="H71" s="135"/>
      <c r="I71" s="135">
        <f>'01 01 Pol'!G220+'01 03 Pol'!G233+'01 04 Pol'!G176+'01 05 Pol'!G249+'01 06 Pol'!G235+'01 07 Pol'!G222</f>
        <v>0</v>
      </c>
      <c r="J71" s="132" t="str">
        <f>IF(I104=0,"",I71/I104*100)</f>
        <v/>
      </c>
    </row>
    <row r="72" spans="1:10" ht="25.5" customHeight="1" x14ac:dyDescent="0.2">
      <c r="A72" s="124"/>
      <c r="B72" s="129" t="s">
        <v>84</v>
      </c>
      <c r="C72" s="209" t="s">
        <v>85</v>
      </c>
      <c r="D72" s="210"/>
      <c r="E72" s="210"/>
      <c r="F72" s="134" t="s">
        <v>21</v>
      </c>
      <c r="G72" s="135"/>
      <c r="H72" s="135"/>
      <c r="I72" s="135">
        <f>'01 01 Pol'!G225+'01 02 Pol'!G168+'01 03 Pol'!G238+'01 04 Pol'!G181+'01 05 Pol'!G256+'01 06 Pol'!G242+'01 07 Pol'!G229+'02 01 Pol'!G215+'02 02 Pol'!G208+'02 03 Pol'!G259</f>
        <v>0</v>
      </c>
      <c r="J72" s="132" t="str">
        <f>IF(I104=0,"",I72/I104*100)</f>
        <v/>
      </c>
    </row>
    <row r="73" spans="1:10" ht="25.5" customHeight="1" x14ac:dyDescent="0.2">
      <c r="A73" s="124"/>
      <c r="B73" s="129" t="s">
        <v>86</v>
      </c>
      <c r="C73" s="209" t="s">
        <v>87</v>
      </c>
      <c r="D73" s="210"/>
      <c r="E73" s="210"/>
      <c r="F73" s="134" t="s">
        <v>21</v>
      </c>
      <c r="G73" s="135"/>
      <c r="H73" s="135"/>
      <c r="I73" s="135">
        <f>'01 01 Pol'!G285+'01 02 Pol'!G228+'01 03 Pol'!G321+'01 04 Pol'!G238+'01 05 Pol'!G291+'01 06 Pol'!G277+'01 07 Pol'!G264+'02 01 Pol'!G283+'02 02 Pol'!G269+'02 03 Pol'!G299</f>
        <v>0</v>
      </c>
      <c r="J73" s="132" t="str">
        <f>IF(I104=0,"",I73/I104*100)</f>
        <v/>
      </c>
    </row>
    <row r="74" spans="1:10" ht="25.5" customHeight="1" x14ac:dyDescent="0.2">
      <c r="A74" s="124"/>
      <c r="B74" s="129" t="s">
        <v>88</v>
      </c>
      <c r="C74" s="209" t="s">
        <v>89</v>
      </c>
      <c r="D74" s="210"/>
      <c r="E74" s="210"/>
      <c r="F74" s="134" t="s">
        <v>21</v>
      </c>
      <c r="G74" s="135"/>
      <c r="H74" s="135"/>
      <c r="I74" s="135">
        <f>'02 03 Pol'!G313</f>
        <v>0</v>
      </c>
      <c r="J74" s="132" t="str">
        <f>IF(I104=0,"",I74/I104*100)</f>
        <v/>
      </c>
    </row>
    <row r="75" spans="1:10" ht="25.5" customHeight="1" x14ac:dyDescent="0.2">
      <c r="A75" s="124"/>
      <c r="B75" s="129" t="s">
        <v>90</v>
      </c>
      <c r="C75" s="209" t="s">
        <v>91</v>
      </c>
      <c r="D75" s="210"/>
      <c r="E75" s="210"/>
      <c r="F75" s="134" t="s">
        <v>21</v>
      </c>
      <c r="G75" s="135"/>
      <c r="H75" s="135"/>
      <c r="I75" s="135">
        <f>'01 07 Pol'!G269</f>
        <v>0</v>
      </c>
      <c r="J75" s="132" t="str">
        <f>IF(I104=0,"",I75/I104*100)</f>
        <v/>
      </c>
    </row>
    <row r="76" spans="1:10" ht="25.5" customHeight="1" x14ac:dyDescent="0.2">
      <c r="A76" s="124"/>
      <c r="B76" s="129" t="s">
        <v>92</v>
      </c>
      <c r="C76" s="209" t="s">
        <v>93</v>
      </c>
      <c r="D76" s="210"/>
      <c r="E76" s="210"/>
      <c r="F76" s="134" t="s">
        <v>21</v>
      </c>
      <c r="G76" s="135"/>
      <c r="H76" s="135"/>
      <c r="I76" s="135">
        <f>'01 01 Pol'!G296+'01 03 Pol'!G332+'01 05 Pol'!G296+'01 06 Pol'!G282+'01 07 Pol'!G274+'02 01 Pol'!G294</f>
        <v>0</v>
      </c>
      <c r="J76" s="132" t="str">
        <f>IF(I104=0,"",I76/I104*100)</f>
        <v/>
      </c>
    </row>
    <row r="77" spans="1:10" ht="25.5" customHeight="1" x14ac:dyDescent="0.2">
      <c r="A77" s="124"/>
      <c r="B77" s="129" t="s">
        <v>94</v>
      </c>
      <c r="C77" s="209" t="s">
        <v>95</v>
      </c>
      <c r="D77" s="210"/>
      <c r="E77" s="210"/>
      <c r="F77" s="134" t="s">
        <v>21</v>
      </c>
      <c r="G77" s="135"/>
      <c r="H77" s="135"/>
      <c r="I77" s="135">
        <f>'01 01 Pol'!G303+'01 02 Pol'!G239+'01 03 Pol'!G337+'01 04 Pol'!G249+'01 05 Pol'!G299+'01 06 Pol'!G285+'01 07 Pol'!G277+'02 01 Pol'!G299+'02 02 Pol'!G280+'02 03 Pol'!G337</f>
        <v>0</v>
      </c>
      <c r="J77" s="132" t="str">
        <f>IF(I104=0,"",I77/I104*100)</f>
        <v/>
      </c>
    </row>
    <row r="78" spans="1:10" ht="25.5" customHeight="1" x14ac:dyDescent="0.2">
      <c r="A78" s="124"/>
      <c r="B78" s="129" t="s">
        <v>96</v>
      </c>
      <c r="C78" s="209" t="s">
        <v>97</v>
      </c>
      <c r="D78" s="210"/>
      <c r="E78" s="210"/>
      <c r="F78" s="134" t="s">
        <v>21</v>
      </c>
      <c r="G78" s="135"/>
      <c r="H78" s="135"/>
      <c r="I78" s="135">
        <f>'01 01 Pol'!G355+'01 02 Pol'!G289+'01 03 Pol'!G393+'01 04 Pol'!G305+'01 05 Pol'!G332+'01 06 Pol'!G326+'01 07 Pol'!G330+'02 01 Pol'!G363+'02 02 Pol'!G334+'02 03 Pol'!G370</f>
        <v>0</v>
      </c>
      <c r="J78" s="132" t="str">
        <f>IF(I104=0,"",I78/I104*100)</f>
        <v/>
      </c>
    </row>
    <row r="79" spans="1:10" ht="25.5" customHeight="1" x14ac:dyDescent="0.2">
      <c r="A79" s="124"/>
      <c r="B79" s="129" t="s">
        <v>98</v>
      </c>
      <c r="C79" s="209" t="s">
        <v>99</v>
      </c>
      <c r="D79" s="210"/>
      <c r="E79" s="210"/>
      <c r="F79" s="134" t="s">
        <v>21</v>
      </c>
      <c r="G79" s="135"/>
      <c r="H79" s="135"/>
      <c r="I79" s="135">
        <f>'01 01 Pol'!G378+'01 02 Pol'!G311+'01 03 Pol'!G416+'01 04 Pol'!G328+'01 05 Pol'!G344+'01 06 Pol'!G338+'01 07 Pol'!G349+'02 01 Pol'!G387+'02 02 Pol'!G339+'02 03 Pol'!G382</f>
        <v>0</v>
      </c>
      <c r="J79" s="132" t="str">
        <f>IF(I104=0,"",I79/I104*100)</f>
        <v/>
      </c>
    </row>
    <row r="80" spans="1:10" ht="25.5" customHeight="1" x14ac:dyDescent="0.2">
      <c r="A80" s="124"/>
      <c r="B80" s="129" t="s">
        <v>100</v>
      </c>
      <c r="C80" s="209" t="s">
        <v>101</v>
      </c>
      <c r="D80" s="210"/>
      <c r="E80" s="210"/>
      <c r="F80" s="134" t="s">
        <v>21</v>
      </c>
      <c r="G80" s="135"/>
      <c r="H80" s="135"/>
      <c r="I80" s="135">
        <f>'01 01 Pol'!G429+'01 02 Pol'!G361+'01 03 Pol'!G481+'01 04 Pol'!G379+'01 05 Pol'!G369+'01 06 Pol'!G356+'01 07 Pol'!G368+'02 01 Pol'!G425+'02 02 Pol'!G405+'02 03 Pol'!G442</f>
        <v>0</v>
      </c>
      <c r="J80" s="132" t="str">
        <f>IF(I104=0,"",I80/I104*100)</f>
        <v/>
      </c>
    </row>
    <row r="81" spans="1:10" ht="25.5" customHeight="1" x14ac:dyDescent="0.2">
      <c r="A81" s="124"/>
      <c r="B81" s="129" t="s">
        <v>102</v>
      </c>
      <c r="C81" s="209" t="s">
        <v>103</v>
      </c>
      <c r="D81" s="210"/>
      <c r="E81" s="210"/>
      <c r="F81" s="134" t="s">
        <v>21</v>
      </c>
      <c r="G81" s="135"/>
      <c r="H81" s="135"/>
      <c r="I81" s="135">
        <f>'01 01 Pol'!G442+'01 02 Pol'!G372+'01 03 Pol'!G494+'01 04 Pol'!G392+'02 01 Pol'!G442+'02 02 Pol'!G416</f>
        <v>0</v>
      </c>
      <c r="J81" s="132" t="str">
        <f>IF(I104=0,"",I81/I104*100)</f>
        <v/>
      </c>
    </row>
    <row r="82" spans="1:10" ht="25.5" customHeight="1" x14ac:dyDescent="0.2">
      <c r="A82" s="124"/>
      <c r="B82" s="129" t="s">
        <v>104</v>
      </c>
      <c r="C82" s="209" t="s">
        <v>105</v>
      </c>
      <c r="D82" s="210"/>
      <c r="E82" s="210"/>
      <c r="F82" s="134" t="s">
        <v>21</v>
      </c>
      <c r="G82" s="135"/>
      <c r="H82" s="135"/>
      <c r="I82" s="135">
        <f>'00 02 Naklady'!G39+'01 01 Pol'!G453+'01 02 Pol'!G383+'01 03 Pol'!G505+'01 04 Pol'!G403+'01 05 Pol'!G384+'01 06 Pol'!G371+'01 07 Pol'!G383+'02 01 Pol'!G453+'02 02 Pol'!G427+'02 03 Pol'!G466</f>
        <v>0</v>
      </c>
      <c r="J82" s="132" t="str">
        <f>IF(I104=0,"",I82/I104*100)</f>
        <v/>
      </c>
    </row>
    <row r="83" spans="1:10" ht="25.5" customHeight="1" x14ac:dyDescent="0.2">
      <c r="A83" s="124"/>
      <c r="B83" s="129" t="s">
        <v>106</v>
      </c>
      <c r="C83" s="209" t="s">
        <v>107</v>
      </c>
      <c r="D83" s="210"/>
      <c r="E83" s="210"/>
      <c r="F83" s="134" t="s">
        <v>22</v>
      </c>
      <c r="G83" s="135"/>
      <c r="H83" s="135"/>
      <c r="I83" s="135">
        <f>'01 01 Pol'!G455+'01 02 Pol'!G385+'01 03 Pol'!G507+'01 04 Pol'!G405+'01 05 Pol'!G386+'01 06 Pol'!G373+'01 07 Pol'!G385+'02 01 Pol'!G455+'02 02 Pol'!G429+'02 03 Pol'!G468</f>
        <v>0</v>
      </c>
      <c r="J83" s="132" t="str">
        <f>IF(I104=0,"",I83/I104*100)</f>
        <v/>
      </c>
    </row>
    <row r="84" spans="1:10" ht="25.5" customHeight="1" x14ac:dyDescent="0.2">
      <c r="A84" s="124"/>
      <c r="B84" s="129" t="s">
        <v>108</v>
      </c>
      <c r="C84" s="209" t="s">
        <v>109</v>
      </c>
      <c r="D84" s="210"/>
      <c r="E84" s="210"/>
      <c r="F84" s="134" t="s">
        <v>22</v>
      </c>
      <c r="G84" s="135"/>
      <c r="H84" s="135"/>
      <c r="I84" s="135">
        <f>'01 01 Pol'!G517+'01 02 Pol'!G447+'01 03 Pol'!G572+'01 04 Pol'!G467+'01 05 Pol'!G415+'01 06 Pol'!G401+'01 07 Pol'!G415+'02 01 Pol'!G537+'02 02 Pol'!G491+'02 03 Pol'!G497</f>
        <v>0</v>
      </c>
      <c r="J84" s="132" t="str">
        <f>IF(I104=0,"",I84/I104*100)</f>
        <v/>
      </c>
    </row>
    <row r="85" spans="1:10" ht="25.5" customHeight="1" x14ac:dyDescent="0.2">
      <c r="A85" s="124"/>
      <c r="B85" s="129" t="s">
        <v>110</v>
      </c>
      <c r="C85" s="209" t="s">
        <v>111</v>
      </c>
      <c r="D85" s="210"/>
      <c r="E85" s="210"/>
      <c r="F85" s="134" t="s">
        <v>22</v>
      </c>
      <c r="G85" s="135"/>
      <c r="H85" s="135"/>
      <c r="I85" s="135">
        <f>'01 01 Pol'!G601+'01 02 Pol'!G531+'01 03 Pol'!G654+'01 04 Pol'!G551+'01 05 Pol'!G443+'01 06 Pol'!G429+'01 07 Pol'!G443+'02 01 Pol'!G621+'02 02 Pol'!G576+'02 03 Pol'!G526</f>
        <v>0</v>
      </c>
      <c r="J85" s="132" t="str">
        <f>IF(I104=0,"",I85/I104*100)</f>
        <v/>
      </c>
    </row>
    <row r="86" spans="1:10" ht="25.5" customHeight="1" x14ac:dyDescent="0.2">
      <c r="A86" s="124"/>
      <c r="B86" s="129" t="s">
        <v>112</v>
      </c>
      <c r="C86" s="209" t="s">
        <v>113</v>
      </c>
      <c r="D86" s="210"/>
      <c r="E86" s="210"/>
      <c r="F86" s="134" t="s">
        <v>22</v>
      </c>
      <c r="G86" s="135"/>
      <c r="H86" s="135"/>
      <c r="I86" s="135">
        <f>'01 01 Pol'!G626+'01 02 Pol'!G556+'01 03 Pol'!G679+'01 04 Pol'!G576+'01 05 Pol'!G451+'02 01 Pol'!G646+'02 02 Pol'!G601</f>
        <v>0</v>
      </c>
      <c r="J86" s="132" t="str">
        <f>IF(I104=0,"",I86/I104*100)</f>
        <v/>
      </c>
    </row>
    <row r="87" spans="1:10" ht="25.5" customHeight="1" x14ac:dyDescent="0.2">
      <c r="A87" s="124"/>
      <c r="B87" s="129" t="s">
        <v>114</v>
      </c>
      <c r="C87" s="209" t="s">
        <v>115</v>
      </c>
      <c r="D87" s="210"/>
      <c r="E87" s="210"/>
      <c r="F87" s="134" t="s">
        <v>22</v>
      </c>
      <c r="G87" s="135"/>
      <c r="H87" s="135"/>
      <c r="I87" s="135">
        <f>'01 01 Pol'!G634+'01 02 Pol'!G564+'01 03 Pol'!G687+'01 04 Pol'!G584+'02 01 Pol'!G654</f>
        <v>0</v>
      </c>
      <c r="J87" s="132" t="str">
        <f>IF(I104=0,"",I87/I104*100)</f>
        <v/>
      </c>
    </row>
    <row r="88" spans="1:10" ht="25.5" customHeight="1" x14ac:dyDescent="0.2">
      <c r="A88" s="124"/>
      <c r="B88" s="129" t="s">
        <v>116</v>
      </c>
      <c r="C88" s="209" t="s">
        <v>117</v>
      </c>
      <c r="D88" s="210"/>
      <c r="E88" s="210"/>
      <c r="F88" s="134" t="s">
        <v>22</v>
      </c>
      <c r="G88" s="135"/>
      <c r="H88" s="135"/>
      <c r="I88" s="135">
        <f>'01 01 Pol'!G668+'01 02 Pol'!G598+'01 03 Pol'!G720+'01 04 Pol'!G618+'02 01 Pol'!G688+'02 02 Pol'!G607</f>
        <v>0</v>
      </c>
      <c r="J88" s="132" t="str">
        <f>IF(I104=0,"",I88/I104*100)</f>
        <v/>
      </c>
    </row>
    <row r="89" spans="1:10" ht="25.5" customHeight="1" x14ac:dyDescent="0.2">
      <c r="A89" s="124"/>
      <c r="B89" s="129" t="s">
        <v>118</v>
      </c>
      <c r="C89" s="209" t="s">
        <v>119</v>
      </c>
      <c r="D89" s="210"/>
      <c r="E89" s="210"/>
      <c r="F89" s="134" t="s">
        <v>22</v>
      </c>
      <c r="G89" s="135"/>
      <c r="H89" s="135"/>
      <c r="I89" s="135">
        <f>'01 01 Pol'!G672+'01 02 Pol'!G602+'01 03 Pol'!G724+'01 04 Pol'!G622+'02 01 Pol'!G692+'02 02 Pol'!G611</f>
        <v>0</v>
      </c>
      <c r="J89" s="132" t="str">
        <f>IF(I104=0,"",I89/I104*100)</f>
        <v/>
      </c>
    </row>
    <row r="90" spans="1:10" ht="25.5" customHeight="1" x14ac:dyDescent="0.2">
      <c r="A90" s="124"/>
      <c r="B90" s="129" t="s">
        <v>120</v>
      </c>
      <c r="C90" s="209" t="s">
        <v>121</v>
      </c>
      <c r="D90" s="210"/>
      <c r="E90" s="210"/>
      <c r="F90" s="134" t="s">
        <v>22</v>
      </c>
      <c r="G90" s="135"/>
      <c r="H90" s="135"/>
      <c r="I90" s="135">
        <f>'01 01 Pol'!G678+'01 02 Pol'!G608+'01 03 Pol'!G730+'01 04 Pol'!G628+'01 05 Pol'!G456+'01 06 Pol'!G437+'01 07 Pol'!G451+'02 01 Pol'!G698+'02 02 Pol'!G617+'02 03 Pol'!G534</f>
        <v>0</v>
      </c>
      <c r="J90" s="132" t="str">
        <f>IF(I104=0,"",I90/I104*100)</f>
        <v/>
      </c>
    </row>
    <row r="91" spans="1:10" ht="25.5" customHeight="1" x14ac:dyDescent="0.2">
      <c r="A91" s="124"/>
      <c r="B91" s="129" t="s">
        <v>122</v>
      </c>
      <c r="C91" s="209" t="s">
        <v>123</v>
      </c>
      <c r="D91" s="210"/>
      <c r="E91" s="210"/>
      <c r="F91" s="134" t="s">
        <v>22</v>
      </c>
      <c r="G91" s="135"/>
      <c r="H91" s="135"/>
      <c r="I91" s="135">
        <f>'01 01 Pol'!G758+'01 02 Pol'!G684+'01 03 Pol'!G809+'01 04 Pol'!G701+'01 05 Pol'!G496+'01 06 Pol'!G479+'01 07 Pol'!G493+'02 01 Pol'!G773+'02 02 Pol'!G691+'02 03 Pol'!G578</f>
        <v>0</v>
      </c>
      <c r="J91" s="132" t="str">
        <f>IF(I104=0,"",I91/I104*100)</f>
        <v/>
      </c>
    </row>
    <row r="92" spans="1:10" ht="25.5" customHeight="1" x14ac:dyDescent="0.2">
      <c r="A92" s="124"/>
      <c r="B92" s="129" t="s">
        <v>124</v>
      </c>
      <c r="C92" s="209" t="s">
        <v>125</v>
      </c>
      <c r="D92" s="210"/>
      <c r="E92" s="210"/>
      <c r="F92" s="134" t="s">
        <v>22</v>
      </c>
      <c r="G92" s="135"/>
      <c r="H92" s="135"/>
      <c r="I92" s="135">
        <f>'02 03 Pol'!G619</f>
        <v>0</v>
      </c>
      <c r="J92" s="132" t="str">
        <f>IF(I104=0,"",I92/I104*100)</f>
        <v/>
      </c>
    </row>
    <row r="93" spans="1:10" ht="25.5" customHeight="1" x14ac:dyDescent="0.2">
      <c r="A93" s="124"/>
      <c r="B93" s="129" t="s">
        <v>126</v>
      </c>
      <c r="C93" s="209" t="s">
        <v>127</v>
      </c>
      <c r="D93" s="210"/>
      <c r="E93" s="210"/>
      <c r="F93" s="134" t="s">
        <v>22</v>
      </c>
      <c r="G93" s="135"/>
      <c r="H93" s="135"/>
      <c r="I93" s="135">
        <f>'01 01 Pol'!G804+'01 02 Pol'!G727+'01 03 Pol'!G869+'01 04 Pol'!G747+'01 05 Pol'!G544+'01 06 Pol'!G515+'01 07 Pol'!G542+'02 01 Pol'!G810+'02 02 Pol'!G740</f>
        <v>0</v>
      </c>
      <c r="J93" s="132" t="str">
        <f>IF(I104=0,"",I93/I104*100)</f>
        <v/>
      </c>
    </row>
    <row r="94" spans="1:10" ht="25.5" customHeight="1" x14ac:dyDescent="0.2">
      <c r="A94" s="124"/>
      <c r="B94" s="129" t="s">
        <v>128</v>
      </c>
      <c r="C94" s="209" t="s">
        <v>129</v>
      </c>
      <c r="D94" s="210"/>
      <c r="E94" s="210"/>
      <c r="F94" s="134" t="s">
        <v>22</v>
      </c>
      <c r="G94" s="135"/>
      <c r="H94" s="135"/>
      <c r="I94" s="135">
        <f>'01 03 Pol'!G874</f>
        <v>0</v>
      </c>
      <c r="J94" s="132" t="str">
        <f>IF(I104=0,"",I94/I104*100)</f>
        <v/>
      </c>
    </row>
    <row r="95" spans="1:10" ht="25.5" customHeight="1" x14ac:dyDescent="0.2">
      <c r="A95" s="124"/>
      <c r="B95" s="129" t="s">
        <v>130</v>
      </c>
      <c r="C95" s="209" t="s">
        <v>131</v>
      </c>
      <c r="D95" s="210"/>
      <c r="E95" s="210"/>
      <c r="F95" s="134" t="s">
        <v>22</v>
      </c>
      <c r="G95" s="135"/>
      <c r="H95" s="135"/>
      <c r="I95" s="135">
        <f>'01 05 Pol'!G550+'01 06 Pol'!G523+'01 07 Pol'!G551</f>
        <v>0</v>
      </c>
      <c r="J95" s="132" t="str">
        <f>IF(I104=0,"",I95/I104*100)</f>
        <v/>
      </c>
    </row>
    <row r="96" spans="1:10" ht="25.5" customHeight="1" x14ac:dyDescent="0.2">
      <c r="A96" s="124"/>
      <c r="B96" s="129" t="s">
        <v>132</v>
      </c>
      <c r="C96" s="209" t="s">
        <v>133</v>
      </c>
      <c r="D96" s="210"/>
      <c r="E96" s="210"/>
      <c r="F96" s="134" t="s">
        <v>22</v>
      </c>
      <c r="G96" s="135"/>
      <c r="H96" s="135"/>
      <c r="I96" s="135">
        <f>'01 01 Pol'!G809+'01 02 Pol'!G732+'01 03 Pol'!G888+'01 04 Pol'!G752+'01 05 Pol'!G554+'01 06 Pol'!G527+'01 07 Pol'!G555+'02 01 Pol'!G815+'02 02 Pol'!G745+'02 03 Pol'!G641</f>
        <v>0</v>
      </c>
      <c r="J96" s="132" t="str">
        <f>IF(I104=0,"",I96/I104*100)</f>
        <v/>
      </c>
    </row>
    <row r="97" spans="1:10" ht="25.5" customHeight="1" x14ac:dyDescent="0.2">
      <c r="A97" s="124"/>
      <c r="B97" s="129" t="s">
        <v>134</v>
      </c>
      <c r="C97" s="209" t="s">
        <v>135</v>
      </c>
      <c r="D97" s="210"/>
      <c r="E97" s="210"/>
      <c r="F97" s="134" t="s">
        <v>22</v>
      </c>
      <c r="G97" s="135"/>
      <c r="H97" s="135"/>
      <c r="I97" s="135">
        <f>'01 01 Pol'!G823+'01 04 Pol'!G771+'01 05 Pol'!G567+'01 06 Pol'!G539+'01 07 Pol'!G567+'02 01 Pol'!G827+'02 03 Pol'!G652</f>
        <v>0</v>
      </c>
      <c r="J97" s="132" t="str">
        <f>IF(I104=0,"",I97/I104*100)</f>
        <v/>
      </c>
    </row>
    <row r="98" spans="1:10" ht="25.5" customHeight="1" x14ac:dyDescent="0.2">
      <c r="A98" s="124"/>
      <c r="B98" s="129" t="s">
        <v>136</v>
      </c>
      <c r="C98" s="209" t="s">
        <v>137</v>
      </c>
      <c r="D98" s="210"/>
      <c r="E98" s="210"/>
      <c r="F98" s="134" t="s">
        <v>22</v>
      </c>
      <c r="G98" s="135"/>
      <c r="H98" s="135"/>
      <c r="I98" s="135">
        <f>'02 02 Pol'!G764</f>
        <v>0</v>
      </c>
      <c r="J98" s="132" t="str">
        <f>IF(I104=0,"",I98/I104*100)</f>
        <v/>
      </c>
    </row>
    <row r="99" spans="1:10" ht="25.5" customHeight="1" x14ac:dyDescent="0.2">
      <c r="A99" s="124"/>
      <c r="B99" s="129" t="s">
        <v>138</v>
      </c>
      <c r="C99" s="209" t="s">
        <v>139</v>
      </c>
      <c r="D99" s="210"/>
      <c r="E99" s="210"/>
      <c r="F99" s="134" t="s">
        <v>22</v>
      </c>
      <c r="G99" s="135"/>
      <c r="H99" s="135"/>
      <c r="I99" s="135">
        <f>'01 01 Pol'!G828+'01 02 Pol'!G746+'01 03 Pol'!G903+'01 04 Pol'!G776+'02 01 Pol'!G832+'02 02 Pol'!G768</f>
        <v>0</v>
      </c>
      <c r="J99" s="132" t="str">
        <f>IF(I104=0,"",I99/I104*100)</f>
        <v/>
      </c>
    </row>
    <row r="100" spans="1:10" ht="25.5" customHeight="1" x14ac:dyDescent="0.2">
      <c r="A100" s="124"/>
      <c r="B100" s="129" t="s">
        <v>140</v>
      </c>
      <c r="C100" s="209" t="s">
        <v>141</v>
      </c>
      <c r="D100" s="210"/>
      <c r="E100" s="210"/>
      <c r="F100" s="134" t="s">
        <v>23</v>
      </c>
      <c r="G100" s="135"/>
      <c r="H100" s="135"/>
      <c r="I100" s="135">
        <f>'01 05 Pol'!G576+'01 07 Pol'!G576+'01 08 Pol'!G8+'02 04 Pol'!G8</f>
        <v>0</v>
      </c>
      <c r="J100" s="132" t="str">
        <f>IF(I104=0,"",I100/I104*100)</f>
        <v/>
      </c>
    </row>
    <row r="101" spans="1:10" ht="25.5" customHeight="1" x14ac:dyDescent="0.2">
      <c r="A101" s="124"/>
      <c r="B101" s="129" t="s">
        <v>142</v>
      </c>
      <c r="C101" s="209" t="s">
        <v>143</v>
      </c>
      <c r="D101" s="210"/>
      <c r="E101" s="210"/>
      <c r="F101" s="134" t="s">
        <v>144</v>
      </c>
      <c r="G101" s="135"/>
      <c r="H101" s="135"/>
      <c r="I101" s="135">
        <f>'00 02 Naklady'!G41+'01 01 Pol'!G833+'01 02 Pol'!G751+'01 03 Pol'!G910+'01 04 Pol'!G781+'01 05 Pol'!G579+'01 06 Pol'!G548+'01 07 Pol'!G579+'02 01 Pol'!G837+'02 02 Pol'!G775+'02 03 Pol'!G677</f>
        <v>0</v>
      </c>
      <c r="J101" s="132" t="str">
        <f>IF(I104=0,"",I101/I104*100)</f>
        <v/>
      </c>
    </row>
    <row r="102" spans="1:10" ht="25.5" customHeight="1" x14ac:dyDescent="0.2">
      <c r="A102" s="124"/>
      <c r="B102" s="129" t="s">
        <v>145</v>
      </c>
      <c r="C102" s="209" t="s">
        <v>24</v>
      </c>
      <c r="D102" s="210"/>
      <c r="E102" s="210"/>
      <c r="F102" s="134" t="s">
        <v>145</v>
      </c>
      <c r="G102" s="135"/>
      <c r="H102" s="135"/>
      <c r="I102" s="135">
        <f>'00 01 Naklady'!G8</f>
        <v>0</v>
      </c>
      <c r="J102" s="132" t="str">
        <f>IF(I104=0,"",I102/I104*100)</f>
        <v/>
      </c>
    </row>
    <row r="103" spans="1:10" ht="25.5" customHeight="1" x14ac:dyDescent="0.2">
      <c r="A103" s="124"/>
      <c r="B103" s="129" t="s">
        <v>146</v>
      </c>
      <c r="C103" s="209" t="s">
        <v>25</v>
      </c>
      <c r="D103" s="210"/>
      <c r="E103" s="210"/>
      <c r="F103" s="134" t="s">
        <v>146</v>
      </c>
      <c r="G103" s="135"/>
      <c r="H103" s="135"/>
      <c r="I103" s="135">
        <f>'00 01 Naklady'!G10</f>
        <v>0</v>
      </c>
      <c r="J103" s="132" t="str">
        <f>IF(I104=0,"",I103/I104*100)</f>
        <v/>
      </c>
    </row>
    <row r="104" spans="1:10" ht="25.5" customHeight="1" x14ac:dyDescent="0.2">
      <c r="A104" s="125"/>
      <c r="B104" s="130" t="s">
        <v>1</v>
      </c>
      <c r="C104" s="130"/>
      <c r="D104" s="131"/>
      <c r="E104" s="131"/>
      <c r="F104" s="136"/>
      <c r="G104" s="137"/>
      <c r="H104" s="137"/>
      <c r="I104" s="137">
        <f>SUM(I64:I103)</f>
        <v>0</v>
      </c>
      <c r="J104" s="133">
        <f>SUM(J64:J103)</f>
        <v>0</v>
      </c>
    </row>
    <row r="105" spans="1:10" x14ac:dyDescent="0.2">
      <c r="F105" s="91"/>
      <c r="G105" s="90"/>
      <c r="H105" s="91"/>
      <c r="I105" s="90"/>
      <c r="J105" s="92"/>
    </row>
    <row r="106" spans="1:10" x14ac:dyDescent="0.2">
      <c r="F106" s="91"/>
      <c r="G106" s="90"/>
      <c r="H106" s="91"/>
      <c r="I106" s="90"/>
      <c r="J106" s="92"/>
    </row>
    <row r="107" spans="1:10" x14ac:dyDescent="0.2">
      <c r="F107" s="91"/>
      <c r="G107" s="90"/>
      <c r="H107" s="91"/>
      <c r="I107" s="90"/>
      <c r="J107" s="92"/>
    </row>
  </sheetData>
  <sheetProtection password="C665" sheet="1" objects="1" scenarios="1" selectLockedCells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95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D13:G13"/>
    <mergeCell ref="E4:J4"/>
    <mergeCell ref="G16:H16"/>
    <mergeCell ref="G17:H17"/>
    <mergeCell ref="E16:F16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C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B57:E57"/>
    <mergeCell ref="C64:E64"/>
    <mergeCell ref="C65:E65"/>
    <mergeCell ref="C66:E66"/>
    <mergeCell ref="C67:E67"/>
    <mergeCell ref="C68:E68"/>
    <mergeCell ref="C69:E69"/>
    <mergeCell ref="C70:E70"/>
    <mergeCell ref="C71:E71"/>
    <mergeCell ref="C72:E72"/>
    <mergeCell ref="C73:E73"/>
    <mergeCell ref="C74:E74"/>
    <mergeCell ref="C75:E75"/>
    <mergeCell ref="C76:E76"/>
    <mergeCell ref="C77:E77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  <mergeCell ref="C100:E100"/>
    <mergeCell ref="C101:E101"/>
    <mergeCell ref="C102:E102"/>
    <mergeCell ref="C103:E103"/>
    <mergeCell ref="C95:E95"/>
    <mergeCell ref="C96:E96"/>
    <mergeCell ref="C97:E97"/>
    <mergeCell ref="C98:E98"/>
    <mergeCell ref="C99:E99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indowProtection="1" workbookViewId="0">
      <selection activeCell="F8" sqref="F8"/>
    </sheetView>
  </sheetViews>
  <sheetFormatPr defaultColWidth="9.140625"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251" t="s">
        <v>6</v>
      </c>
      <c r="B1" s="251"/>
      <c r="C1" s="252"/>
      <c r="D1" s="251"/>
      <c r="E1" s="251"/>
      <c r="F1" s="251"/>
      <c r="G1" s="251"/>
    </row>
    <row r="2" spans="1:7" ht="24.95" customHeight="1" x14ac:dyDescent="0.2">
      <c r="A2" s="78" t="s">
        <v>7</v>
      </c>
      <c r="B2" s="77"/>
      <c r="C2" s="253"/>
      <c r="D2" s="253"/>
      <c r="E2" s="253"/>
      <c r="F2" s="253"/>
      <c r="G2" s="254"/>
    </row>
    <row r="3" spans="1:7" ht="24.95" customHeight="1" x14ac:dyDescent="0.2">
      <c r="A3" s="78" t="s">
        <v>8</v>
      </c>
      <c r="B3" s="77"/>
      <c r="C3" s="253"/>
      <c r="D3" s="253"/>
      <c r="E3" s="253"/>
      <c r="F3" s="253"/>
      <c r="G3" s="254"/>
    </row>
    <row r="4" spans="1:7" ht="24.95" customHeight="1" x14ac:dyDescent="0.2">
      <c r="A4" s="78" t="s">
        <v>9</v>
      </c>
      <c r="B4" s="77"/>
      <c r="C4" s="253"/>
      <c r="D4" s="253"/>
      <c r="E4" s="253"/>
      <c r="F4" s="253"/>
      <c r="G4" s="254"/>
    </row>
    <row r="5" spans="1:7" x14ac:dyDescent="0.2">
      <c r="B5" s="6"/>
      <c r="C5" s="7"/>
      <c r="D5" s="8"/>
    </row>
  </sheetData>
  <sheetProtection algorithmName="SHA-512" hashValue="taSDgWTMvHg40K1OLEPPfSbEqnywAgKbEdtCqF6r3C9CP0EUgeK2VMhe1Op0Unta9VzpCiedweSmY1JhOOhcPw==" saltValue="QdKJhSznTL2Y8/SAVkfX1g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8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41</v>
      </c>
      <c r="C3" s="268" t="s">
        <v>42</v>
      </c>
      <c r="D3" s="269"/>
      <c r="E3" s="269"/>
      <c r="F3" s="269"/>
      <c r="G3" s="270"/>
      <c r="AC3" s="89" t="s">
        <v>149</v>
      </c>
      <c r="AG3" t="s">
        <v>150</v>
      </c>
    </row>
    <row r="4" spans="1:60" ht="24.95" customHeight="1" x14ac:dyDescent="0.2">
      <c r="A4" s="141" t="s">
        <v>9</v>
      </c>
      <c r="B4" s="142" t="s">
        <v>43</v>
      </c>
      <c r="C4" s="271" t="s">
        <v>42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145</v>
      </c>
      <c r="C8" s="182" t="s">
        <v>24</v>
      </c>
      <c r="D8" s="163"/>
      <c r="E8" s="164"/>
      <c r="F8" s="165"/>
      <c r="G8" s="165">
        <f>SUMIF(AG9:AG9,"&lt;&gt;NOR",G9:G9)</f>
        <v>0</v>
      </c>
      <c r="H8" s="165"/>
      <c r="I8" s="165">
        <f>SUM(I9:I9)</f>
        <v>0</v>
      </c>
      <c r="J8" s="165"/>
      <c r="K8" s="165">
        <f>SUM(K9:K9)</f>
        <v>0</v>
      </c>
      <c r="L8" s="165"/>
      <c r="M8" s="165">
        <f>SUM(M9:M9)</f>
        <v>0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173</v>
      </c>
    </row>
    <row r="9" spans="1:60" outlineLevel="1" x14ac:dyDescent="0.2">
      <c r="A9" s="174">
        <v>1</v>
      </c>
      <c r="B9" s="175" t="s">
        <v>174</v>
      </c>
      <c r="C9" s="183" t="s">
        <v>175</v>
      </c>
      <c r="D9" s="176" t="s">
        <v>176</v>
      </c>
      <c r="E9" s="177">
        <v>1</v>
      </c>
      <c r="F9" s="178"/>
      <c r="G9" s="179">
        <f>ROUND(E9*F9,2)</f>
        <v>0</v>
      </c>
      <c r="H9" s="178"/>
      <c r="I9" s="179">
        <f>ROUND(E9*H9,2)</f>
        <v>0</v>
      </c>
      <c r="J9" s="178"/>
      <c r="K9" s="179">
        <f>ROUND(E9*J9,2)</f>
        <v>0</v>
      </c>
      <c r="L9" s="179">
        <v>21</v>
      </c>
      <c r="M9" s="179">
        <f>G9*(1+L9/100)</f>
        <v>0</v>
      </c>
      <c r="N9" s="179">
        <v>0</v>
      </c>
      <c r="O9" s="179">
        <f>ROUND(E9*N9,2)</f>
        <v>0</v>
      </c>
      <c r="P9" s="179">
        <v>0</v>
      </c>
      <c r="Q9" s="179">
        <f>ROUND(E9*P9,2)</f>
        <v>0</v>
      </c>
      <c r="R9" s="179"/>
      <c r="S9" s="179" t="s">
        <v>177</v>
      </c>
      <c r="T9" s="180" t="s">
        <v>178</v>
      </c>
      <c r="U9" s="158">
        <v>0</v>
      </c>
      <c r="V9" s="158">
        <f>ROUND(E9*U9,2)</f>
        <v>0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179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x14ac:dyDescent="0.2">
      <c r="A10" s="161" t="s">
        <v>172</v>
      </c>
      <c r="B10" s="162" t="s">
        <v>146</v>
      </c>
      <c r="C10" s="182" t="s">
        <v>25</v>
      </c>
      <c r="D10" s="163"/>
      <c r="E10" s="164"/>
      <c r="F10" s="165"/>
      <c r="G10" s="165">
        <f>SUMIF(AG11:AG13,"&lt;&gt;NOR",G11:G13)</f>
        <v>0</v>
      </c>
      <c r="H10" s="165"/>
      <c r="I10" s="165">
        <f>SUM(I11:I13)</f>
        <v>0</v>
      </c>
      <c r="J10" s="165"/>
      <c r="K10" s="165">
        <f>SUM(K11:K13)</f>
        <v>0</v>
      </c>
      <c r="L10" s="165"/>
      <c r="M10" s="165">
        <f>SUM(M11:M13)</f>
        <v>0</v>
      </c>
      <c r="N10" s="165"/>
      <c r="O10" s="165">
        <f>SUM(O11:O13)</f>
        <v>0</v>
      </c>
      <c r="P10" s="165"/>
      <c r="Q10" s="165">
        <f>SUM(Q11:Q13)</f>
        <v>0</v>
      </c>
      <c r="R10" s="165"/>
      <c r="S10" s="165"/>
      <c r="T10" s="166"/>
      <c r="U10" s="160"/>
      <c r="V10" s="160">
        <f>SUM(V11:V13)</f>
        <v>0</v>
      </c>
      <c r="W10" s="160"/>
      <c r="AG10" t="s">
        <v>173</v>
      </c>
    </row>
    <row r="11" spans="1:60" outlineLevel="1" x14ac:dyDescent="0.2">
      <c r="A11" s="174">
        <v>2</v>
      </c>
      <c r="B11" s="175" t="s">
        <v>180</v>
      </c>
      <c r="C11" s="183" t="s">
        <v>181</v>
      </c>
      <c r="D11" s="176" t="s">
        <v>176</v>
      </c>
      <c r="E11" s="177">
        <v>1</v>
      </c>
      <c r="F11" s="178"/>
      <c r="G11" s="179">
        <f>ROUND(E11*F11,2)</f>
        <v>0</v>
      </c>
      <c r="H11" s="178"/>
      <c r="I11" s="179">
        <f>ROUND(E11*H11,2)</f>
        <v>0</v>
      </c>
      <c r="J11" s="178"/>
      <c r="K11" s="179">
        <f>ROUND(E11*J11,2)</f>
        <v>0</v>
      </c>
      <c r="L11" s="179">
        <v>21</v>
      </c>
      <c r="M11" s="179">
        <f>G11*(1+L11/100)</f>
        <v>0</v>
      </c>
      <c r="N11" s="179">
        <v>0</v>
      </c>
      <c r="O11" s="179">
        <f>ROUND(E11*N11,2)</f>
        <v>0</v>
      </c>
      <c r="P11" s="179">
        <v>0</v>
      </c>
      <c r="Q11" s="179">
        <f>ROUND(E11*P11,2)</f>
        <v>0</v>
      </c>
      <c r="R11" s="179"/>
      <c r="S11" s="179" t="s">
        <v>177</v>
      </c>
      <c r="T11" s="180" t="s">
        <v>178</v>
      </c>
      <c r="U11" s="158">
        <v>0</v>
      </c>
      <c r="V11" s="158">
        <f>ROUND(E11*U11,2)</f>
        <v>0</v>
      </c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179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4">
        <v>3</v>
      </c>
      <c r="B12" s="175" t="s">
        <v>182</v>
      </c>
      <c r="C12" s="183" t="s">
        <v>183</v>
      </c>
      <c r="D12" s="176" t="s">
        <v>176</v>
      </c>
      <c r="E12" s="177">
        <v>1</v>
      </c>
      <c r="F12" s="178"/>
      <c r="G12" s="179">
        <f>ROUND(E12*F12,2)</f>
        <v>0</v>
      </c>
      <c r="H12" s="178"/>
      <c r="I12" s="179">
        <f>ROUND(E12*H12,2)</f>
        <v>0</v>
      </c>
      <c r="J12" s="178"/>
      <c r="K12" s="179">
        <f>ROUND(E12*J12,2)</f>
        <v>0</v>
      </c>
      <c r="L12" s="179">
        <v>21</v>
      </c>
      <c r="M12" s="179">
        <f>G12*(1+L12/100)</f>
        <v>0</v>
      </c>
      <c r="N12" s="179">
        <v>0</v>
      </c>
      <c r="O12" s="179">
        <f>ROUND(E12*N12,2)</f>
        <v>0</v>
      </c>
      <c r="P12" s="179">
        <v>0</v>
      </c>
      <c r="Q12" s="179">
        <f>ROUND(E12*P12,2)</f>
        <v>0</v>
      </c>
      <c r="R12" s="179"/>
      <c r="S12" s="179" t="s">
        <v>184</v>
      </c>
      <c r="T12" s="180" t="s">
        <v>178</v>
      </c>
      <c r="U12" s="158">
        <v>0</v>
      </c>
      <c r="V12" s="158">
        <f>ROUND(E12*U12,2)</f>
        <v>0</v>
      </c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185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67">
        <v>4</v>
      </c>
      <c r="B13" s="168" t="s">
        <v>186</v>
      </c>
      <c r="C13" s="184" t="s">
        <v>187</v>
      </c>
      <c r="D13" s="169" t="s">
        <v>176</v>
      </c>
      <c r="E13" s="170">
        <v>1</v>
      </c>
      <c r="F13" s="171"/>
      <c r="G13" s="172">
        <f>ROUND(E13*F13,2)</f>
        <v>0</v>
      </c>
      <c r="H13" s="171"/>
      <c r="I13" s="172">
        <f>ROUND(E13*H13,2)</f>
        <v>0</v>
      </c>
      <c r="J13" s="171"/>
      <c r="K13" s="172">
        <f>ROUND(E13*J13,2)</f>
        <v>0</v>
      </c>
      <c r="L13" s="172">
        <v>21</v>
      </c>
      <c r="M13" s="172">
        <f>G13*(1+L13/100)</f>
        <v>0</v>
      </c>
      <c r="N13" s="172">
        <v>0</v>
      </c>
      <c r="O13" s="172">
        <f>ROUND(E13*N13,2)</f>
        <v>0</v>
      </c>
      <c r="P13" s="172">
        <v>0</v>
      </c>
      <c r="Q13" s="172">
        <f>ROUND(E13*P13,2)</f>
        <v>0</v>
      </c>
      <c r="R13" s="172"/>
      <c r="S13" s="172" t="s">
        <v>184</v>
      </c>
      <c r="T13" s="173" t="s">
        <v>178</v>
      </c>
      <c r="U13" s="158">
        <v>0</v>
      </c>
      <c r="V13" s="158">
        <f>ROUND(E13*U13,2)</f>
        <v>0</v>
      </c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188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x14ac:dyDescent="0.2">
      <c r="A14" s="5"/>
      <c r="B14" s="6"/>
      <c r="C14" s="185"/>
      <c r="D14" s="8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AE14">
        <v>15</v>
      </c>
      <c r="AF14">
        <v>21</v>
      </c>
    </row>
    <row r="15" spans="1:60" x14ac:dyDescent="0.2">
      <c r="A15" s="151"/>
      <c r="B15" s="152" t="s">
        <v>26</v>
      </c>
      <c r="C15" s="186"/>
      <c r="D15" s="153"/>
      <c r="E15" s="154"/>
      <c r="F15" s="154"/>
      <c r="G15" s="181">
        <f>G8+G10</f>
        <v>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AE15">
        <f>SUMIF(L7:L13,AE14,G7:G13)</f>
        <v>0</v>
      </c>
      <c r="AF15">
        <f>SUMIF(L7:L13,AF14,G7:G13)</f>
        <v>0</v>
      </c>
      <c r="AG15" t="s">
        <v>189</v>
      </c>
    </row>
    <row r="16" spans="1:60" x14ac:dyDescent="0.2">
      <c r="A16" s="5"/>
      <c r="B16" s="6"/>
      <c r="C16" s="185"/>
      <c r="D16" s="8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33" x14ac:dyDescent="0.2">
      <c r="A17" s="5"/>
      <c r="B17" s="6"/>
      <c r="C17" s="185"/>
      <c r="D17" s="8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33" x14ac:dyDescent="0.2">
      <c r="A18" s="274" t="s">
        <v>190</v>
      </c>
      <c r="B18" s="274"/>
      <c r="C18" s="275"/>
      <c r="D18" s="8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33" x14ac:dyDescent="0.2">
      <c r="A19" s="255"/>
      <c r="B19" s="256"/>
      <c r="C19" s="257"/>
      <c r="D19" s="256"/>
      <c r="E19" s="256"/>
      <c r="F19" s="256"/>
      <c r="G19" s="25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AG19" t="s">
        <v>191</v>
      </c>
    </row>
    <row r="20" spans="1:33" x14ac:dyDescent="0.2">
      <c r="A20" s="259"/>
      <c r="B20" s="260"/>
      <c r="C20" s="261"/>
      <c r="D20" s="260"/>
      <c r="E20" s="260"/>
      <c r="F20" s="260"/>
      <c r="G20" s="262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33" x14ac:dyDescent="0.2">
      <c r="A21" s="259"/>
      <c r="B21" s="260"/>
      <c r="C21" s="261"/>
      <c r="D21" s="260"/>
      <c r="E21" s="260"/>
      <c r="F21" s="260"/>
      <c r="G21" s="262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33" x14ac:dyDescent="0.2">
      <c r="A22" s="259"/>
      <c r="B22" s="260"/>
      <c r="C22" s="261"/>
      <c r="D22" s="260"/>
      <c r="E22" s="260"/>
      <c r="F22" s="260"/>
      <c r="G22" s="262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33" x14ac:dyDescent="0.2">
      <c r="A23" s="263"/>
      <c r="B23" s="264"/>
      <c r="C23" s="265"/>
      <c r="D23" s="264"/>
      <c r="E23" s="264"/>
      <c r="F23" s="264"/>
      <c r="G23" s="266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33" x14ac:dyDescent="0.2">
      <c r="A24" s="5"/>
      <c r="B24" s="6"/>
      <c r="C24" s="185"/>
      <c r="D24" s="8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33" x14ac:dyDescent="0.2">
      <c r="C25" s="187"/>
      <c r="D25" s="139"/>
      <c r="AG25" t="s">
        <v>192</v>
      </c>
    </row>
    <row r="26" spans="1:33" x14ac:dyDescent="0.2">
      <c r="D26" s="139"/>
    </row>
    <row r="27" spans="1:33" x14ac:dyDescent="0.2">
      <c r="D27" s="139"/>
    </row>
    <row r="28" spans="1:33" x14ac:dyDescent="0.2">
      <c r="D28" s="139"/>
    </row>
    <row r="29" spans="1:33" x14ac:dyDescent="0.2">
      <c r="D29" s="139"/>
    </row>
    <row r="30" spans="1:33" x14ac:dyDescent="0.2">
      <c r="D30" s="139"/>
    </row>
    <row r="31" spans="1:33" x14ac:dyDescent="0.2">
      <c r="D31" s="139"/>
    </row>
    <row r="32" spans="1:33" x14ac:dyDescent="0.2">
      <c r="D32" s="139"/>
    </row>
    <row r="33" spans="4:4" x14ac:dyDescent="0.2">
      <c r="D33" s="139"/>
    </row>
    <row r="34" spans="4:4" x14ac:dyDescent="0.2">
      <c r="D34" s="139"/>
    </row>
    <row r="35" spans="4:4" x14ac:dyDescent="0.2">
      <c r="D35" s="139"/>
    </row>
    <row r="36" spans="4:4" x14ac:dyDescent="0.2">
      <c r="D36" s="139"/>
    </row>
    <row r="37" spans="4:4" x14ac:dyDescent="0.2">
      <c r="D37" s="139"/>
    </row>
    <row r="38" spans="4:4" x14ac:dyDescent="0.2">
      <c r="D38" s="139"/>
    </row>
    <row r="39" spans="4:4" x14ac:dyDescent="0.2">
      <c r="D39" s="139"/>
    </row>
    <row r="40" spans="4:4" x14ac:dyDescent="0.2">
      <c r="D40" s="139"/>
    </row>
    <row r="41" spans="4:4" x14ac:dyDescent="0.2">
      <c r="D41" s="139"/>
    </row>
    <row r="42" spans="4:4" x14ac:dyDescent="0.2">
      <c r="D42" s="139"/>
    </row>
    <row r="43" spans="4:4" x14ac:dyDescent="0.2">
      <c r="D43" s="139"/>
    </row>
    <row r="44" spans="4:4" x14ac:dyDescent="0.2">
      <c r="D44" s="139"/>
    </row>
    <row r="45" spans="4:4" x14ac:dyDescent="0.2">
      <c r="D45" s="139"/>
    </row>
    <row r="46" spans="4:4" x14ac:dyDescent="0.2">
      <c r="D46" s="139"/>
    </row>
    <row r="47" spans="4:4" x14ac:dyDescent="0.2">
      <c r="D47" s="139"/>
    </row>
    <row r="48" spans="4:4" x14ac:dyDescent="0.2">
      <c r="D48" s="139"/>
    </row>
    <row r="49" spans="4:4" x14ac:dyDescent="0.2">
      <c r="D49" s="139"/>
    </row>
    <row r="50" spans="4:4" x14ac:dyDescent="0.2">
      <c r="D50" s="139"/>
    </row>
    <row r="51" spans="4:4" x14ac:dyDescent="0.2">
      <c r="D51" s="139"/>
    </row>
    <row r="52" spans="4:4" x14ac:dyDescent="0.2">
      <c r="D52" s="139"/>
    </row>
    <row r="53" spans="4:4" x14ac:dyDescent="0.2">
      <c r="D53" s="139"/>
    </row>
    <row r="54" spans="4:4" x14ac:dyDescent="0.2">
      <c r="D54" s="139"/>
    </row>
    <row r="55" spans="4:4" x14ac:dyDescent="0.2">
      <c r="D55" s="139"/>
    </row>
    <row r="56" spans="4:4" x14ac:dyDescent="0.2">
      <c r="D56" s="139"/>
    </row>
    <row r="57" spans="4:4" x14ac:dyDescent="0.2">
      <c r="D57" s="139"/>
    </row>
    <row r="58" spans="4:4" x14ac:dyDescent="0.2">
      <c r="D58" s="139"/>
    </row>
    <row r="59" spans="4:4" x14ac:dyDescent="0.2">
      <c r="D59" s="139"/>
    </row>
    <row r="60" spans="4:4" x14ac:dyDescent="0.2">
      <c r="D60" s="139"/>
    </row>
    <row r="61" spans="4:4" x14ac:dyDescent="0.2">
      <c r="D61" s="139"/>
    </row>
    <row r="62" spans="4:4" x14ac:dyDescent="0.2">
      <c r="D62" s="139"/>
    </row>
    <row r="63" spans="4:4" x14ac:dyDescent="0.2">
      <c r="D63" s="139"/>
    </row>
    <row r="64" spans="4:4" x14ac:dyDescent="0.2">
      <c r="D64" s="139"/>
    </row>
    <row r="65" spans="4:4" x14ac:dyDescent="0.2">
      <c r="D65" s="139"/>
    </row>
    <row r="66" spans="4:4" x14ac:dyDescent="0.2">
      <c r="D66" s="139"/>
    </row>
    <row r="67" spans="4:4" x14ac:dyDescent="0.2">
      <c r="D67" s="139"/>
    </row>
    <row r="68" spans="4:4" x14ac:dyDescent="0.2">
      <c r="D68" s="139"/>
    </row>
    <row r="69" spans="4:4" x14ac:dyDescent="0.2">
      <c r="D69" s="139"/>
    </row>
    <row r="70" spans="4:4" x14ac:dyDescent="0.2">
      <c r="D70" s="139"/>
    </row>
    <row r="71" spans="4:4" x14ac:dyDescent="0.2">
      <c r="D71" s="139"/>
    </row>
    <row r="72" spans="4:4" x14ac:dyDescent="0.2">
      <c r="D72" s="139"/>
    </row>
    <row r="73" spans="4:4" x14ac:dyDescent="0.2">
      <c r="D73" s="139"/>
    </row>
    <row r="74" spans="4:4" x14ac:dyDescent="0.2">
      <c r="D74" s="139"/>
    </row>
    <row r="75" spans="4:4" x14ac:dyDescent="0.2">
      <c r="D75" s="139"/>
    </row>
    <row r="76" spans="4:4" x14ac:dyDescent="0.2">
      <c r="D76" s="139"/>
    </row>
    <row r="77" spans="4:4" x14ac:dyDescent="0.2">
      <c r="D77" s="139"/>
    </row>
    <row r="78" spans="4:4" x14ac:dyDescent="0.2">
      <c r="D78" s="139"/>
    </row>
    <row r="79" spans="4:4" x14ac:dyDescent="0.2">
      <c r="D79" s="139"/>
    </row>
    <row r="80" spans="4:4" x14ac:dyDescent="0.2">
      <c r="D80" s="139"/>
    </row>
    <row r="81" spans="4:4" x14ac:dyDescent="0.2">
      <c r="D81" s="139"/>
    </row>
    <row r="82" spans="4:4" x14ac:dyDescent="0.2">
      <c r="D82" s="139"/>
    </row>
    <row r="83" spans="4:4" x14ac:dyDescent="0.2">
      <c r="D83" s="139"/>
    </row>
    <row r="84" spans="4:4" x14ac:dyDescent="0.2">
      <c r="D84" s="139"/>
    </row>
    <row r="85" spans="4:4" x14ac:dyDescent="0.2">
      <c r="D85" s="139"/>
    </row>
    <row r="86" spans="4:4" x14ac:dyDescent="0.2">
      <c r="D86" s="139"/>
    </row>
    <row r="87" spans="4:4" x14ac:dyDescent="0.2">
      <c r="D87" s="139"/>
    </row>
    <row r="88" spans="4:4" x14ac:dyDescent="0.2">
      <c r="D88" s="139"/>
    </row>
    <row r="89" spans="4:4" x14ac:dyDescent="0.2">
      <c r="D89" s="139"/>
    </row>
    <row r="90" spans="4:4" x14ac:dyDescent="0.2">
      <c r="D90" s="139"/>
    </row>
    <row r="91" spans="4:4" x14ac:dyDescent="0.2">
      <c r="D91" s="139"/>
    </row>
    <row r="92" spans="4:4" x14ac:dyDescent="0.2">
      <c r="D92" s="139"/>
    </row>
    <row r="93" spans="4:4" x14ac:dyDescent="0.2">
      <c r="D93" s="139"/>
    </row>
    <row r="94" spans="4:4" x14ac:dyDescent="0.2">
      <c r="D94" s="139"/>
    </row>
    <row r="95" spans="4:4" x14ac:dyDescent="0.2">
      <c r="D95" s="139"/>
    </row>
    <row r="96" spans="4:4" x14ac:dyDescent="0.2">
      <c r="D96" s="139"/>
    </row>
    <row r="97" spans="4:4" x14ac:dyDescent="0.2">
      <c r="D97" s="139"/>
    </row>
    <row r="98" spans="4:4" x14ac:dyDescent="0.2">
      <c r="D98" s="139"/>
    </row>
    <row r="99" spans="4:4" x14ac:dyDescent="0.2">
      <c r="D99" s="139"/>
    </row>
    <row r="100" spans="4:4" x14ac:dyDescent="0.2">
      <c r="D100" s="139"/>
    </row>
    <row r="101" spans="4:4" x14ac:dyDescent="0.2">
      <c r="D101" s="139"/>
    </row>
    <row r="102" spans="4:4" x14ac:dyDescent="0.2">
      <c r="D102" s="139"/>
    </row>
    <row r="103" spans="4:4" x14ac:dyDescent="0.2">
      <c r="D103" s="139"/>
    </row>
    <row r="104" spans="4:4" x14ac:dyDescent="0.2">
      <c r="D104" s="139"/>
    </row>
    <row r="105" spans="4:4" x14ac:dyDescent="0.2">
      <c r="D105" s="139"/>
    </row>
    <row r="106" spans="4:4" x14ac:dyDescent="0.2">
      <c r="D106" s="139"/>
    </row>
    <row r="107" spans="4:4" x14ac:dyDescent="0.2">
      <c r="D107" s="139"/>
    </row>
    <row r="108" spans="4:4" x14ac:dyDescent="0.2">
      <c r="D108" s="139"/>
    </row>
    <row r="109" spans="4:4" x14ac:dyDescent="0.2">
      <c r="D109" s="139"/>
    </row>
    <row r="110" spans="4:4" x14ac:dyDescent="0.2">
      <c r="D110" s="139"/>
    </row>
    <row r="111" spans="4:4" x14ac:dyDescent="0.2">
      <c r="D111" s="139"/>
    </row>
    <row r="112" spans="4:4" x14ac:dyDescent="0.2">
      <c r="D112" s="139"/>
    </row>
    <row r="113" spans="4:4" x14ac:dyDescent="0.2">
      <c r="D113" s="139"/>
    </row>
    <row r="114" spans="4:4" x14ac:dyDescent="0.2">
      <c r="D114" s="139"/>
    </row>
    <row r="115" spans="4:4" x14ac:dyDescent="0.2">
      <c r="D115" s="139"/>
    </row>
    <row r="116" spans="4:4" x14ac:dyDescent="0.2">
      <c r="D116" s="139"/>
    </row>
    <row r="117" spans="4:4" x14ac:dyDescent="0.2">
      <c r="D117" s="139"/>
    </row>
    <row r="118" spans="4:4" x14ac:dyDescent="0.2">
      <c r="D118" s="139"/>
    </row>
    <row r="119" spans="4:4" x14ac:dyDescent="0.2">
      <c r="D119" s="139"/>
    </row>
    <row r="120" spans="4:4" x14ac:dyDescent="0.2">
      <c r="D120" s="139"/>
    </row>
    <row r="121" spans="4:4" x14ac:dyDescent="0.2">
      <c r="D121" s="139"/>
    </row>
    <row r="122" spans="4:4" x14ac:dyDescent="0.2">
      <c r="D122" s="139"/>
    </row>
    <row r="123" spans="4:4" x14ac:dyDescent="0.2">
      <c r="D123" s="139"/>
    </row>
    <row r="124" spans="4:4" x14ac:dyDescent="0.2">
      <c r="D124" s="139"/>
    </row>
    <row r="125" spans="4:4" x14ac:dyDescent="0.2">
      <c r="D125" s="139"/>
    </row>
    <row r="126" spans="4:4" x14ac:dyDescent="0.2">
      <c r="D126" s="139"/>
    </row>
    <row r="127" spans="4:4" x14ac:dyDescent="0.2">
      <c r="D127" s="139"/>
    </row>
    <row r="128" spans="4:4" x14ac:dyDescent="0.2">
      <c r="D128" s="139"/>
    </row>
    <row r="129" spans="4:4" x14ac:dyDescent="0.2">
      <c r="D129" s="139"/>
    </row>
    <row r="130" spans="4:4" x14ac:dyDescent="0.2">
      <c r="D130" s="139"/>
    </row>
    <row r="131" spans="4:4" x14ac:dyDescent="0.2">
      <c r="D131" s="139"/>
    </row>
    <row r="132" spans="4:4" x14ac:dyDescent="0.2">
      <c r="D132" s="139"/>
    </row>
    <row r="133" spans="4:4" x14ac:dyDescent="0.2">
      <c r="D133" s="139"/>
    </row>
    <row r="134" spans="4:4" x14ac:dyDescent="0.2">
      <c r="D134" s="139"/>
    </row>
    <row r="135" spans="4:4" x14ac:dyDescent="0.2">
      <c r="D135" s="139"/>
    </row>
    <row r="136" spans="4:4" x14ac:dyDescent="0.2">
      <c r="D136" s="139"/>
    </row>
    <row r="137" spans="4:4" x14ac:dyDescent="0.2">
      <c r="D137" s="139"/>
    </row>
    <row r="138" spans="4:4" x14ac:dyDescent="0.2">
      <c r="D138" s="139"/>
    </row>
    <row r="139" spans="4:4" x14ac:dyDescent="0.2">
      <c r="D139" s="139"/>
    </row>
    <row r="140" spans="4:4" x14ac:dyDescent="0.2">
      <c r="D140" s="139"/>
    </row>
    <row r="141" spans="4:4" x14ac:dyDescent="0.2">
      <c r="D141" s="139"/>
    </row>
    <row r="142" spans="4:4" x14ac:dyDescent="0.2">
      <c r="D142" s="139"/>
    </row>
    <row r="143" spans="4:4" x14ac:dyDescent="0.2">
      <c r="D143" s="139"/>
    </row>
    <row r="144" spans="4:4" x14ac:dyDescent="0.2">
      <c r="D144" s="139"/>
    </row>
    <row r="145" spans="4:4" x14ac:dyDescent="0.2">
      <c r="D145" s="139"/>
    </row>
    <row r="146" spans="4:4" x14ac:dyDescent="0.2">
      <c r="D146" s="139"/>
    </row>
    <row r="147" spans="4:4" x14ac:dyDescent="0.2">
      <c r="D147" s="139"/>
    </row>
    <row r="148" spans="4:4" x14ac:dyDescent="0.2">
      <c r="D148" s="139"/>
    </row>
    <row r="149" spans="4:4" x14ac:dyDescent="0.2">
      <c r="D149" s="139"/>
    </row>
    <row r="150" spans="4:4" x14ac:dyDescent="0.2">
      <c r="D150" s="139"/>
    </row>
    <row r="151" spans="4:4" x14ac:dyDescent="0.2">
      <c r="D151" s="139"/>
    </row>
    <row r="152" spans="4:4" x14ac:dyDescent="0.2">
      <c r="D152" s="139"/>
    </row>
    <row r="153" spans="4:4" x14ac:dyDescent="0.2">
      <c r="D153" s="139"/>
    </row>
    <row r="154" spans="4:4" x14ac:dyDescent="0.2">
      <c r="D154" s="139"/>
    </row>
    <row r="155" spans="4:4" x14ac:dyDescent="0.2">
      <c r="D155" s="139"/>
    </row>
    <row r="156" spans="4:4" x14ac:dyDescent="0.2">
      <c r="D156" s="139"/>
    </row>
    <row r="157" spans="4:4" x14ac:dyDescent="0.2">
      <c r="D157" s="139"/>
    </row>
    <row r="158" spans="4:4" x14ac:dyDescent="0.2">
      <c r="D158" s="139"/>
    </row>
    <row r="159" spans="4:4" x14ac:dyDescent="0.2">
      <c r="D159" s="139"/>
    </row>
    <row r="160" spans="4:4" x14ac:dyDescent="0.2">
      <c r="D160" s="139"/>
    </row>
    <row r="161" spans="4:4" x14ac:dyDescent="0.2">
      <c r="D161" s="139"/>
    </row>
    <row r="162" spans="4:4" x14ac:dyDescent="0.2">
      <c r="D162" s="139"/>
    </row>
    <row r="163" spans="4:4" x14ac:dyDescent="0.2">
      <c r="D163" s="139"/>
    </row>
    <row r="164" spans="4:4" x14ac:dyDescent="0.2">
      <c r="D164" s="139"/>
    </row>
    <row r="165" spans="4:4" x14ac:dyDescent="0.2">
      <c r="D165" s="139"/>
    </row>
    <row r="166" spans="4:4" x14ac:dyDescent="0.2">
      <c r="D166" s="139"/>
    </row>
    <row r="167" spans="4:4" x14ac:dyDescent="0.2">
      <c r="D167" s="139"/>
    </row>
    <row r="168" spans="4:4" x14ac:dyDescent="0.2">
      <c r="D168" s="139"/>
    </row>
    <row r="169" spans="4:4" x14ac:dyDescent="0.2">
      <c r="D169" s="139"/>
    </row>
    <row r="170" spans="4:4" x14ac:dyDescent="0.2">
      <c r="D170" s="139"/>
    </row>
    <row r="171" spans="4:4" x14ac:dyDescent="0.2">
      <c r="D171" s="139"/>
    </row>
    <row r="172" spans="4:4" x14ac:dyDescent="0.2">
      <c r="D172" s="139"/>
    </row>
    <row r="173" spans="4:4" x14ac:dyDescent="0.2">
      <c r="D173" s="139"/>
    </row>
    <row r="174" spans="4:4" x14ac:dyDescent="0.2">
      <c r="D174" s="139"/>
    </row>
    <row r="175" spans="4:4" x14ac:dyDescent="0.2">
      <c r="D175" s="139"/>
    </row>
    <row r="176" spans="4:4" x14ac:dyDescent="0.2">
      <c r="D176" s="139"/>
    </row>
    <row r="177" spans="4:4" x14ac:dyDescent="0.2">
      <c r="D177" s="139"/>
    </row>
    <row r="178" spans="4:4" x14ac:dyDescent="0.2">
      <c r="D178" s="139"/>
    </row>
    <row r="179" spans="4:4" x14ac:dyDescent="0.2">
      <c r="D179" s="139"/>
    </row>
    <row r="180" spans="4:4" x14ac:dyDescent="0.2">
      <c r="D180" s="139"/>
    </row>
    <row r="181" spans="4:4" x14ac:dyDescent="0.2">
      <c r="D181" s="139"/>
    </row>
    <row r="182" spans="4:4" x14ac:dyDescent="0.2">
      <c r="D182" s="139"/>
    </row>
    <row r="183" spans="4:4" x14ac:dyDescent="0.2">
      <c r="D183" s="139"/>
    </row>
    <row r="184" spans="4:4" x14ac:dyDescent="0.2">
      <c r="D184" s="139"/>
    </row>
    <row r="185" spans="4:4" x14ac:dyDescent="0.2">
      <c r="D185" s="139"/>
    </row>
    <row r="186" spans="4:4" x14ac:dyDescent="0.2">
      <c r="D186" s="139"/>
    </row>
    <row r="187" spans="4:4" x14ac:dyDescent="0.2">
      <c r="D187" s="139"/>
    </row>
    <row r="188" spans="4:4" x14ac:dyDescent="0.2">
      <c r="D188" s="139"/>
    </row>
    <row r="189" spans="4:4" x14ac:dyDescent="0.2">
      <c r="D189" s="139"/>
    </row>
    <row r="190" spans="4:4" x14ac:dyDescent="0.2">
      <c r="D190" s="139"/>
    </row>
    <row r="191" spans="4:4" x14ac:dyDescent="0.2">
      <c r="D191" s="139"/>
    </row>
    <row r="192" spans="4:4" x14ac:dyDescent="0.2">
      <c r="D192" s="139"/>
    </row>
    <row r="193" spans="4:4" x14ac:dyDescent="0.2">
      <c r="D193" s="139"/>
    </row>
    <row r="194" spans="4:4" x14ac:dyDescent="0.2">
      <c r="D194" s="139"/>
    </row>
    <row r="195" spans="4:4" x14ac:dyDescent="0.2">
      <c r="D195" s="139"/>
    </row>
    <row r="196" spans="4:4" x14ac:dyDescent="0.2">
      <c r="D196" s="139"/>
    </row>
    <row r="197" spans="4:4" x14ac:dyDescent="0.2">
      <c r="D197" s="139"/>
    </row>
    <row r="198" spans="4:4" x14ac:dyDescent="0.2">
      <c r="D198" s="139"/>
    </row>
    <row r="199" spans="4:4" x14ac:dyDescent="0.2">
      <c r="D199" s="139"/>
    </row>
    <row r="200" spans="4:4" x14ac:dyDescent="0.2">
      <c r="D200" s="139"/>
    </row>
    <row r="201" spans="4:4" x14ac:dyDescent="0.2">
      <c r="D201" s="139"/>
    </row>
    <row r="202" spans="4:4" x14ac:dyDescent="0.2">
      <c r="D202" s="139"/>
    </row>
    <row r="203" spans="4:4" x14ac:dyDescent="0.2">
      <c r="D203" s="139"/>
    </row>
    <row r="204" spans="4:4" x14ac:dyDescent="0.2">
      <c r="D204" s="139"/>
    </row>
    <row r="205" spans="4:4" x14ac:dyDescent="0.2">
      <c r="D205" s="139"/>
    </row>
    <row r="206" spans="4:4" x14ac:dyDescent="0.2">
      <c r="D206" s="139"/>
    </row>
    <row r="207" spans="4:4" x14ac:dyDescent="0.2">
      <c r="D207" s="139"/>
    </row>
    <row r="208" spans="4:4" x14ac:dyDescent="0.2">
      <c r="D208" s="139"/>
    </row>
    <row r="209" spans="4:4" x14ac:dyDescent="0.2">
      <c r="D209" s="139"/>
    </row>
    <row r="210" spans="4:4" x14ac:dyDescent="0.2">
      <c r="D210" s="139"/>
    </row>
    <row r="211" spans="4:4" x14ac:dyDescent="0.2">
      <c r="D211" s="139"/>
    </row>
    <row r="212" spans="4:4" x14ac:dyDescent="0.2">
      <c r="D212" s="139"/>
    </row>
    <row r="213" spans="4:4" x14ac:dyDescent="0.2">
      <c r="D213" s="139"/>
    </row>
    <row r="214" spans="4:4" x14ac:dyDescent="0.2">
      <c r="D214" s="139"/>
    </row>
    <row r="215" spans="4:4" x14ac:dyDescent="0.2">
      <c r="D215" s="139"/>
    </row>
    <row r="216" spans="4:4" x14ac:dyDescent="0.2">
      <c r="D216" s="139"/>
    </row>
    <row r="217" spans="4:4" x14ac:dyDescent="0.2">
      <c r="D217" s="139"/>
    </row>
    <row r="218" spans="4:4" x14ac:dyDescent="0.2">
      <c r="D218" s="139"/>
    </row>
    <row r="219" spans="4:4" x14ac:dyDescent="0.2">
      <c r="D219" s="139"/>
    </row>
    <row r="220" spans="4:4" x14ac:dyDescent="0.2">
      <c r="D220" s="139"/>
    </row>
    <row r="221" spans="4:4" x14ac:dyDescent="0.2">
      <c r="D221" s="139"/>
    </row>
    <row r="222" spans="4:4" x14ac:dyDescent="0.2">
      <c r="D222" s="139"/>
    </row>
    <row r="223" spans="4:4" x14ac:dyDescent="0.2">
      <c r="D223" s="139"/>
    </row>
    <row r="224" spans="4:4" x14ac:dyDescent="0.2">
      <c r="D224" s="139"/>
    </row>
    <row r="225" spans="4:4" x14ac:dyDescent="0.2">
      <c r="D225" s="139"/>
    </row>
    <row r="226" spans="4:4" x14ac:dyDescent="0.2">
      <c r="D226" s="139"/>
    </row>
    <row r="227" spans="4:4" x14ac:dyDescent="0.2">
      <c r="D227" s="139"/>
    </row>
    <row r="228" spans="4:4" x14ac:dyDescent="0.2">
      <c r="D228" s="139"/>
    </row>
    <row r="229" spans="4:4" x14ac:dyDescent="0.2">
      <c r="D229" s="139"/>
    </row>
    <row r="230" spans="4:4" x14ac:dyDescent="0.2">
      <c r="D230" s="139"/>
    </row>
    <row r="231" spans="4:4" x14ac:dyDescent="0.2">
      <c r="D231" s="139"/>
    </row>
    <row r="232" spans="4:4" x14ac:dyDescent="0.2">
      <c r="D232" s="139"/>
    </row>
    <row r="233" spans="4:4" x14ac:dyDescent="0.2">
      <c r="D233" s="139"/>
    </row>
    <row r="234" spans="4:4" x14ac:dyDescent="0.2">
      <c r="D234" s="139"/>
    </row>
    <row r="235" spans="4:4" x14ac:dyDescent="0.2">
      <c r="D235" s="139"/>
    </row>
    <row r="236" spans="4:4" x14ac:dyDescent="0.2">
      <c r="D236" s="139"/>
    </row>
    <row r="237" spans="4:4" x14ac:dyDescent="0.2">
      <c r="D237" s="139"/>
    </row>
    <row r="238" spans="4:4" x14ac:dyDescent="0.2">
      <c r="D238" s="139"/>
    </row>
    <row r="239" spans="4:4" x14ac:dyDescent="0.2">
      <c r="D239" s="139"/>
    </row>
    <row r="240" spans="4:4" x14ac:dyDescent="0.2">
      <c r="D240" s="139"/>
    </row>
    <row r="241" spans="4:4" x14ac:dyDescent="0.2">
      <c r="D241" s="139"/>
    </row>
    <row r="242" spans="4:4" x14ac:dyDescent="0.2">
      <c r="D242" s="139"/>
    </row>
    <row r="243" spans="4:4" x14ac:dyDescent="0.2">
      <c r="D243" s="139"/>
    </row>
    <row r="244" spans="4:4" x14ac:dyDescent="0.2">
      <c r="D244" s="139"/>
    </row>
    <row r="245" spans="4:4" x14ac:dyDescent="0.2">
      <c r="D245" s="139"/>
    </row>
    <row r="246" spans="4:4" x14ac:dyDescent="0.2">
      <c r="D246" s="139"/>
    </row>
    <row r="247" spans="4:4" x14ac:dyDescent="0.2">
      <c r="D247" s="139"/>
    </row>
    <row r="248" spans="4:4" x14ac:dyDescent="0.2">
      <c r="D248" s="139"/>
    </row>
    <row r="249" spans="4:4" x14ac:dyDescent="0.2">
      <c r="D249" s="139"/>
    </row>
    <row r="250" spans="4:4" x14ac:dyDescent="0.2">
      <c r="D250" s="139"/>
    </row>
    <row r="251" spans="4:4" x14ac:dyDescent="0.2">
      <c r="D251" s="139"/>
    </row>
    <row r="252" spans="4:4" x14ac:dyDescent="0.2">
      <c r="D252" s="139"/>
    </row>
    <row r="253" spans="4:4" x14ac:dyDescent="0.2">
      <c r="D253" s="139"/>
    </row>
    <row r="254" spans="4:4" x14ac:dyDescent="0.2">
      <c r="D254" s="139"/>
    </row>
    <row r="255" spans="4:4" x14ac:dyDescent="0.2">
      <c r="D255" s="139"/>
    </row>
    <row r="256" spans="4:4" x14ac:dyDescent="0.2">
      <c r="D256" s="139"/>
    </row>
    <row r="257" spans="4:4" x14ac:dyDescent="0.2">
      <c r="D257" s="139"/>
    </row>
    <row r="258" spans="4:4" x14ac:dyDescent="0.2">
      <c r="D258" s="139"/>
    </row>
    <row r="259" spans="4:4" x14ac:dyDescent="0.2">
      <c r="D259" s="139"/>
    </row>
    <row r="260" spans="4:4" x14ac:dyDescent="0.2">
      <c r="D260" s="139"/>
    </row>
    <row r="261" spans="4:4" x14ac:dyDescent="0.2">
      <c r="D261" s="139"/>
    </row>
    <row r="262" spans="4:4" x14ac:dyDescent="0.2">
      <c r="D262" s="139"/>
    </row>
    <row r="263" spans="4:4" x14ac:dyDescent="0.2">
      <c r="D263" s="139"/>
    </row>
    <row r="264" spans="4:4" x14ac:dyDescent="0.2">
      <c r="D264" s="139"/>
    </row>
    <row r="265" spans="4:4" x14ac:dyDescent="0.2">
      <c r="D265" s="139"/>
    </row>
    <row r="266" spans="4:4" x14ac:dyDescent="0.2">
      <c r="D266" s="139"/>
    </row>
    <row r="267" spans="4:4" x14ac:dyDescent="0.2">
      <c r="D267" s="139"/>
    </row>
    <row r="268" spans="4:4" x14ac:dyDescent="0.2">
      <c r="D268" s="139"/>
    </row>
    <row r="269" spans="4:4" x14ac:dyDescent="0.2">
      <c r="D269" s="139"/>
    </row>
    <row r="270" spans="4:4" x14ac:dyDescent="0.2">
      <c r="D270" s="139"/>
    </row>
    <row r="271" spans="4:4" x14ac:dyDescent="0.2">
      <c r="D271" s="139"/>
    </row>
    <row r="272" spans="4:4" x14ac:dyDescent="0.2">
      <c r="D272" s="139"/>
    </row>
    <row r="273" spans="4:4" x14ac:dyDescent="0.2">
      <c r="D273" s="139"/>
    </row>
    <row r="274" spans="4:4" x14ac:dyDescent="0.2">
      <c r="D274" s="139"/>
    </row>
    <row r="275" spans="4:4" x14ac:dyDescent="0.2">
      <c r="D275" s="139"/>
    </row>
    <row r="276" spans="4:4" x14ac:dyDescent="0.2">
      <c r="D276" s="139"/>
    </row>
    <row r="277" spans="4:4" x14ac:dyDescent="0.2">
      <c r="D277" s="139"/>
    </row>
    <row r="278" spans="4:4" x14ac:dyDescent="0.2">
      <c r="D278" s="139"/>
    </row>
    <row r="279" spans="4:4" x14ac:dyDescent="0.2">
      <c r="D279" s="139"/>
    </row>
    <row r="280" spans="4:4" x14ac:dyDescent="0.2">
      <c r="D280" s="139"/>
    </row>
    <row r="281" spans="4:4" x14ac:dyDescent="0.2">
      <c r="D281" s="139"/>
    </row>
    <row r="282" spans="4:4" x14ac:dyDescent="0.2">
      <c r="D282" s="139"/>
    </row>
    <row r="283" spans="4:4" x14ac:dyDescent="0.2">
      <c r="D283" s="139"/>
    </row>
    <row r="284" spans="4:4" x14ac:dyDescent="0.2">
      <c r="D284" s="139"/>
    </row>
    <row r="285" spans="4:4" x14ac:dyDescent="0.2">
      <c r="D285" s="139"/>
    </row>
    <row r="286" spans="4:4" x14ac:dyDescent="0.2">
      <c r="D286" s="139"/>
    </row>
    <row r="287" spans="4:4" x14ac:dyDescent="0.2">
      <c r="D287" s="139"/>
    </row>
    <row r="288" spans="4:4" x14ac:dyDescent="0.2">
      <c r="D288" s="139"/>
    </row>
    <row r="289" spans="4:4" x14ac:dyDescent="0.2">
      <c r="D289" s="139"/>
    </row>
    <row r="290" spans="4:4" x14ac:dyDescent="0.2">
      <c r="D290" s="139"/>
    </row>
    <row r="291" spans="4:4" x14ac:dyDescent="0.2">
      <c r="D291" s="139"/>
    </row>
    <row r="292" spans="4:4" x14ac:dyDescent="0.2">
      <c r="D292" s="139"/>
    </row>
    <row r="293" spans="4:4" x14ac:dyDescent="0.2">
      <c r="D293" s="139"/>
    </row>
    <row r="294" spans="4:4" x14ac:dyDescent="0.2">
      <c r="D294" s="139"/>
    </row>
    <row r="295" spans="4:4" x14ac:dyDescent="0.2">
      <c r="D295" s="139"/>
    </row>
    <row r="296" spans="4:4" x14ac:dyDescent="0.2">
      <c r="D296" s="139"/>
    </row>
    <row r="297" spans="4:4" x14ac:dyDescent="0.2">
      <c r="D297" s="139"/>
    </row>
    <row r="298" spans="4:4" x14ac:dyDescent="0.2">
      <c r="D298" s="139"/>
    </row>
    <row r="299" spans="4:4" x14ac:dyDescent="0.2">
      <c r="D299" s="139"/>
    </row>
    <row r="300" spans="4:4" x14ac:dyDescent="0.2">
      <c r="D300" s="139"/>
    </row>
    <row r="301" spans="4:4" x14ac:dyDescent="0.2">
      <c r="D301" s="139"/>
    </row>
    <row r="302" spans="4:4" x14ac:dyDescent="0.2">
      <c r="D302" s="139"/>
    </row>
    <row r="303" spans="4:4" x14ac:dyDescent="0.2">
      <c r="D303" s="139"/>
    </row>
    <row r="304" spans="4:4" x14ac:dyDescent="0.2">
      <c r="D304" s="139"/>
    </row>
    <row r="305" spans="4:4" x14ac:dyDescent="0.2">
      <c r="D305" s="139"/>
    </row>
    <row r="306" spans="4:4" x14ac:dyDescent="0.2">
      <c r="D306" s="139"/>
    </row>
    <row r="307" spans="4:4" x14ac:dyDescent="0.2">
      <c r="D307" s="139"/>
    </row>
    <row r="308" spans="4:4" x14ac:dyDescent="0.2">
      <c r="D308" s="139"/>
    </row>
    <row r="309" spans="4:4" x14ac:dyDescent="0.2">
      <c r="D309" s="139"/>
    </row>
    <row r="310" spans="4:4" x14ac:dyDescent="0.2">
      <c r="D310" s="139"/>
    </row>
    <row r="311" spans="4:4" x14ac:dyDescent="0.2">
      <c r="D311" s="139"/>
    </row>
    <row r="312" spans="4:4" x14ac:dyDescent="0.2">
      <c r="D312" s="139"/>
    </row>
    <row r="313" spans="4:4" x14ac:dyDescent="0.2">
      <c r="D313" s="139"/>
    </row>
    <row r="314" spans="4:4" x14ac:dyDescent="0.2">
      <c r="D314" s="139"/>
    </row>
    <row r="315" spans="4:4" x14ac:dyDescent="0.2">
      <c r="D315" s="139"/>
    </row>
    <row r="316" spans="4:4" x14ac:dyDescent="0.2">
      <c r="D316" s="139"/>
    </row>
    <row r="317" spans="4:4" x14ac:dyDescent="0.2">
      <c r="D317" s="139"/>
    </row>
    <row r="318" spans="4:4" x14ac:dyDescent="0.2">
      <c r="D318" s="139"/>
    </row>
    <row r="319" spans="4:4" x14ac:dyDescent="0.2">
      <c r="D319" s="139"/>
    </row>
    <row r="320" spans="4:4" x14ac:dyDescent="0.2">
      <c r="D320" s="139"/>
    </row>
    <row r="321" spans="4:4" x14ac:dyDescent="0.2">
      <c r="D321" s="139"/>
    </row>
    <row r="322" spans="4:4" x14ac:dyDescent="0.2">
      <c r="D322" s="139"/>
    </row>
    <row r="323" spans="4:4" x14ac:dyDescent="0.2">
      <c r="D323" s="139"/>
    </row>
    <row r="324" spans="4:4" x14ac:dyDescent="0.2">
      <c r="D324" s="139"/>
    </row>
    <row r="325" spans="4:4" x14ac:dyDescent="0.2">
      <c r="D325" s="139"/>
    </row>
    <row r="326" spans="4:4" x14ac:dyDescent="0.2">
      <c r="D326" s="139"/>
    </row>
    <row r="327" spans="4:4" x14ac:dyDescent="0.2">
      <c r="D327" s="139"/>
    </row>
    <row r="328" spans="4:4" x14ac:dyDescent="0.2">
      <c r="D328" s="139"/>
    </row>
    <row r="329" spans="4:4" x14ac:dyDescent="0.2">
      <c r="D329" s="139"/>
    </row>
    <row r="330" spans="4:4" x14ac:dyDescent="0.2">
      <c r="D330" s="139"/>
    </row>
    <row r="331" spans="4:4" x14ac:dyDescent="0.2">
      <c r="D331" s="139"/>
    </row>
    <row r="332" spans="4:4" x14ac:dyDescent="0.2">
      <c r="D332" s="139"/>
    </row>
    <row r="333" spans="4:4" x14ac:dyDescent="0.2">
      <c r="D333" s="139"/>
    </row>
    <row r="334" spans="4:4" x14ac:dyDescent="0.2">
      <c r="D334" s="139"/>
    </row>
    <row r="335" spans="4:4" x14ac:dyDescent="0.2">
      <c r="D335" s="139"/>
    </row>
    <row r="336" spans="4:4" x14ac:dyDescent="0.2">
      <c r="D336" s="139"/>
    </row>
    <row r="337" spans="4:4" x14ac:dyDescent="0.2">
      <c r="D337" s="139"/>
    </row>
    <row r="338" spans="4:4" x14ac:dyDescent="0.2">
      <c r="D338" s="139"/>
    </row>
    <row r="339" spans="4:4" x14ac:dyDescent="0.2">
      <c r="D339" s="139"/>
    </row>
    <row r="340" spans="4:4" x14ac:dyDescent="0.2">
      <c r="D340" s="139"/>
    </row>
    <row r="341" spans="4:4" x14ac:dyDescent="0.2">
      <c r="D341" s="139"/>
    </row>
    <row r="342" spans="4:4" x14ac:dyDescent="0.2">
      <c r="D342" s="139"/>
    </row>
    <row r="343" spans="4:4" x14ac:dyDescent="0.2">
      <c r="D343" s="139"/>
    </row>
    <row r="344" spans="4:4" x14ac:dyDescent="0.2">
      <c r="D344" s="139"/>
    </row>
    <row r="345" spans="4:4" x14ac:dyDescent="0.2">
      <c r="D345" s="139"/>
    </row>
    <row r="346" spans="4:4" x14ac:dyDescent="0.2">
      <c r="D346" s="139"/>
    </row>
    <row r="347" spans="4:4" x14ac:dyDescent="0.2">
      <c r="D347" s="139"/>
    </row>
    <row r="348" spans="4:4" x14ac:dyDescent="0.2">
      <c r="D348" s="139"/>
    </row>
    <row r="349" spans="4:4" x14ac:dyDescent="0.2">
      <c r="D349" s="139"/>
    </row>
    <row r="350" spans="4:4" x14ac:dyDescent="0.2">
      <c r="D350" s="139"/>
    </row>
    <row r="351" spans="4:4" x14ac:dyDescent="0.2">
      <c r="D351" s="139"/>
    </row>
    <row r="352" spans="4:4" x14ac:dyDescent="0.2">
      <c r="D352" s="139"/>
    </row>
    <row r="353" spans="4:4" x14ac:dyDescent="0.2">
      <c r="D353" s="139"/>
    </row>
    <row r="354" spans="4:4" x14ac:dyDescent="0.2">
      <c r="D354" s="139"/>
    </row>
    <row r="355" spans="4:4" x14ac:dyDescent="0.2">
      <c r="D355" s="139"/>
    </row>
    <row r="356" spans="4:4" x14ac:dyDescent="0.2">
      <c r="D356" s="139"/>
    </row>
    <row r="357" spans="4:4" x14ac:dyDescent="0.2">
      <c r="D357" s="139"/>
    </row>
    <row r="358" spans="4:4" x14ac:dyDescent="0.2">
      <c r="D358" s="139"/>
    </row>
    <row r="359" spans="4:4" x14ac:dyDescent="0.2">
      <c r="D359" s="139"/>
    </row>
    <row r="360" spans="4:4" x14ac:dyDescent="0.2">
      <c r="D360" s="139"/>
    </row>
    <row r="361" spans="4:4" x14ac:dyDescent="0.2">
      <c r="D361" s="139"/>
    </row>
    <row r="362" spans="4:4" x14ac:dyDescent="0.2">
      <c r="D362" s="139"/>
    </row>
    <row r="363" spans="4:4" x14ac:dyDescent="0.2">
      <c r="D363" s="139"/>
    </row>
    <row r="364" spans="4:4" x14ac:dyDescent="0.2">
      <c r="D364" s="139"/>
    </row>
    <row r="365" spans="4:4" x14ac:dyDescent="0.2">
      <c r="D365" s="139"/>
    </row>
    <row r="366" spans="4:4" x14ac:dyDescent="0.2">
      <c r="D366" s="139"/>
    </row>
    <row r="367" spans="4:4" x14ac:dyDescent="0.2">
      <c r="D367" s="139"/>
    </row>
    <row r="368" spans="4:4" x14ac:dyDescent="0.2">
      <c r="D368" s="139"/>
    </row>
    <row r="369" spans="4:4" x14ac:dyDescent="0.2">
      <c r="D369" s="139"/>
    </row>
    <row r="370" spans="4:4" x14ac:dyDescent="0.2">
      <c r="D370" s="139"/>
    </row>
    <row r="371" spans="4:4" x14ac:dyDescent="0.2">
      <c r="D371" s="139"/>
    </row>
    <row r="372" spans="4:4" x14ac:dyDescent="0.2">
      <c r="D372" s="139"/>
    </row>
    <row r="373" spans="4:4" x14ac:dyDescent="0.2">
      <c r="D373" s="139"/>
    </row>
    <row r="374" spans="4:4" x14ac:dyDescent="0.2">
      <c r="D374" s="139"/>
    </row>
    <row r="375" spans="4:4" x14ac:dyDescent="0.2">
      <c r="D375" s="139"/>
    </row>
    <row r="376" spans="4:4" x14ac:dyDescent="0.2">
      <c r="D376" s="139"/>
    </row>
    <row r="377" spans="4:4" x14ac:dyDescent="0.2">
      <c r="D377" s="139"/>
    </row>
    <row r="378" spans="4:4" x14ac:dyDescent="0.2">
      <c r="D378" s="139"/>
    </row>
    <row r="379" spans="4:4" x14ac:dyDescent="0.2">
      <c r="D379" s="139"/>
    </row>
    <row r="380" spans="4:4" x14ac:dyDescent="0.2">
      <c r="D380" s="139"/>
    </row>
    <row r="381" spans="4:4" x14ac:dyDescent="0.2">
      <c r="D381" s="139"/>
    </row>
    <row r="382" spans="4:4" x14ac:dyDescent="0.2">
      <c r="D382" s="139"/>
    </row>
    <row r="383" spans="4:4" x14ac:dyDescent="0.2">
      <c r="D383" s="139"/>
    </row>
    <row r="384" spans="4:4" x14ac:dyDescent="0.2">
      <c r="D384" s="139"/>
    </row>
    <row r="385" spans="4:4" x14ac:dyDescent="0.2">
      <c r="D385" s="139"/>
    </row>
    <row r="386" spans="4:4" x14ac:dyDescent="0.2">
      <c r="D386" s="139"/>
    </row>
    <row r="387" spans="4:4" x14ac:dyDescent="0.2">
      <c r="D387" s="139"/>
    </row>
    <row r="388" spans="4:4" x14ac:dyDescent="0.2">
      <c r="D388" s="139"/>
    </row>
    <row r="389" spans="4:4" x14ac:dyDescent="0.2">
      <c r="D389" s="139"/>
    </row>
    <row r="390" spans="4:4" x14ac:dyDescent="0.2">
      <c r="D390" s="139"/>
    </row>
    <row r="391" spans="4:4" x14ac:dyDescent="0.2">
      <c r="D391" s="139"/>
    </row>
    <row r="392" spans="4:4" x14ac:dyDescent="0.2">
      <c r="D392" s="139"/>
    </row>
    <row r="393" spans="4:4" x14ac:dyDescent="0.2">
      <c r="D393" s="139"/>
    </row>
    <row r="394" spans="4:4" x14ac:dyDescent="0.2">
      <c r="D394" s="139"/>
    </row>
    <row r="395" spans="4:4" x14ac:dyDescent="0.2">
      <c r="D395" s="139"/>
    </row>
    <row r="396" spans="4:4" x14ac:dyDescent="0.2">
      <c r="D396" s="139"/>
    </row>
    <row r="397" spans="4:4" x14ac:dyDescent="0.2">
      <c r="D397" s="139"/>
    </row>
    <row r="398" spans="4:4" x14ac:dyDescent="0.2">
      <c r="D398" s="139"/>
    </row>
    <row r="399" spans="4:4" x14ac:dyDescent="0.2">
      <c r="D399" s="139"/>
    </row>
    <row r="400" spans="4:4" x14ac:dyDescent="0.2">
      <c r="D400" s="139"/>
    </row>
    <row r="401" spans="4:4" x14ac:dyDescent="0.2">
      <c r="D401" s="139"/>
    </row>
    <row r="402" spans="4:4" x14ac:dyDescent="0.2">
      <c r="D402" s="139"/>
    </row>
    <row r="403" spans="4:4" x14ac:dyDescent="0.2">
      <c r="D403" s="139"/>
    </row>
    <row r="404" spans="4:4" x14ac:dyDescent="0.2">
      <c r="D404" s="139"/>
    </row>
    <row r="405" spans="4:4" x14ac:dyDescent="0.2">
      <c r="D405" s="139"/>
    </row>
    <row r="406" spans="4:4" x14ac:dyDescent="0.2">
      <c r="D406" s="139"/>
    </row>
    <row r="407" spans="4:4" x14ac:dyDescent="0.2">
      <c r="D407" s="139"/>
    </row>
    <row r="408" spans="4:4" x14ac:dyDescent="0.2">
      <c r="D408" s="139"/>
    </row>
    <row r="409" spans="4:4" x14ac:dyDescent="0.2">
      <c r="D409" s="139"/>
    </row>
    <row r="410" spans="4:4" x14ac:dyDescent="0.2">
      <c r="D410" s="139"/>
    </row>
    <row r="411" spans="4:4" x14ac:dyDescent="0.2">
      <c r="D411" s="139"/>
    </row>
    <row r="412" spans="4:4" x14ac:dyDescent="0.2">
      <c r="D412" s="139"/>
    </row>
    <row r="413" spans="4:4" x14ac:dyDescent="0.2">
      <c r="D413" s="139"/>
    </row>
    <row r="414" spans="4:4" x14ac:dyDescent="0.2">
      <c r="D414" s="139"/>
    </row>
    <row r="415" spans="4:4" x14ac:dyDescent="0.2">
      <c r="D415" s="139"/>
    </row>
    <row r="416" spans="4:4" x14ac:dyDescent="0.2">
      <c r="D416" s="139"/>
    </row>
    <row r="417" spans="4:4" x14ac:dyDescent="0.2">
      <c r="D417" s="139"/>
    </row>
    <row r="418" spans="4:4" x14ac:dyDescent="0.2">
      <c r="D418" s="139"/>
    </row>
    <row r="419" spans="4:4" x14ac:dyDescent="0.2">
      <c r="D419" s="139"/>
    </row>
    <row r="420" spans="4:4" x14ac:dyDescent="0.2">
      <c r="D420" s="139"/>
    </row>
    <row r="421" spans="4:4" x14ac:dyDescent="0.2">
      <c r="D421" s="139"/>
    </row>
    <row r="422" spans="4:4" x14ac:dyDescent="0.2">
      <c r="D422" s="139"/>
    </row>
    <row r="423" spans="4:4" x14ac:dyDescent="0.2">
      <c r="D423" s="139"/>
    </row>
    <row r="424" spans="4:4" x14ac:dyDescent="0.2">
      <c r="D424" s="139"/>
    </row>
    <row r="425" spans="4:4" x14ac:dyDescent="0.2">
      <c r="D425" s="139"/>
    </row>
    <row r="426" spans="4:4" x14ac:dyDescent="0.2">
      <c r="D426" s="139"/>
    </row>
    <row r="427" spans="4:4" x14ac:dyDescent="0.2">
      <c r="D427" s="139"/>
    </row>
    <row r="428" spans="4:4" x14ac:dyDescent="0.2">
      <c r="D428" s="139"/>
    </row>
    <row r="429" spans="4:4" x14ac:dyDescent="0.2">
      <c r="D429" s="139"/>
    </row>
    <row r="430" spans="4:4" x14ac:dyDescent="0.2">
      <c r="D430" s="139"/>
    </row>
    <row r="431" spans="4:4" x14ac:dyDescent="0.2">
      <c r="D431" s="139"/>
    </row>
    <row r="432" spans="4:4" x14ac:dyDescent="0.2">
      <c r="D432" s="139"/>
    </row>
    <row r="433" spans="4:4" x14ac:dyDescent="0.2">
      <c r="D433" s="139"/>
    </row>
    <row r="434" spans="4:4" x14ac:dyDescent="0.2">
      <c r="D434" s="139"/>
    </row>
    <row r="435" spans="4:4" x14ac:dyDescent="0.2">
      <c r="D435" s="139"/>
    </row>
    <row r="436" spans="4:4" x14ac:dyDescent="0.2">
      <c r="D436" s="139"/>
    </row>
    <row r="437" spans="4:4" x14ac:dyDescent="0.2">
      <c r="D437" s="139"/>
    </row>
    <row r="438" spans="4:4" x14ac:dyDescent="0.2">
      <c r="D438" s="139"/>
    </row>
    <row r="439" spans="4:4" x14ac:dyDescent="0.2">
      <c r="D439" s="139"/>
    </row>
    <row r="440" spans="4:4" x14ac:dyDescent="0.2">
      <c r="D440" s="139"/>
    </row>
    <row r="441" spans="4:4" x14ac:dyDescent="0.2">
      <c r="D441" s="139"/>
    </row>
    <row r="442" spans="4:4" x14ac:dyDescent="0.2">
      <c r="D442" s="139"/>
    </row>
    <row r="443" spans="4:4" x14ac:dyDescent="0.2">
      <c r="D443" s="139"/>
    </row>
    <row r="444" spans="4:4" x14ac:dyDescent="0.2">
      <c r="D444" s="139"/>
    </row>
    <row r="445" spans="4:4" x14ac:dyDescent="0.2">
      <c r="D445" s="139"/>
    </row>
    <row r="446" spans="4:4" x14ac:dyDescent="0.2">
      <c r="D446" s="139"/>
    </row>
    <row r="447" spans="4:4" x14ac:dyDescent="0.2">
      <c r="D447" s="139"/>
    </row>
    <row r="448" spans="4:4" x14ac:dyDescent="0.2">
      <c r="D448" s="139"/>
    </row>
    <row r="449" spans="4:4" x14ac:dyDescent="0.2">
      <c r="D449" s="139"/>
    </row>
    <row r="450" spans="4:4" x14ac:dyDescent="0.2">
      <c r="D450" s="139"/>
    </row>
    <row r="451" spans="4:4" x14ac:dyDescent="0.2">
      <c r="D451" s="139"/>
    </row>
    <row r="452" spans="4:4" x14ac:dyDescent="0.2">
      <c r="D452" s="139"/>
    </row>
    <row r="453" spans="4:4" x14ac:dyDescent="0.2">
      <c r="D453" s="139"/>
    </row>
    <row r="454" spans="4:4" x14ac:dyDescent="0.2">
      <c r="D454" s="139"/>
    </row>
    <row r="455" spans="4:4" x14ac:dyDescent="0.2">
      <c r="D455" s="139"/>
    </row>
    <row r="456" spans="4:4" x14ac:dyDescent="0.2">
      <c r="D456" s="139"/>
    </row>
    <row r="457" spans="4:4" x14ac:dyDescent="0.2">
      <c r="D457" s="139"/>
    </row>
    <row r="458" spans="4:4" x14ac:dyDescent="0.2">
      <c r="D458" s="139"/>
    </row>
    <row r="459" spans="4:4" x14ac:dyDescent="0.2">
      <c r="D459" s="139"/>
    </row>
    <row r="460" spans="4:4" x14ac:dyDescent="0.2">
      <c r="D460" s="139"/>
    </row>
    <row r="461" spans="4:4" x14ac:dyDescent="0.2">
      <c r="D461" s="139"/>
    </row>
    <row r="462" spans="4:4" x14ac:dyDescent="0.2">
      <c r="D462" s="139"/>
    </row>
    <row r="463" spans="4:4" x14ac:dyDescent="0.2">
      <c r="D463" s="139"/>
    </row>
    <row r="464" spans="4:4" x14ac:dyDescent="0.2">
      <c r="D464" s="139"/>
    </row>
    <row r="465" spans="4:4" x14ac:dyDescent="0.2">
      <c r="D465" s="139"/>
    </row>
    <row r="466" spans="4:4" x14ac:dyDescent="0.2">
      <c r="D466" s="139"/>
    </row>
    <row r="467" spans="4:4" x14ac:dyDescent="0.2">
      <c r="D467" s="139"/>
    </row>
    <row r="468" spans="4:4" x14ac:dyDescent="0.2">
      <c r="D468" s="139"/>
    </row>
    <row r="469" spans="4:4" x14ac:dyDescent="0.2">
      <c r="D469" s="139"/>
    </row>
    <row r="470" spans="4:4" x14ac:dyDescent="0.2">
      <c r="D470" s="139"/>
    </row>
    <row r="471" spans="4:4" x14ac:dyDescent="0.2">
      <c r="D471" s="139"/>
    </row>
    <row r="472" spans="4:4" x14ac:dyDescent="0.2">
      <c r="D472" s="139"/>
    </row>
    <row r="473" spans="4:4" x14ac:dyDescent="0.2">
      <c r="D473" s="139"/>
    </row>
    <row r="474" spans="4:4" x14ac:dyDescent="0.2">
      <c r="D474" s="139"/>
    </row>
    <row r="475" spans="4:4" x14ac:dyDescent="0.2">
      <c r="D475" s="139"/>
    </row>
    <row r="476" spans="4:4" x14ac:dyDescent="0.2">
      <c r="D476" s="139"/>
    </row>
    <row r="477" spans="4:4" x14ac:dyDescent="0.2">
      <c r="D477" s="139"/>
    </row>
    <row r="478" spans="4:4" x14ac:dyDescent="0.2">
      <c r="D478" s="139"/>
    </row>
    <row r="479" spans="4:4" x14ac:dyDescent="0.2">
      <c r="D479" s="139"/>
    </row>
    <row r="480" spans="4:4" x14ac:dyDescent="0.2">
      <c r="D480" s="139"/>
    </row>
    <row r="481" spans="4:4" x14ac:dyDescent="0.2">
      <c r="D481" s="139"/>
    </row>
    <row r="482" spans="4:4" x14ac:dyDescent="0.2">
      <c r="D482" s="139"/>
    </row>
    <row r="483" spans="4:4" x14ac:dyDescent="0.2">
      <c r="D483" s="139"/>
    </row>
    <row r="484" spans="4:4" x14ac:dyDescent="0.2">
      <c r="D484" s="139"/>
    </row>
    <row r="485" spans="4:4" x14ac:dyDescent="0.2">
      <c r="D485" s="139"/>
    </row>
    <row r="486" spans="4:4" x14ac:dyDescent="0.2">
      <c r="D486" s="139"/>
    </row>
    <row r="487" spans="4:4" x14ac:dyDescent="0.2">
      <c r="D487" s="139"/>
    </row>
    <row r="488" spans="4:4" x14ac:dyDescent="0.2">
      <c r="D488" s="139"/>
    </row>
    <row r="489" spans="4:4" x14ac:dyDescent="0.2">
      <c r="D489" s="139"/>
    </row>
    <row r="490" spans="4:4" x14ac:dyDescent="0.2">
      <c r="D490" s="139"/>
    </row>
    <row r="491" spans="4:4" x14ac:dyDescent="0.2">
      <c r="D491" s="139"/>
    </row>
    <row r="492" spans="4:4" x14ac:dyDescent="0.2">
      <c r="D492" s="139"/>
    </row>
    <row r="493" spans="4:4" x14ac:dyDescent="0.2">
      <c r="D493" s="139"/>
    </row>
    <row r="494" spans="4:4" x14ac:dyDescent="0.2">
      <c r="D494" s="139"/>
    </row>
    <row r="495" spans="4:4" x14ac:dyDescent="0.2">
      <c r="D495" s="139"/>
    </row>
    <row r="496" spans="4:4" x14ac:dyDescent="0.2">
      <c r="D496" s="139"/>
    </row>
    <row r="497" spans="4:4" x14ac:dyDescent="0.2">
      <c r="D497" s="139"/>
    </row>
    <row r="498" spans="4:4" x14ac:dyDescent="0.2">
      <c r="D498" s="139"/>
    </row>
    <row r="499" spans="4:4" x14ac:dyDescent="0.2">
      <c r="D499" s="139"/>
    </row>
    <row r="500" spans="4:4" x14ac:dyDescent="0.2">
      <c r="D500" s="139"/>
    </row>
    <row r="501" spans="4:4" x14ac:dyDescent="0.2">
      <c r="D501" s="139"/>
    </row>
    <row r="502" spans="4:4" x14ac:dyDescent="0.2">
      <c r="D502" s="139"/>
    </row>
    <row r="503" spans="4:4" x14ac:dyDescent="0.2">
      <c r="D503" s="139"/>
    </row>
    <row r="504" spans="4:4" x14ac:dyDescent="0.2">
      <c r="D504" s="139"/>
    </row>
    <row r="505" spans="4:4" x14ac:dyDescent="0.2">
      <c r="D505" s="139"/>
    </row>
    <row r="506" spans="4:4" x14ac:dyDescent="0.2">
      <c r="D506" s="139"/>
    </row>
    <row r="507" spans="4:4" x14ac:dyDescent="0.2">
      <c r="D507" s="139"/>
    </row>
    <row r="508" spans="4:4" x14ac:dyDescent="0.2">
      <c r="D508" s="139"/>
    </row>
    <row r="509" spans="4:4" x14ac:dyDescent="0.2">
      <c r="D509" s="139"/>
    </row>
    <row r="510" spans="4:4" x14ac:dyDescent="0.2">
      <c r="D510" s="139"/>
    </row>
    <row r="511" spans="4:4" x14ac:dyDescent="0.2">
      <c r="D511" s="139"/>
    </row>
    <row r="512" spans="4:4" x14ac:dyDescent="0.2">
      <c r="D512" s="139"/>
    </row>
    <row r="513" spans="4:4" x14ac:dyDescent="0.2">
      <c r="D513" s="139"/>
    </row>
    <row r="514" spans="4:4" x14ac:dyDescent="0.2">
      <c r="D514" s="139"/>
    </row>
    <row r="515" spans="4:4" x14ac:dyDescent="0.2">
      <c r="D515" s="139"/>
    </row>
    <row r="516" spans="4:4" x14ac:dyDescent="0.2">
      <c r="D516" s="139"/>
    </row>
    <row r="517" spans="4:4" x14ac:dyDescent="0.2">
      <c r="D517" s="139"/>
    </row>
    <row r="518" spans="4:4" x14ac:dyDescent="0.2">
      <c r="D518" s="139"/>
    </row>
    <row r="519" spans="4:4" x14ac:dyDescent="0.2">
      <c r="D519" s="139"/>
    </row>
    <row r="520" spans="4:4" x14ac:dyDescent="0.2">
      <c r="D520" s="139"/>
    </row>
    <row r="521" spans="4:4" x14ac:dyDescent="0.2">
      <c r="D521" s="139"/>
    </row>
    <row r="522" spans="4:4" x14ac:dyDescent="0.2">
      <c r="D522" s="139"/>
    </row>
    <row r="523" spans="4:4" x14ac:dyDescent="0.2">
      <c r="D523" s="139"/>
    </row>
    <row r="524" spans="4:4" x14ac:dyDescent="0.2">
      <c r="D524" s="139"/>
    </row>
    <row r="525" spans="4:4" x14ac:dyDescent="0.2">
      <c r="D525" s="139"/>
    </row>
    <row r="526" spans="4:4" x14ac:dyDescent="0.2">
      <c r="D526" s="139"/>
    </row>
    <row r="527" spans="4:4" x14ac:dyDescent="0.2">
      <c r="D527" s="139"/>
    </row>
    <row r="528" spans="4:4" x14ac:dyDescent="0.2">
      <c r="D528" s="139"/>
    </row>
    <row r="529" spans="4:4" x14ac:dyDescent="0.2">
      <c r="D529" s="139"/>
    </row>
    <row r="530" spans="4:4" x14ac:dyDescent="0.2">
      <c r="D530" s="139"/>
    </row>
    <row r="531" spans="4:4" x14ac:dyDescent="0.2">
      <c r="D531" s="139"/>
    </row>
    <row r="532" spans="4:4" x14ac:dyDescent="0.2">
      <c r="D532" s="139"/>
    </row>
    <row r="533" spans="4:4" x14ac:dyDescent="0.2">
      <c r="D533" s="139"/>
    </row>
    <row r="534" spans="4:4" x14ac:dyDescent="0.2">
      <c r="D534" s="139"/>
    </row>
    <row r="535" spans="4:4" x14ac:dyDescent="0.2">
      <c r="D535" s="139"/>
    </row>
    <row r="536" spans="4:4" x14ac:dyDescent="0.2">
      <c r="D536" s="139"/>
    </row>
    <row r="537" spans="4:4" x14ac:dyDescent="0.2">
      <c r="D537" s="139"/>
    </row>
    <row r="538" spans="4:4" x14ac:dyDescent="0.2">
      <c r="D538" s="139"/>
    </row>
    <row r="539" spans="4:4" x14ac:dyDescent="0.2">
      <c r="D539" s="139"/>
    </row>
    <row r="540" spans="4:4" x14ac:dyDescent="0.2">
      <c r="D540" s="139"/>
    </row>
    <row r="541" spans="4:4" x14ac:dyDescent="0.2">
      <c r="D541" s="139"/>
    </row>
    <row r="542" spans="4:4" x14ac:dyDescent="0.2">
      <c r="D542" s="139"/>
    </row>
    <row r="543" spans="4:4" x14ac:dyDescent="0.2">
      <c r="D543" s="139"/>
    </row>
    <row r="544" spans="4:4" x14ac:dyDescent="0.2">
      <c r="D544" s="139"/>
    </row>
    <row r="545" spans="4:4" x14ac:dyDescent="0.2">
      <c r="D545" s="139"/>
    </row>
    <row r="546" spans="4:4" x14ac:dyDescent="0.2">
      <c r="D546" s="139"/>
    </row>
    <row r="547" spans="4:4" x14ac:dyDescent="0.2">
      <c r="D547" s="139"/>
    </row>
    <row r="548" spans="4:4" x14ac:dyDescent="0.2">
      <c r="D548" s="139"/>
    </row>
    <row r="549" spans="4:4" x14ac:dyDescent="0.2">
      <c r="D549" s="139"/>
    </row>
    <row r="550" spans="4:4" x14ac:dyDescent="0.2">
      <c r="D550" s="139"/>
    </row>
    <row r="551" spans="4:4" x14ac:dyDescent="0.2">
      <c r="D551" s="139"/>
    </row>
    <row r="552" spans="4:4" x14ac:dyDescent="0.2">
      <c r="D552" s="139"/>
    </row>
    <row r="553" spans="4:4" x14ac:dyDescent="0.2">
      <c r="D553" s="139"/>
    </row>
    <row r="554" spans="4:4" x14ac:dyDescent="0.2">
      <c r="D554" s="139"/>
    </row>
    <row r="555" spans="4:4" x14ac:dyDescent="0.2">
      <c r="D555" s="139"/>
    </row>
    <row r="556" spans="4:4" x14ac:dyDescent="0.2">
      <c r="D556" s="139"/>
    </row>
    <row r="557" spans="4:4" x14ac:dyDescent="0.2">
      <c r="D557" s="139"/>
    </row>
    <row r="558" spans="4:4" x14ac:dyDescent="0.2">
      <c r="D558" s="139"/>
    </row>
    <row r="559" spans="4:4" x14ac:dyDescent="0.2">
      <c r="D559" s="139"/>
    </row>
    <row r="560" spans="4:4" x14ac:dyDescent="0.2">
      <c r="D560" s="139"/>
    </row>
    <row r="561" spans="4:4" x14ac:dyDescent="0.2">
      <c r="D561" s="139"/>
    </row>
    <row r="562" spans="4:4" x14ac:dyDescent="0.2">
      <c r="D562" s="139"/>
    </row>
    <row r="563" spans="4:4" x14ac:dyDescent="0.2">
      <c r="D563" s="139"/>
    </row>
    <row r="564" spans="4:4" x14ac:dyDescent="0.2">
      <c r="D564" s="139"/>
    </row>
    <row r="565" spans="4:4" x14ac:dyDescent="0.2">
      <c r="D565" s="139"/>
    </row>
    <row r="566" spans="4:4" x14ac:dyDescent="0.2">
      <c r="D566" s="139"/>
    </row>
    <row r="567" spans="4:4" x14ac:dyDescent="0.2">
      <c r="D567" s="139"/>
    </row>
    <row r="568" spans="4:4" x14ac:dyDescent="0.2">
      <c r="D568" s="139"/>
    </row>
    <row r="569" spans="4:4" x14ac:dyDescent="0.2">
      <c r="D569" s="139"/>
    </row>
    <row r="570" spans="4:4" x14ac:dyDescent="0.2">
      <c r="D570" s="139"/>
    </row>
    <row r="571" spans="4:4" x14ac:dyDescent="0.2">
      <c r="D571" s="139"/>
    </row>
    <row r="572" spans="4:4" x14ac:dyDescent="0.2">
      <c r="D572" s="139"/>
    </row>
    <row r="573" spans="4:4" x14ac:dyDescent="0.2">
      <c r="D573" s="139"/>
    </row>
    <row r="574" spans="4:4" x14ac:dyDescent="0.2">
      <c r="D574" s="139"/>
    </row>
    <row r="575" spans="4:4" x14ac:dyDescent="0.2">
      <c r="D575" s="139"/>
    </row>
    <row r="576" spans="4:4" x14ac:dyDescent="0.2">
      <c r="D576" s="139"/>
    </row>
    <row r="577" spans="4:4" x14ac:dyDescent="0.2">
      <c r="D577" s="139"/>
    </row>
    <row r="578" spans="4:4" x14ac:dyDescent="0.2">
      <c r="D578" s="139"/>
    </row>
    <row r="579" spans="4:4" x14ac:dyDescent="0.2">
      <c r="D579" s="139"/>
    </row>
    <row r="580" spans="4:4" x14ac:dyDescent="0.2">
      <c r="D580" s="139"/>
    </row>
    <row r="581" spans="4:4" x14ac:dyDescent="0.2">
      <c r="D581" s="139"/>
    </row>
    <row r="582" spans="4:4" x14ac:dyDescent="0.2">
      <c r="D582" s="139"/>
    </row>
    <row r="583" spans="4:4" x14ac:dyDescent="0.2">
      <c r="D583" s="139"/>
    </row>
    <row r="584" spans="4:4" x14ac:dyDescent="0.2">
      <c r="D584" s="139"/>
    </row>
    <row r="585" spans="4:4" x14ac:dyDescent="0.2">
      <c r="D585" s="139"/>
    </row>
    <row r="586" spans="4:4" x14ac:dyDescent="0.2">
      <c r="D586" s="139"/>
    </row>
    <row r="587" spans="4:4" x14ac:dyDescent="0.2">
      <c r="D587" s="139"/>
    </row>
    <row r="588" spans="4:4" x14ac:dyDescent="0.2">
      <c r="D588" s="139"/>
    </row>
    <row r="589" spans="4:4" x14ac:dyDescent="0.2">
      <c r="D589" s="139"/>
    </row>
    <row r="590" spans="4:4" x14ac:dyDescent="0.2">
      <c r="D590" s="139"/>
    </row>
    <row r="591" spans="4:4" x14ac:dyDescent="0.2">
      <c r="D591" s="139"/>
    </row>
    <row r="592" spans="4:4" x14ac:dyDescent="0.2">
      <c r="D592" s="139"/>
    </row>
    <row r="593" spans="4:4" x14ac:dyDescent="0.2">
      <c r="D593" s="139"/>
    </row>
    <row r="594" spans="4:4" x14ac:dyDescent="0.2">
      <c r="D594" s="139"/>
    </row>
    <row r="595" spans="4:4" x14ac:dyDescent="0.2">
      <c r="D595" s="139"/>
    </row>
    <row r="596" spans="4:4" x14ac:dyDescent="0.2">
      <c r="D596" s="139"/>
    </row>
    <row r="597" spans="4:4" x14ac:dyDescent="0.2">
      <c r="D597" s="139"/>
    </row>
    <row r="598" spans="4:4" x14ac:dyDescent="0.2">
      <c r="D598" s="139"/>
    </row>
    <row r="599" spans="4:4" x14ac:dyDescent="0.2">
      <c r="D599" s="139"/>
    </row>
    <row r="600" spans="4:4" x14ac:dyDescent="0.2">
      <c r="D600" s="139"/>
    </row>
    <row r="601" spans="4:4" x14ac:dyDescent="0.2">
      <c r="D601" s="139"/>
    </row>
    <row r="602" spans="4:4" x14ac:dyDescent="0.2">
      <c r="D602" s="139"/>
    </row>
    <row r="603" spans="4:4" x14ac:dyDescent="0.2">
      <c r="D603" s="139"/>
    </row>
    <row r="604" spans="4:4" x14ac:dyDescent="0.2">
      <c r="D604" s="139"/>
    </row>
    <row r="605" spans="4:4" x14ac:dyDescent="0.2">
      <c r="D605" s="139"/>
    </row>
    <row r="606" spans="4:4" x14ac:dyDescent="0.2">
      <c r="D606" s="139"/>
    </row>
    <row r="607" spans="4:4" x14ac:dyDescent="0.2">
      <c r="D607" s="139"/>
    </row>
    <row r="608" spans="4:4" x14ac:dyDescent="0.2">
      <c r="D608" s="139"/>
    </row>
    <row r="609" spans="4:4" x14ac:dyDescent="0.2">
      <c r="D609" s="139"/>
    </row>
    <row r="610" spans="4:4" x14ac:dyDescent="0.2">
      <c r="D610" s="139"/>
    </row>
    <row r="611" spans="4:4" x14ac:dyDescent="0.2">
      <c r="D611" s="139"/>
    </row>
    <row r="612" spans="4:4" x14ac:dyDescent="0.2">
      <c r="D612" s="139"/>
    </row>
    <row r="613" spans="4:4" x14ac:dyDescent="0.2">
      <c r="D613" s="139"/>
    </row>
    <row r="614" spans="4:4" x14ac:dyDescent="0.2">
      <c r="D614" s="139"/>
    </row>
    <row r="615" spans="4:4" x14ac:dyDescent="0.2">
      <c r="D615" s="139"/>
    </row>
    <row r="616" spans="4:4" x14ac:dyDescent="0.2">
      <c r="D616" s="139"/>
    </row>
    <row r="617" spans="4:4" x14ac:dyDescent="0.2">
      <c r="D617" s="139"/>
    </row>
    <row r="618" spans="4:4" x14ac:dyDescent="0.2">
      <c r="D618" s="139"/>
    </row>
    <row r="619" spans="4:4" x14ac:dyDescent="0.2">
      <c r="D619" s="139"/>
    </row>
    <row r="620" spans="4:4" x14ac:dyDescent="0.2">
      <c r="D620" s="139"/>
    </row>
    <row r="621" spans="4:4" x14ac:dyDescent="0.2">
      <c r="D621" s="139"/>
    </row>
    <row r="622" spans="4:4" x14ac:dyDescent="0.2">
      <c r="D622" s="139"/>
    </row>
    <row r="623" spans="4:4" x14ac:dyDescent="0.2">
      <c r="D623" s="139"/>
    </row>
    <row r="624" spans="4:4" x14ac:dyDescent="0.2">
      <c r="D624" s="139"/>
    </row>
    <row r="625" spans="4:4" x14ac:dyDescent="0.2">
      <c r="D625" s="139"/>
    </row>
    <row r="626" spans="4:4" x14ac:dyDescent="0.2">
      <c r="D626" s="139"/>
    </row>
    <row r="627" spans="4:4" x14ac:dyDescent="0.2">
      <c r="D627" s="139"/>
    </row>
    <row r="628" spans="4:4" x14ac:dyDescent="0.2">
      <c r="D628" s="139"/>
    </row>
    <row r="629" spans="4:4" x14ac:dyDescent="0.2">
      <c r="D629" s="139"/>
    </row>
    <row r="630" spans="4:4" x14ac:dyDescent="0.2">
      <c r="D630" s="139"/>
    </row>
    <row r="631" spans="4:4" x14ac:dyDescent="0.2">
      <c r="D631" s="139"/>
    </row>
    <row r="632" spans="4:4" x14ac:dyDescent="0.2">
      <c r="D632" s="139"/>
    </row>
    <row r="633" spans="4:4" x14ac:dyDescent="0.2">
      <c r="D633" s="139"/>
    </row>
    <row r="634" spans="4:4" x14ac:dyDescent="0.2">
      <c r="D634" s="139"/>
    </row>
    <row r="635" spans="4:4" x14ac:dyDescent="0.2">
      <c r="D635" s="139"/>
    </row>
    <row r="636" spans="4:4" x14ac:dyDescent="0.2">
      <c r="D636" s="139"/>
    </row>
    <row r="637" spans="4:4" x14ac:dyDescent="0.2">
      <c r="D637" s="139"/>
    </row>
    <row r="638" spans="4:4" x14ac:dyDescent="0.2">
      <c r="D638" s="139"/>
    </row>
    <row r="639" spans="4:4" x14ac:dyDescent="0.2">
      <c r="D639" s="139"/>
    </row>
    <row r="640" spans="4:4" x14ac:dyDescent="0.2">
      <c r="D640" s="139"/>
    </row>
    <row r="641" spans="4:4" x14ac:dyDescent="0.2">
      <c r="D641" s="139"/>
    </row>
    <row r="642" spans="4:4" x14ac:dyDescent="0.2">
      <c r="D642" s="139"/>
    </row>
    <row r="643" spans="4:4" x14ac:dyDescent="0.2">
      <c r="D643" s="139"/>
    </row>
    <row r="644" spans="4:4" x14ac:dyDescent="0.2">
      <c r="D644" s="139"/>
    </row>
    <row r="645" spans="4:4" x14ac:dyDescent="0.2">
      <c r="D645" s="139"/>
    </row>
    <row r="646" spans="4:4" x14ac:dyDescent="0.2">
      <c r="D646" s="139"/>
    </row>
    <row r="647" spans="4:4" x14ac:dyDescent="0.2">
      <c r="D647" s="139"/>
    </row>
    <row r="648" spans="4:4" x14ac:dyDescent="0.2">
      <c r="D648" s="139"/>
    </row>
    <row r="649" spans="4:4" x14ac:dyDescent="0.2">
      <c r="D649" s="139"/>
    </row>
    <row r="650" spans="4:4" x14ac:dyDescent="0.2">
      <c r="D650" s="139"/>
    </row>
    <row r="651" spans="4:4" x14ac:dyDescent="0.2">
      <c r="D651" s="139"/>
    </row>
    <row r="652" spans="4:4" x14ac:dyDescent="0.2">
      <c r="D652" s="139"/>
    </row>
    <row r="653" spans="4:4" x14ac:dyDescent="0.2">
      <c r="D653" s="139"/>
    </row>
    <row r="654" spans="4:4" x14ac:dyDescent="0.2">
      <c r="D654" s="139"/>
    </row>
    <row r="655" spans="4:4" x14ac:dyDescent="0.2">
      <c r="D655" s="139"/>
    </row>
    <row r="656" spans="4:4" x14ac:dyDescent="0.2">
      <c r="D656" s="139"/>
    </row>
    <row r="657" spans="4:4" x14ac:dyDescent="0.2">
      <c r="D657" s="139"/>
    </row>
    <row r="658" spans="4:4" x14ac:dyDescent="0.2">
      <c r="D658" s="139"/>
    </row>
    <row r="659" spans="4:4" x14ac:dyDescent="0.2">
      <c r="D659" s="139"/>
    </row>
    <row r="660" spans="4:4" x14ac:dyDescent="0.2">
      <c r="D660" s="139"/>
    </row>
    <row r="661" spans="4:4" x14ac:dyDescent="0.2">
      <c r="D661" s="139"/>
    </row>
    <row r="662" spans="4:4" x14ac:dyDescent="0.2">
      <c r="D662" s="139"/>
    </row>
    <row r="663" spans="4:4" x14ac:dyDescent="0.2">
      <c r="D663" s="139"/>
    </row>
    <row r="664" spans="4:4" x14ac:dyDescent="0.2">
      <c r="D664" s="139"/>
    </row>
    <row r="665" spans="4:4" x14ac:dyDescent="0.2">
      <c r="D665" s="139"/>
    </row>
    <row r="666" spans="4:4" x14ac:dyDescent="0.2">
      <c r="D666" s="139"/>
    </row>
    <row r="667" spans="4:4" x14ac:dyDescent="0.2">
      <c r="D667" s="139"/>
    </row>
    <row r="668" spans="4:4" x14ac:dyDescent="0.2">
      <c r="D668" s="139"/>
    </row>
    <row r="669" spans="4:4" x14ac:dyDescent="0.2">
      <c r="D669" s="139"/>
    </row>
    <row r="670" spans="4:4" x14ac:dyDescent="0.2">
      <c r="D670" s="139"/>
    </row>
    <row r="671" spans="4:4" x14ac:dyDescent="0.2">
      <c r="D671" s="139"/>
    </row>
    <row r="672" spans="4:4" x14ac:dyDescent="0.2">
      <c r="D672" s="139"/>
    </row>
    <row r="673" spans="4:4" x14ac:dyDescent="0.2">
      <c r="D673" s="139"/>
    </row>
    <row r="674" spans="4:4" x14ac:dyDescent="0.2">
      <c r="D674" s="139"/>
    </row>
    <row r="675" spans="4:4" x14ac:dyDescent="0.2">
      <c r="D675" s="139"/>
    </row>
    <row r="676" spans="4:4" x14ac:dyDescent="0.2">
      <c r="D676" s="139"/>
    </row>
    <row r="677" spans="4:4" x14ac:dyDescent="0.2">
      <c r="D677" s="139"/>
    </row>
    <row r="678" spans="4:4" x14ac:dyDescent="0.2">
      <c r="D678" s="139"/>
    </row>
    <row r="679" spans="4:4" x14ac:dyDescent="0.2">
      <c r="D679" s="139"/>
    </row>
    <row r="680" spans="4:4" x14ac:dyDescent="0.2">
      <c r="D680" s="139"/>
    </row>
    <row r="681" spans="4:4" x14ac:dyDescent="0.2">
      <c r="D681" s="139"/>
    </row>
    <row r="682" spans="4:4" x14ac:dyDescent="0.2">
      <c r="D682" s="139"/>
    </row>
    <row r="683" spans="4:4" x14ac:dyDescent="0.2">
      <c r="D683" s="139"/>
    </row>
    <row r="684" spans="4:4" x14ac:dyDescent="0.2">
      <c r="D684" s="139"/>
    </row>
    <row r="685" spans="4:4" x14ac:dyDescent="0.2">
      <c r="D685" s="139"/>
    </row>
    <row r="686" spans="4:4" x14ac:dyDescent="0.2">
      <c r="D686" s="139"/>
    </row>
    <row r="687" spans="4:4" x14ac:dyDescent="0.2">
      <c r="D687" s="139"/>
    </row>
    <row r="688" spans="4:4" x14ac:dyDescent="0.2">
      <c r="D688" s="139"/>
    </row>
    <row r="689" spans="4:4" x14ac:dyDescent="0.2">
      <c r="D689" s="139"/>
    </row>
    <row r="690" spans="4:4" x14ac:dyDescent="0.2">
      <c r="D690" s="139"/>
    </row>
    <row r="691" spans="4:4" x14ac:dyDescent="0.2">
      <c r="D691" s="139"/>
    </row>
    <row r="692" spans="4:4" x14ac:dyDescent="0.2">
      <c r="D692" s="139"/>
    </row>
    <row r="693" spans="4:4" x14ac:dyDescent="0.2">
      <c r="D693" s="139"/>
    </row>
    <row r="694" spans="4:4" x14ac:dyDescent="0.2">
      <c r="D694" s="139"/>
    </row>
    <row r="695" spans="4:4" x14ac:dyDescent="0.2">
      <c r="D695" s="139"/>
    </row>
    <row r="696" spans="4:4" x14ac:dyDescent="0.2">
      <c r="D696" s="139"/>
    </row>
    <row r="697" spans="4:4" x14ac:dyDescent="0.2">
      <c r="D697" s="139"/>
    </row>
    <row r="698" spans="4:4" x14ac:dyDescent="0.2">
      <c r="D698" s="139"/>
    </row>
    <row r="699" spans="4:4" x14ac:dyDescent="0.2">
      <c r="D699" s="139"/>
    </row>
    <row r="700" spans="4:4" x14ac:dyDescent="0.2">
      <c r="D700" s="139"/>
    </row>
    <row r="701" spans="4:4" x14ac:dyDescent="0.2">
      <c r="D701" s="139"/>
    </row>
    <row r="702" spans="4:4" x14ac:dyDescent="0.2">
      <c r="D702" s="139"/>
    </row>
    <row r="703" spans="4:4" x14ac:dyDescent="0.2">
      <c r="D703" s="139"/>
    </row>
    <row r="704" spans="4:4" x14ac:dyDescent="0.2">
      <c r="D704" s="139"/>
    </row>
    <row r="705" spans="4:4" x14ac:dyDescent="0.2">
      <c r="D705" s="139"/>
    </row>
    <row r="706" spans="4:4" x14ac:dyDescent="0.2">
      <c r="D706" s="139"/>
    </row>
    <row r="707" spans="4:4" x14ac:dyDescent="0.2">
      <c r="D707" s="139"/>
    </row>
    <row r="708" spans="4:4" x14ac:dyDescent="0.2">
      <c r="D708" s="139"/>
    </row>
    <row r="709" spans="4:4" x14ac:dyDescent="0.2">
      <c r="D709" s="139"/>
    </row>
    <row r="710" spans="4:4" x14ac:dyDescent="0.2">
      <c r="D710" s="139"/>
    </row>
    <row r="711" spans="4:4" x14ac:dyDescent="0.2">
      <c r="D711" s="139"/>
    </row>
    <row r="712" spans="4:4" x14ac:dyDescent="0.2">
      <c r="D712" s="139"/>
    </row>
    <row r="713" spans="4:4" x14ac:dyDescent="0.2">
      <c r="D713" s="139"/>
    </row>
    <row r="714" spans="4:4" x14ac:dyDescent="0.2">
      <c r="D714" s="139"/>
    </row>
    <row r="715" spans="4:4" x14ac:dyDescent="0.2">
      <c r="D715" s="139"/>
    </row>
    <row r="716" spans="4:4" x14ac:dyDescent="0.2">
      <c r="D716" s="139"/>
    </row>
    <row r="717" spans="4:4" x14ac:dyDescent="0.2">
      <c r="D717" s="139"/>
    </row>
    <row r="718" spans="4:4" x14ac:dyDescent="0.2">
      <c r="D718" s="139"/>
    </row>
    <row r="719" spans="4:4" x14ac:dyDescent="0.2">
      <c r="D719" s="139"/>
    </row>
    <row r="720" spans="4:4" x14ac:dyDescent="0.2">
      <c r="D720" s="139"/>
    </row>
    <row r="721" spans="4:4" x14ac:dyDescent="0.2">
      <c r="D721" s="139"/>
    </row>
    <row r="722" spans="4:4" x14ac:dyDescent="0.2">
      <c r="D722" s="139"/>
    </row>
    <row r="723" spans="4:4" x14ac:dyDescent="0.2">
      <c r="D723" s="139"/>
    </row>
    <row r="724" spans="4:4" x14ac:dyDescent="0.2">
      <c r="D724" s="139"/>
    </row>
    <row r="725" spans="4:4" x14ac:dyDescent="0.2">
      <c r="D725" s="139"/>
    </row>
    <row r="726" spans="4:4" x14ac:dyDescent="0.2">
      <c r="D726" s="139"/>
    </row>
    <row r="727" spans="4:4" x14ac:dyDescent="0.2">
      <c r="D727" s="139"/>
    </row>
    <row r="728" spans="4:4" x14ac:dyDescent="0.2">
      <c r="D728" s="139"/>
    </row>
    <row r="729" spans="4:4" x14ac:dyDescent="0.2">
      <c r="D729" s="139"/>
    </row>
    <row r="730" spans="4:4" x14ac:dyDescent="0.2">
      <c r="D730" s="139"/>
    </row>
    <row r="731" spans="4:4" x14ac:dyDescent="0.2">
      <c r="D731" s="139"/>
    </row>
    <row r="732" spans="4:4" x14ac:dyDescent="0.2">
      <c r="D732" s="139"/>
    </row>
    <row r="733" spans="4:4" x14ac:dyDescent="0.2">
      <c r="D733" s="139"/>
    </row>
    <row r="734" spans="4:4" x14ac:dyDescent="0.2">
      <c r="D734" s="139"/>
    </row>
    <row r="735" spans="4:4" x14ac:dyDescent="0.2">
      <c r="D735" s="139"/>
    </row>
    <row r="736" spans="4:4" x14ac:dyDescent="0.2">
      <c r="D736" s="139"/>
    </row>
    <row r="737" spans="4:4" x14ac:dyDescent="0.2">
      <c r="D737" s="139"/>
    </row>
    <row r="738" spans="4:4" x14ac:dyDescent="0.2">
      <c r="D738" s="139"/>
    </row>
    <row r="739" spans="4:4" x14ac:dyDescent="0.2">
      <c r="D739" s="139"/>
    </row>
    <row r="740" spans="4:4" x14ac:dyDescent="0.2">
      <c r="D740" s="139"/>
    </row>
    <row r="741" spans="4:4" x14ac:dyDescent="0.2">
      <c r="D741" s="139"/>
    </row>
    <row r="742" spans="4:4" x14ac:dyDescent="0.2">
      <c r="D742" s="139"/>
    </row>
    <row r="743" spans="4:4" x14ac:dyDescent="0.2">
      <c r="D743" s="139"/>
    </row>
    <row r="744" spans="4:4" x14ac:dyDescent="0.2">
      <c r="D744" s="139"/>
    </row>
    <row r="745" spans="4:4" x14ac:dyDescent="0.2">
      <c r="D745" s="139"/>
    </row>
    <row r="746" spans="4:4" x14ac:dyDescent="0.2">
      <c r="D746" s="139"/>
    </row>
    <row r="747" spans="4:4" x14ac:dyDescent="0.2">
      <c r="D747" s="139"/>
    </row>
    <row r="748" spans="4:4" x14ac:dyDescent="0.2">
      <c r="D748" s="139"/>
    </row>
    <row r="749" spans="4:4" x14ac:dyDescent="0.2">
      <c r="D749" s="139"/>
    </row>
    <row r="750" spans="4:4" x14ac:dyDescent="0.2">
      <c r="D750" s="139"/>
    </row>
    <row r="751" spans="4:4" x14ac:dyDescent="0.2">
      <c r="D751" s="139"/>
    </row>
    <row r="752" spans="4:4" x14ac:dyDescent="0.2">
      <c r="D752" s="139"/>
    </row>
    <row r="753" spans="4:4" x14ac:dyDescent="0.2">
      <c r="D753" s="139"/>
    </row>
    <row r="754" spans="4:4" x14ac:dyDescent="0.2">
      <c r="D754" s="139"/>
    </row>
    <row r="755" spans="4:4" x14ac:dyDescent="0.2">
      <c r="D755" s="139"/>
    </row>
    <row r="756" spans="4:4" x14ac:dyDescent="0.2">
      <c r="D756" s="139"/>
    </row>
    <row r="757" spans="4:4" x14ac:dyDescent="0.2">
      <c r="D757" s="139"/>
    </row>
    <row r="758" spans="4:4" x14ac:dyDescent="0.2">
      <c r="D758" s="139"/>
    </row>
    <row r="759" spans="4:4" x14ac:dyDescent="0.2">
      <c r="D759" s="139"/>
    </row>
    <row r="760" spans="4:4" x14ac:dyDescent="0.2">
      <c r="D760" s="139"/>
    </row>
    <row r="761" spans="4:4" x14ac:dyDescent="0.2">
      <c r="D761" s="139"/>
    </row>
    <row r="762" spans="4:4" x14ac:dyDescent="0.2">
      <c r="D762" s="139"/>
    </row>
    <row r="763" spans="4:4" x14ac:dyDescent="0.2">
      <c r="D763" s="139"/>
    </row>
    <row r="764" spans="4:4" x14ac:dyDescent="0.2">
      <c r="D764" s="139"/>
    </row>
    <row r="765" spans="4:4" x14ac:dyDescent="0.2">
      <c r="D765" s="139"/>
    </row>
    <row r="766" spans="4:4" x14ac:dyDescent="0.2">
      <c r="D766" s="139"/>
    </row>
    <row r="767" spans="4:4" x14ac:dyDescent="0.2">
      <c r="D767" s="139"/>
    </row>
    <row r="768" spans="4:4" x14ac:dyDescent="0.2">
      <c r="D768" s="139"/>
    </row>
    <row r="769" spans="4:4" x14ac:dyDescent="0.2">
      <c r="D769" s="139"/>
    </row>
    <row r="770" spans="4:4" x14ac:dyDescent="0.2">
      <c r="D770" s="139"/>
    </row>
    <row r="771" spans="4:4" x14ac:dyDescent="0.2">
      <c r="D771" s="139"/>
    </row>
    <row r="772" spans="4:4" x14ac:dyDescent="0.2">
      <c r="D772" s="139"/>
    </row>
    <row r="773" spans="4:4" x14ac:dyDescent="0.2">
      <c r="D773" s="139"/>
    </row>
    <row r="774" spans="4:4" x14ac:dyDescent="0.2">
      <c r="D774" s="139"/>
    </row>
    <row r="775" spans="4:4" x14ac:dyDescent="0.2">
      <c r="D775" s="139"/>
    </row>
    <row r="776" spans="4:4" x14ac:dyDescent="0.2">
      <c r="D776" s="139"/>
    </row>
    <row r="777" spans="4:4" x14ac:dyDescent="0.2">
      <c r="D777" s="139"/>
    </row>
    <row r="778" spans="4:4" x14ac:dyDescent="0.2">
      <c r="D778" s="139"/>
    </row>
    <row r="779" spans="4:4" x14ac:dyDescent="0.2">
      <c r="D779" s="139"/>
    </row>
    <row r="780" spans="4:4" x14ac:dyDescent="0.2">
      <c r="D780" s="139"/>
    </row>
    <row r="781" spans="4:4" x14ac:dyDescent="0.2">
      <c r="D781" s="139"/>
    </row>
    <row r="782" spans="4:4" x14ac:dyDescent="0.2">
      <c r="D782" s="139"/>
    </row>
    <row r="783" spans="4:4" x14ac:dyDescent="0.2">
      <c r="D783" s="139"/>
    </row>
    <row r="784" spans="4:4" x14ac:dyDescent="0.2">
      <c r="D784" s="139"/>
    </row>
    <row r="785" spans="4:4" x14ac:dyDescent="0.2">
      <c r="D785" s="139"/>
    </row>
    <row r="786" spans="4:4" x14ac:dyDescent="0.2">
      <c r="D786" s="139"/>
    </row>
    <row r="787" spans="4:4" x14ac:dyDescent="0.2">
      <c r="D787" s="139"/>
    </row>
    <row r="788" spans="4:4" x14ac:dyDescent="0.2">
      <c r="D788" s="139"/>
    </row>
    <row r="789" spans="4:4" x14ac:dyDescent="0.2">
      <c r="D789" s="139"/>
    </row>
    <row r="790" spans="4:4" x14ac:dyDescent="0.2">
      <c r="D790" s="139"/>
    </row>
    <row r="791" spans="4:4" x14ac:dyDescent="0.2">
      <c r="D791" s="139"/>
    </row>
    <row r="792" spans="4:4" x14ac:dyDescent="0.2">
      <c r="D792" s="139"/>
    </row>
    <row r="793" spans="4:4" x14ac:dyDescent="0.2">
      <c r="D793" s="139"/>
    </row>
    <row r="794" spans="4:4" x14ac:dyDescent="0.2">
      <c r="D794" s="139"/>
    </row>
    <row r="795" spans="4:4" x14ac:dyDescent="0.2">
      <c r="D795" s="139"/>
    </row>
    <row r="796" spans="4:4" x14ac:dyDescent="0.2">
      <c r="D796" s="139"/>
    </row>
    <row r="797" spans="4:4" x14ac:dyDescent="0.2">
      <c r="D797" s="139"/>
    </row>
    <row r="798" spans="4:4" x14ac:dyDescent="0.2">
      <c r="D798" s="139"/>
    </row>
    <row r="799" spans="4:4" x14ac:dyDescent="0.2">
      <c r="D799" s="139"/>
    </row>
    <row r="800" spans="4:4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KDjorJ0VGuP4yscyAT4oJvb/D7FD/8jqnHpfPluLjdF6mSrxMkLXKNCM68T+i7Qx0/hYgCQNAhCErAMfItfA/A==" saltValue="fTVHCV8F+LYY33QF9aWNaw==" spinCount="100000" sheet="1"/>
  <mergeCells count="6">
    <mergeCell ref="A19:G23"/>
    <mergeCell ref="A1:G1"/>
    <mergeCell ref="C2:G2"/>
    <mergeCell ref="C3:G3"/>
    <mergeCell ref="C4:G4"/>
    <mergeCell ref="A18:C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8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41</v>
      </c>
      <c r="C3" s="268" t="s">
        <v>42</v>
      </c>
      <c r="D3" s="269"/>
      <c r="E3" s="269"/>
      <c r="F3" s="269"/>
      <c r="G3" s="270"/>
      <c r="AC3" s="89" t="s">
        <v>149</v>
      </c>
      <c r="AG3" t="s">
        <v>150</v>
      </c>
    </row>
    <row r="4" spans="1:60" ht="24.95" customHeight="1" x14ac:dyDescent="0.2">
      <c r="A4" s="141" t="s">
        <v>9</v>
      </c>
      <c r="B4" s="142" t="s">
        <v>44</v>
      </c>
      <c r="C4" s="271" t="s">
        <v>45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SUMIF(AG9:AG29,"&lt;&gt;NOR",G9:G29)</f>
        <v>0</v>
      </c>
      <c r="H8" s="165"/>
      <c r="I8" s="165">
        <f>SUM(I9:I29)</f>
        <v>0</v>
      </c>
      <c r="J8" s="165"/>
      <c r="K8" s="165">
        <f>SUM(K9:K29)</f>
        <v>0</v>
      </c>
      <c r="L8" s="165"/>
      <c r="M8" s="165">
        <f>SUM(M9:M29)</f>
        <v>0</v>
      </c>
      <c r="N8" s="165"/>
      <c r="O8" s="165">
        <f>SUM(O9:O29)</f>
        <v>0</v>
      </c>
      <c r="P8" s="165"/>
      <c r="Q8" s="165">
        <f>SUM(Q9:Q29)</f>
        <v>0</v>
      </c>
      <c r="R8" s="165"/>
      <c r="S8" s="165"/>
      <c r="T8" s="166"/>
      <c r="U8" s="160"/>
      <c r="V8" s="160">
        <f>SUM(V9:V29)</f>
        <v>728.22</v>
      </c>
      <c r="W8" s="160"/>
      <c r="AG8" t="s">
        <v>173</v>
      </c>
    </row>
    <row r="9" spans="1:60" ht="45" outlineLevel="1" x14ac:dyDescent="0.2">
      <c r="A9" s="167">
        <v>1</v>
      </c>
      <c r="B9" s="168" t="s">
        <v>193</v>
      </c>
      <c r="C9" s="184" t="s">
        <v>194</v>
      </c>
      <c r="D9" s="169" t="s">
        <v>195</v>
      </c>
      <c r="E9" s="170">
        <v>1132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6.2E-2</v>
      </c>
      <c r="V9" s="158">
        <f>ROUND(E9*U9,2)</f>
        <v>70.180000000000007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276" t="s">
        <v>197</v>
      </c>
      <c r="D10" s="277"/>
      <c r="E10" s="277"/>
      <c r="F10" s="277"/>
      <c r="G10" s="277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198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55"/>
      <c r="B11" s="156"/>
      <c r="C11" s="190" t="s">
        <v>199</v>
      </c>
      <c r="D11" s="188"/>
      <c r="E11" s="189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200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201</v>
      </c>
      <c r="D12" s="188"/>
      <c r="E12" s="189">
        <v>660.3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55"/>
      <c r="B13" s="156"/>
      <c r="C13" s="190" t="s">
        <v>202</v>
      </c>
      <c r="D13" s="188"/>
      <c r="E13" s="189">
        <v>341.7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55"/>
      <c r="B14" s="156"/>
      <c r="C14" s="190" t="s">
        <v>203</v>
      </c>
      <c r="D14" s="188"/>
      <c r="E14" s="189">
        <v>130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200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ht="33.75" outlineLevel="1" x14ac:dyDescent="0.2">
      <c r="A15" s="167">
        <v>2</v>
      </c>
      <c r="B15" s="168" t="s">
        <v>204</v>
      </c>
      <c r="C15" s="184" t="s">
        <v>205</v>
      </c>
      <c r="D15" s="169" t="s">
        <v>195</v>
      </c>
      <c r="E15" s="170">
        <v>1132</v>
      </c>
      <c r="F15" s="171"/>
      <c r="G15" s="172">
        <f>ROUND(E15*F15,2)</f>
        <v>0</v>
      </c>
      <c r="H15" s="171"/>
      <c r="I15" s="172">
        <f>ROUND(E15*H15,2)</f>
        <v>0</v>
      </c>
      <c r="J15" s="171"/>
      <c r="K15" s="172">
        <f>ROUND(E15*J15,2)</f>
        <v>0</v>
      </c>
      <c r="L15" s="172">
        <v>21</v>
      </c>
      <c r="M15" s="172">
        <f>G15*(1+L15/100)</f>
        <v>0</v>
      </c>
      <c r="N15" s="172">
        <v>0</v>
      </c>
      <c r="O15" s="172">
        <f>ROUND(E15*N15,2)</f>
        <v>0</v>
      </c>
      <c r="P15" s="172">
        <v>0</v>
      </c>
      <c r="Q15" s="172">
        <f>ROUND(E15*P15,2)</f>
        <v>0</v>
      </c>
      <c r="R15" s="172"/>
      <c r="S15" s="172" t="s">
        <v>177</v>
      </c>
      <c r="T15" s="173" t="s">
        <v>178</v>
      </c>
      <c r="U15" s="158">
        <v>0.3135</v>
      </c>
      <c r="V15" s="158">
        <f>ROUND(E15*U15,2)</f>
        <v>354.88</v>
      </c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196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55"/>
      <c r="B16" s="156"/>
      <c r="C16" s="190" t="s">
        <v>199</v>
      </c>
      <c r="D16" s="188"/>
      <c r="E16" s="189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200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201</v>
      </c>
      <c r="D17" s="188"/>
      <c r="E17" s="189">
        <v>660.3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55"/>
      <c r="B18" s="156"/>
      <c r="C18" s="190" t="s">
        <v>202</v>
      </c>
      <c r="D18" s="188"/>
      <c r="E18" s="189">
        <v>341.7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200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55"/>
      <c r="B19" s="156"/>
      <c r="C19" s="190" t="s">
        <v>203</v>
      </c>
      <c r="D19" s="188"/>
      <c r="E19" s="189">
        <v>130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200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67">
        <v>3</v>
      </c>
      <c r="B20" s="168" t="s">
        <v>206</v>
      </c>
      <c r="C20" s="184" t="s">
        <v>207</v>
      </c>
      <c r="D20" s="169" t="s">
        <v>208</v>
      </c>
      <c r="E20" s="170">
        <v>95</v>
      </c>
      <c r="F20" s="171"/>
      <c r="G20" s="172">
        <f>ROUND(E20*F20,2)</f>
        <v>0</v>
      </c>
      <c r="H20" s="171"/>
      <c r="I20" s="172">
        <f>ROUND(E20*H20,2)</f>
        <v>0</v>
      </c>
      <c r="J20" s="171"/>
      <c r="K20" s="172">
        <f>ROUND(E20*J20,2)</f>
        <v>0</v>
      </c>
      <c r="L20" s="172">
        <v>21</v>
      </c>
      <c r="M20" s="172">
        <f>G20*(1+L20/100)</f>
        <v>0</v>
      </c>
      <c r="N20" s="172">
        <v>0</v>
      </c>
      <c r="O20" s="172">
        <f>ROUND(E20*N20,2)</f>
        <v>0</v>
      </c>
      <c r="P20" s="172">
        <v>0</v>
      </c>
      <c r="Q20" s="172">
        <f>ROUND(E20*P20,2)</f>
        <v>0</v>
      </c>
      <c r="R20" s="172"/>
      <c r="S20" s="172" t="s">
        <v>177</v>
      </c>
      <c r="T20" s="173" t="s">
        <v>178</v>
      </c>
      <c r="U20" s="158">
        <v>9.5200000000000007E-2</v>
      </c>
      <c r="V20" s="158">
        <f>ROUND(E20*U20,2)</f>
        <v>9.0399999999999991</v>
      </c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196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55"/>
      <c r="B21" s="156"/>
      <c r="C21" s="190" t="s">
        <v>209</v>
      </c>
      <c r="D21" s="188"/>
      <c r="E21" s="189">
        <v>95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22.5" outlineLevel="1" x14ac:dyDescent="0.2">
      <c r="A22" s="167">
        <v>4</v>
      </c>
      <c r="B22" s="168" t="s">
        <v>210</v>
      </c>
      <c r="C22" s="184" t="s">
        <v>211</v>
      </c>
      <c r="D22" s="169" t="s">
        <v>208</v>
      </c>
      <c r="E22" s="170">
        <v>95</v>
      </c>
      <c r="F22" s="171"/>
      <c r="G22" s="172">
        <f>ROUND(E22*F22,2)</f>
        <v>0</v>
      </c>
      <c r="H22" s="171"/>
      <c r="I22" s="172">
        <f>ROUND(E22*H22,2)</f>
        <v>0</v>
      </c>
      <c r="J22" s="171"/>
      <c r="K22" s="172">
        <f>ROUND(E22*J22,2)</f>
        <v>0</v>
      </c>
      <c r="L22" s="172">
        <v>21</v>
      </c>
      <c r="M22" s="172">
        <f>G22*(1+L22/100)</f>
        <v>0</v>
      </c>
      <c r="N22" s="172">
        <v>0</v>
      </c>
      <c r="O22" s="172">
        <f>ROUND(E22*N22,2)</f>
        <v>0</v>
      </c>
      <c r="P22" s="172">
        <v>0</v>
      </c>
      <c r="Q22" s="172">
        <f>ROUND(E22*P22,2)</f>
        <v>0</v>
      </c>
      <c r="R22" s="172"/>
      <c r="S22" s="172" t="s">
        <v>177</v>
      </c>
      <c r="T22" s="173" t="s">
        <v>178</v>
      </c>
      <c r="U22" s="158">
        <v>7.3999999999999996E-2</v>
      </c>
      <c r="V22" s="158">
        <f>ROUND(E22*U22,2)</f>
        <v>7.03</v>
      </c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196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212</v>
      </c>
      <c r="D23" s="188"/>
      <c r="E23" s="189">
        <v>95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ht="22.5" outlineLevel="1" x14ac:dyDescent="0.2">
      <c r="A24" s="167">
        <v>5</v>
      </c>
      <c r="B24" s="168" t="s">
        <v>213</v>
      </c>
      <c r="C24" s="184" t="s">
        <v>214</v>
      </c>
      <c r="D24" s="169" t="s">
        <v>208</v>
      </c>
      <c r="E24" s="170">
        <v>95</v>
      </c>
      <c r="F24" s="171"/>
      <c r="G24" s="172">
        <f>ROUND(E24*F24,2)</f>
        <v>0</v>
      </c>
      <c r="H24" s="171"/>
      <c r="I24" s="172">
        <f>ROUND(E24*H24,2)</f>
        <v>0</v>
      </c>
      <c r="J24" s="171"/>
      <c r="K24" s="172">
        <f>ROUND(E24*J24,2)</f>
        <v>0</v>
      </c>
      <c r="L24" s="172">
        <v>21</v>
      </c>
      <c r="M24" s="172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2"/>
      <c r="S24" s="172" t="s">
        <v>177</v>
      </c>
      <c r="T24" s="173" t="s">
        <v>178</v>
      </c>
      <c r="U24" s="158">
        <v>0.65200000000000002</v>
      </c>
      <c r="V24" s="158">
        <f>ROUND(E24*U24,2)</f>
        <v>61.94</v>
      </c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196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212</v>
      </c>
      <c r="D25" s="188"/>
      <c r="E25" s="189">
        <v>95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ht="33.75" outlineLevel="1" x14ac:dyDescent="0.2">
      <c r="A26" s="167">
        <v>6</v>
      </c>
      <c r="B26" s="168" t="s">
        <v>215</v>
      </c>
      <c r="C26" s="184" t="s">
        <v>216</v>
      </c>
      <c r="D26" s="169" t="s">
        <v>195</v>
      </c>
      <c r="E26" s="170">
        <v>950</v>
      </c>
      <c r="F26" s="171"/>
      <c r="G26" s="172">
        <f>ROUND(E26*F26,2)</f>
        <v>0</v>
      </c>
      <c r="H26" s="171"/>
      <c r="I26" s="172">
        <f>ROUND(E26*H26,2)</f>
        <v>0</v>
      </c>
      <c r="J26" s="171"/>
      <c r="K26" s="172">
        <f>ROUND(E26*J26,2)</f>
        <v>0</v>
      </c>
      <c r="L26" s="172">
        <v>21</v>
      </c>
      <c r="M26" s="172">
        <f>G26*(1+L26/100)</f>
        <v>0</v>
      </c>
      <c r="N26" s="172">
        <v>0</v>
      </c>
      <c r="O26" s="172">
        <f>ROUND(E26*N26,2)</f>
        <v>0</v>
      </c>
      <c r="P26" s="172">
        <v>0</v>
      </c>
      <c r="Q26" s="172">
        <f>ROUND(E26*P26,2)</f>
        <v>0</v>
      </c>
      <c r="R26" s="172"/>
      <c r="S26" s="172" t="s">
        <v>177</v>
      </c>
      <c r="T26" s="173" t="s">
        <v>178</v>
      </c>
      <c r="U26" s="158">
        <v>0.17699999999999999</v>
      </c>
      <c r="V26" s="158">
        <f>ROUND(E26*U26,2)</f>
        <v>168.15</v>
      </c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196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55"/>
      <c r="B27" s="156"/>
      <c r="C27" s="190" t="s">
        <v>217</v>
      </c>
      <c r="D27" s="188"/>
      <c r="E27" s="189">
        <v>950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200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67">
        <v>7</v>
      </c>
      <c r="B28" s="168" t="s">
        <v>218</v>
      </c>
      <c r="C28" s="184" t="s">
        <v>219</v>
      </c>
      <c r="D28" s="169" t="s">
        <v>195</v>
      </c>
      <c r="E28" s="170">
        <v>950</v>
      </c>
      <c r="F28" s="171"/>
      <c r="G28" s="172">
        <f>ROUND(E28*F28,2)</f>
        <v>0</v>
      </c>
      <c r="H28" s="171"/>
      <c r="I28" s="172">
        <f>ROUND(E28*H28,2)</f>
        <v>0</v>
      </c>
      <c r="J28" s="171"/>
      <c r="K28" s="172">
        <f>ROUND(E28*J28,2)</f>
        <v>0</v>
      </c>
      <c r="L28" s="172">
        <v>21</v>
      </c>
      <c r="M28" s="172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2"/>
      <c r="S28" s="172" t="s">
        <v>177</v>
      </c>
      <c r="T28" s="173" t="s">
        <v>178</v>
      </c>
      <c r="U28" s="158">
        <v>0.06</v>
      </c>
      <c r="V28" s="158">
        <f>ROUND(E28*U28,2)</f>
        <v>57</v>
      </c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220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217</v>
      </c>
      <c r="D29" s="188"/>
      <c r="E29" s="189">
        <v>950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x14ac:dyDescent="0.2">
      <c r="A30" s="161" t="s">
        <v>172</v>
      </c>
      <c r="B30" s="162" t="s">
        <v>79</v>
      </c>
      <c r="C30" s="182" t="s">
        <v>80</v>
      </c>
      <c r="D30" s="163"/>
      <c r="E30" s="164"/>
      <c r="F30" s="165"/>
      <c r="G30" s="165">
        <f>SUMIF(AG31:AG38,"&lt;&gt;NOR",G31:G38)</f>
        <v>0</v>
      </c>
      <c r="H30" s="165"/>
      <c r="I30" s="165">
        <f>SUM(I31:I38)</f>
        <v>0</v>
      </c>
      <c r="J30" s="165"/>
      <c r="K30" s="165">
        <f>SUM(K31:K38)</f>
        <v>0</v>
      </c>
      <c r="L30" s="165"/>
      <c r="M30" s="165">
        <f>SUM(M31:M38)</f>
        <v>0</v>
      </c>
      <c r="N30" s="165"/>
      <c r="O30" s="165">
        <f>SUM(O31:O38)</f>
        <v>0</v>
      </c>
      <c r="P30" s="165"/>
      <c r="Q30" s="165">
        <f>SUM(Q31:Q38)</f>
        <v>0</v>
      </c>
      <c r="R30" s="165"/>
      <c r="S30" s="165"/>
      <c r="T30" s="166"/>
      <c r="U30" s="160"/>
      <c r="V30" s="160">
        <f>SUM(V31:V38)</f>
        <v>141.55000000000001</v>
      </c>
      <c r="W30" s="160"/>
      <c r="AG30" t="s">
        <v>173</v>
      </c>
    </row>
    <row r="31" spans="1:60" ht="22.5" outlineLevel="1" x14ac:dyDescent="0.2">
      <c r="A31" s="167">
        <v>8</v>
      </c>
      <c r="B31" s="168" t="s">
        <v>221</v>
      </c>
      <c r="C31" s="184" t="s">
        <v>222</v>
      </c>
      <c r="D31" s="169" t="s">
        <v>195</v>
      </c>
      <c r="E31" s="170">
        <v>950</v>
      </c>
      <c r="F31" s="171"/>
      <c r="G31" s="172">
        <f>ROUND(E31*F31,2)</f>
        <v>0</v>
      </c>
      <c r="H31" s="171"/>
      <c r="I31" s="172">
        <f>ROUND(E31*H31,2)</f>
        <v>0</v>
      </c>
      <c r="J31" s="171"/>
      <c r="K31" s="172">
        <f>ROUND(E31*J31,2)</f>
        <v>0</v>
      </c>
      <c r="L31" s="172">
        <v>21</v>
      </c>
      <c r="M31" s="172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2"/>
      <c r="S31" s="172" t="s">
        <v>177</v>
      </c>
      <c r="T31" s="173" t="s">
        <v>178</v>
      </c>
      <c r="U31" s="158">
        <v>2.8000000000000001E-2</v>
      </c>
      <c r="V31" s="158">
        <f>ROUND(E31*U31,2)</f>
        <v>26.6</v>
      </c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196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0" t="s">
        <v>217</v>
      </c>
      <c r="D32" s="188"/>
      <c r="E32" s="189">
        <v>950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22.5" outlineLevel="1" x14ac:dyDescent="0.2">
      <c r="A33" s="167">
        <v>9</v>
      </c>
      <c r="B33" s="168" t="s">
        <v>223</v>
      </c>
      <c r="C33" s="184" t="s">
        <v>224</v>
      </c>
      <c r="D33" s="169" t="s">
        <v>195</v>
      </c>
      <c r="E33" s="170">
        <v>950</v>
      </c>
      <c r="F33" s="171"/>
      <c r="G33" s="172">
        <f>ROUND(E33*F33,2)</f>
        <v>0</v>
      </c>
      <c r="H33" s="171"/>
      <c r="I33" s="172">
        <f>ROUND(E33*H33,2)</f>
        <v>0</v>
      </c>
      <c r="J33" s="171"/>
      <c r="K33" s="172">
        <f>ROUND(E33*J33,2)</f>
        <v>0</v>
      </c>
      <c r="L33" s="172">
        <v>21</v>
      </c>
      <c r="M33" s="172">
        <f>G33*(1+L33/100)</f>
        <v>0</v>
      </c>
      <c r="N33" s="172">
        <v>0</v>
      </c>
      <c r="O33" s="172">
        <f>ROUND(E33*N33,2)</f>
        <v>0</v>
      </c>
      <c r="P33" s="172">
        <v>0</v>
      </c>
      <c r="Q33" s="172">
        <f>ROUND(E33*P33,2)</f>
        <v>0</v>
      </c>
      <c r="R33" s="172"/>
      <c r="S33" s="172" t="s">
        <v>177</v>
      </c>
      <c r="T33" s="173" t="s">
        <v>178</v>
      </c>
      <c r="U33" s="158">
        <v>0.121</v>
      </c>
      <c r="V33" s="158">
        <f>ROUND(E33*U33,2)</f>
        <v>114.95</v>
      </c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196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55"/>
      <c r="B34" s="156"/>
      <c r="C34" s="190" t="s">
        <v>217</v>
      </c>
      <c r="D34" s="188"/>
      <c r="E34" s="189">
        <v>950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ht="22.5" outlineLevel="1" x14ac:dyDescent="0.2">
      <c r="A35" s="167">
        <v>10</v>
      </c>
      <c r="B35" s="168" t="s">
        <v>225</v>
      </c>
      <c r="C35" s="184" t="s">
        <v>226</v>
      </c>
      <c r="D35" s="169" t="s">
        <v>227</v>
      </c>
      <c r="E35" s="170">
        <v>211.11111</v>
      </c>
      <c r="F35" s="171"/>
      <c r="G35" s="172">
        <f>ROUND(E35*F35,2)</f>
        <v>0</v>
      </c>
      <c r="H35" s="171"/>
      <c r="I35" s="172">
        <f>ROUND(E35*H35,2)</f>
        <v>0</v>
      </c>
      <c r="J35" s="171"/>
      <c r="K35" s="172">
        <f>ROUND(E35*J35,2)</f>
        <v>0</v>
      </c>
      <c r="L35" s="172">
        <v>21</v>
      </c>
      <c r="M35" s="172">
        <f>G35*(1+L35/100)</f>
        <v>0</v>
      </c>
      <c r="N35" s="172">
        <v>0</v>
      </c>
      <c r="O35" s="172">
        <f>ROUND(E35*N35,2)</f>
        <v>0</v>
      </c>
      <c r="P35" s="172">
        <v>0</v>
      </c>
      <c r="Q35" s="172">
        <f>ROUND(E35*P35,2)</f>
        <v>0</v>
      </c>
      <c r="R35" s="172" t="s">
        <v>228</v>
      </c>
      <c r="S35" s="172" t="s">
        <v>177</v>
      </c>
      <c r="T35" s="173" t="s">
        <v>178</v>
      </c>
      <c r="U35" s="158">
        <v>0</v>
      </c>
      <c r="V35" s="158">
        <f>ROUND(E35*U35,2)</f>
        <v>0</v>
      </c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185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190" t="s">
        <v>229</v>
      </c>
      <c r="D36" s="188"/>
      <c r="E36" s="189">
        <v>211.11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ht="22.5" outlineLevel="1" x14ac:dyDescent="0.2">
      <c r="A37" s="167">
        <v>11</v>
      </c>
      <c r="B37" s="168" t="s">
        <v>230</v>
      </c>
      <c r="C37" s="184" t="s">
        <v>231</v>
      </c>
      <c r="D37" s="169" t="s">
        <v>227</v>
      </c>
      <c r="E37" s="170">
        <v>211.11111</v>
      </c>
      <c r="F37" s="171"/>
      <c r="G37" s="172">
        <f>ROUND(E37*F37,2)</f>
        <v>0</v>
      </c>
      <c r="H37" s="171"/>
      <c r="I37" s="172">
        <f>ROUND(E37*H37,2)</f>
        <v>0</v>
      </c>
      <c r="J37" s="171"/>
      <c r="K37" s="172">
        <f>ROUND(E37*J37,2)</f>
        <v>0</v>
      </c>
      <c r="L37" s="172">
        <v>21</v>
      </c>
      <c r="M37" s="172">
        <f>G37*(1+L37/100)</f>
        <v>0</v>
      </c>
      <c r="N37" s="172">
        <v>0</v>
      </c>
      <c r="O37" s="172">
        <f>ROUND(E37*N37,2)</f>
        <v>0</v>
      </c>
      <c r="P37" s="172">
        <v>0</v>
      </c>
      <c r="Q37" s="172">
        <f>ROUND(E37*P37,2)</f>
        <v>0</v>
      </c>
      <c r="R37" s="172"/>
      <c r="S37" s="172" t="s">
        <v>184</v>
      </c>
      <c r="T37" s="173" t="s">
        <v>178</v>
      </c>
      <c r="U37" s="158">
        <v>0</v>
      </c>
      <c r="V37" s="158">
        <f>ROUND(E37*U37,2)</f>
        <v>0</v>
      </c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196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190" t="s">
        <v>229</v>
      </c>
      <c r="D38" s="188"/>
      <c r="E38" s="189">
        <v>211.11</v>
      </c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x14ac:dyDescent="0.2">
      <c r="A39" s="161" t="s">
        <v>172</v>
      </c>
      <c r="B39" s="162" t="s">
        <v>104</v>
      </c>
      <c r="C39" s="182" t="s">
        <v>105</v>
      </c>
      <c r="D39" s="163"/>
      <c r="E39" s="164"/>
      <c r="F39" s="165"/>
      <c r="G39" s="165">
        <f>SUMIF(AG40:AG40,"&lt;&gt;NOR",G40:G40)</f>
        <v>0</v>
      </c>
      <c r="H39" s="165"/>
      <c r="I39" s="165">
        <f>SUM(I40:I40)</f>
        <v>0</v>
      </c>
      <c r="J39" s="165"/>
      <c r="K39" s="165">
        <f>SUM(K40:K40)</f>
        <v>0</v>
      </c>
      <c r="L39" s="165"/>
      <c r="M39" s="165">
        <f>SUM(M40:M40)</f>
        <v>0</v>
      </c>
      <c r="N39" s="165"/>
      <c r="O39" s="165">
        <f>SUM(O40:O40)</f>
        <v>0</v>
      </c>
      <c r="P39" s="165"/>
      <c r="Q39" s="165">
        <f>SUM(Q40:Q40)</f>
        <v>0</v>
      </c>
      <c r="R39" s="165"/>
      <c r="S39" s="165"/>
      <c r="T39" s="166"/>
      <c r="U39" s="160"/>
      <c r="V39" s="160">
        <f>SUM(V40:V40)</f>
        <v>370.41</v>
      </c>
      <c r="W39" s="160"/>
      <c r="AG39" t="s">
        <v>173</v>
      </c>
    </row>
    <row r="40" spans="1:60" ht="33.75" outlineLevel="1" x14ac:dyDescent="0.2">
      <c r="A40" s="174">
        <v>12</v>
      </c>
      <c r="B40" s="175" t="s">
        <v>232</v>
      </c>
      <c r="C40" s="183" t="s">
        <v>233</v>
      </c>
      <c r="D40" s="176" t="s">
        <v>234</v>
      </c>
      <c r="E40" s="177">
        <v>1446.9291599999999</v>
      </c>
      <c r="F40" s="178"/>
      <c r="G40" s="179">
        <f>ROUND(E40*F40,2)</f>
        <v>0</v>
      </c>
      <c r="H40" s="178"/>
      <c r="I40" s="179">
        <f>ROUND(E40*H40,2)</f>
        <v>0</v>
      </c>
      <c r="J40" s="178"/>
      <c r="K40" s="179">
        <f>ROUND(E40*J40,2)</f>
        <v>0</v>
      </c>
      <c r="L40" s="179">
        <v>21</v>
      </c>
      <c r="M40" s="179">
        <f>G40*(1+L40/100)</f>
        <v>0</v>
      </c>
      <c r="N40" s="179">
        <v>0</v>
      </c>
      <c r="O40" s="179">
        <f>ROUND(E40*N40,2)</f>
        <v>0</v>
      </c>
      <c r="P40" s="179">
        <v>0</v>
      </c>
      <c r="Q40" s="179">
        <f>ROUND(E40*P40,2)</f>
        <v>0</v>
      </c>
      <c r="R40" s="179"/>
      <c r="S40" s="179" t="s">
        <v>177</v>
      </c>
      <c r="T40" s="180" t="s">
        <v>178</v>
      </c>
      <c r="U40" s="158">
        <v>0.25600000000000001</v>
      </c>
      <c r="V40" s="158">
        <f>ROUND(E40*U40,2)</f>
        <v>370.41</v>
      </c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196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x14ac:dyDescent="0.2">
      <c r="A41" s="161" t="s">
        <v>172</v>
      </c>
      <c r="B41" s="162" t="s">
        <v>142</v>
      </c>
      <c r="C41" s="182" t="s">
        <v>143</v>
      </c>
      <c r="D41" s="163"/>
      <c r="E41" s="164"/>
      <c r="F41" s="165"/>
      <c r="G41" s="165">
        <f>SUMIF(AG42:AG44,"&lt;&gt;NOR",G42:G44)</f>
        <v>0</v>
      </c>
      <c r="H41" s="165"/>
      <c r="I41" s="165">
        <f>SUM(I42:I44)</f>
        <v>0</v>
      </c>
      <c r="J41" s="165"/>
      <c r="K41" s="165">
        <f>SUM(K42:K44)</f>
        <v>0</v>
      </c>
      <c r="L41" s="165"/>
      <c r="M41" s="165">
        <f>SUM(M42:M44)</f>
        <v>0</v>
      </c>
      <c r="N41" s="165"/>
      <c r="O41" s="165">
        <f>SUM(O42:O44)</f>
        <v>0</v>
      </c>
      <c r="P41" s="165"/>
      <c r="Q41" s="165">
        <f>SUM(Q42:Q44)</f>
        <v>0</v>
      </c>
      <c r="R41" s="165"/>
      <c r="S41" s="165"/>
      <c r="T41" s="166"/>
      <c r="U41" s="160"/>
      <c r="V41" s="160">
        <f>SUM(V42:V44)</f>
        <v>8.35</v>
      </c>
      <c r="W41" s="160"/>
      <c r="AG41" t="s">
        <v>173</v>
      </c>
    </row>
    <row r="42" spans="1:60" ht="33.75" outlineLevel="1" x14ac:dyDescent="0.2">
      <c r="A42" s="174">
        <v>13</v>
      </c>
      <c r="B42" s="175" t="s">
        <v>235</v>
      </c>
      <c r="C42" s="183" t="s">
        <v>236</v>
      </c>
      <c r="D42" s="176" t="s">
        <v>234</v>
      </c>
      <c r="E42" s="177">
        <v>835.41600000000005</v>
      </c>
      <c r="F42" s="178"/>
      <c r="G42" s="179">
        <f>ROUND(E42*F42,2)</f>
        <v>0</v>
      </c>
      <c r="H42" s="178"/>
      <c r="I42" s="179">
        <f>ROUND(E42*H42,2)</f>
        <v>0</v>
      </c>
      <c r="J42" s="178"/>
      <c r="K42" s="179">
        <f>ROUND(E42*J42,2)</f>
        <v>0</v>
      </c>
      <c r="L42" s="179">
        <v>21</v>
      </c>
      <c r="M42" s="179">
        <f>G42*(1+L42/100)</f>
        <v>0</v>
      </c>
      <c r="N42" s="179">
        <v>0</v>
      </c>
      <c r="O42" s="179">
        <f>ROUND(E42*N42,2)</f>
        <v>0</v>
      </c>
      <c r="P42" s="179">
        <v>0</v>
      </c>
      <c r="Q42" s="179">
        <f>ROUND(E42*P42,2)</f>
        <v>0</v>
      </c>
      <c r="R42" s="179"/>
      <c r="S42" s="179" t="s">
        <v>177</v>
      </c>
      <c r="T42" s="180" t="s">
        <v>178</v>
      </c>
      <c r="U42" s="158">
        <v>0.01</v>
      </c>
      <c r="V42" s="158">
        <f>ROUND(E42*U42,2)</f>
        <v>8.35</v>
      </c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188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ht="22.5" outlineLevel="1" x14ac:dyDescent="0.2">
      <c r="A43" s="174">
        <v>14</v>
      </c>
      <c r="B43" s="175" t="s">
        <v>237</v>
      </c>
      <c r="C43" s="183" t="s">
        <v>238</v>
      </c>
      <c r="D43" s="176" t="s">
        <v>234</v>
      </c>
      <c r="E43" s="177">
        <v>15872.904</v>
      </c>
      <c r="F43" s="178"/>
      <c r="G43" s="179">
        <f>ROUND(E43*F43,2)</f>
        <v>0</v>
      </c>
      <c r="H43" s="178"/>
      <c r="I43" s="179">
        <f>ROUND(E43*H43,2)</f>
        <v>0</v>
      </c>
      <c r="J43" s="178"/>
      <c r="K43" s="179">
        <f>ROUND(E43*J43,2)</f>
        <v>0</v>
      </c>
      <c r="L43" s="179">
        <v>21</v>
      </c>
      <c r="M43" s="179">
        <f>G43*(1+L43/100)</f>
        <v>0</v>
      </c>
      <c r="N43" s="179">
        <v>0</v>
      </c>
      <c r="O43" s="179">
        <f>ROUND(E43*N43,2)</f>
        <v>0</v>
      </c>
      <c r="P43" s="179">
        <v>0</v>
      </c>
      <c r="Q43" s="179">
        <f>ROUND(E43*P43,2)</f>
        <v>0</v>
      </c>
      <c r="R43" s="179"/>
      <c r="S43" s="179" t="s">
        <v>177</v>
      </c>
      <c r="T43" s="180" t="s">
        <v>178</v>
      </c>
      <c r="U43" s="158">
        <v>0</v>
      </c>
      <c r="V43" s="158">
        <f>ROUND(E43*U43,2)</f>
        <v>0</v>
      </c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188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67">
        <v>15</v>
      </c>
      <c r="B44" s="168" t="s">
        <v>239</v>
      </c>
      <c r="C44" s="184" t="s">
        <v>240</v>
      </c>
      <c r="D44" s="169" t="s">
        <v>234</v>
      </c>
      <c r="E44" s="170">
        <v>835.41600000000005</v>
      </c>
      <c r="F44" s="171"/>
      <c r="G44" s="172">
        <f>ROUND(E44*F44,2)</f>
        <v>0</v>
      </c>
      <c r="H44" s="171"/>
      <c r="I44" s="172">
        <f>ROUND(E44*H44,2)</f>
        <v>0</v>
      </c>
      <c r="J44" s="171"/>
      <c r="K44" s="172">
        <f>ROUND(E44*J44,2)</f>
        <v>0</v>
      </c>
      <c r="L44" s="172">
        <v>21</v>
      </c>
      <c r="M44" s="172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2"/>
      <c r="S44" s="172" t="s">
        <v>177</v>
      </c>
      <c r="T44" s="173" t="s">
        <v>178</v>
      </c>
      <c r="U44" s="158">
        <v>0</v>
      </c>
      <c r="V44" s="158">
        <f>ROUND(E44*U44,2)</f>
        <v>0</v>
      </c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241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x14ac:dyDescent="0.2">
      <c r="A45" s="5"/>
      <c r="B45" s="6"/>
      <c r="C45" s="185"/>
      <c r="D45" s="8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AE45">
        <v>15</v>
      </c>
      <c r="AF45">
        <v>21</v>
      </c>
    </row>
    <row r="46" spans="1:60" x14ac:dyDescent="0.2">
      <c r="A46" s="151"/>
      <c r="B46" s="152" t="s">
        <v>26</v>
      </c>
      <c r="C46" s="186"/>
      <c r="D46" s="153"/>
      <c r="E46" s="154"/>
      <c r="F46" s="154"/>
      <c r="G46" s="181">
        <f>G8+G30+G39+G41</f>
        <v>0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AE46">
        <f>SUMIF(L7:L44,AE45,G7:G44)</f>
        <v>0</v>
      </c>
      <c r="AF46">
        <f>SUMIF(L7:L44,AF45,G7:G44)</f>
        <v>0</v>
      </c>
      <c r="AG46" t="s">
        <v>189</v>
      </c>
    </row>
    <row r="47" spans="1:60" x14ac:dyDescent="0.2">
      <c r="A47" s="5"/>
      <c r="B47" s="6"/>
      <c r="C47" s="185"/>
      <c r="D47" s="8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60" x14ac:dyDescent="0.2">
      <c r="A48" s="5"/>
      <c r="B48" s="6"/>
      <c r="C48" s="185"/>
      <c r="D48" s="8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33" x14ac:dyDescent="0.2">
      <c r="A49" s="274" t="s">
        <v>190</v>
      </c>
      <c r="B49" s="274"/>
      <c r="C49" s="275"/>
      <c r="D49" s="8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33" x14ac:dyDescent="0.2">
      <c r="A50" s="255"/>
      <c r="B50" s="256"/>
      <c r="C50" s="257"/>
      <c r="D50" s="256"/>
      <c r="E50" s="256"/>
      <c r="F50" s="256"/>
      <c r="G50" s="25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AG50" t="s">
        <v>191</v>
      </c>
    </row>
    <row r="51" spans="1:33" x14ac:dyDescent="0.2">
      <c r="A51" s="259"/>
      <c r="B51" s="260"/>
      <c r="C51" s="261"/>
      <c r="D51" s="260"/>
      <c r="E51" s="260"/>
      <c r="F51" s="260"/>
      <c r="G51" s="262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33" x14ac:dyDescent="0.2">
      <c r="A52" s="259"/>
      <c r="B52" s="260"/>
      <c r="C52" s="261"/>
      <c r="D52" s="260"/>
      <c r="E52" s="260"/>
      <c r="F52" s="260"/>
      <c r="G52" s="262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33" x14ac:dyDescent="0.2">
      <c r="A53" s="259"/>
      <c r="B53" s="260"/>
      <c r="C53" s="261"/>
      <c r="D53" s="260"/>
      <c r="E53" s="260"/>
      <c r="F53" s="260"/>
      <c r="G53" s="262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33" x14ac:dyDescent="0.2">
      <c r="A54" s="263"/>
      <c r="B54" s="264"/>
      <c r="C54" s="265"/>
      <c r="D54" s="264"/>
      <c r="E54" s="264"/>
      <c r="F54" s="264"/>
      <c r="G54" s="266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33" x14ac:dyDescent="0.2">
      <c r="A55" s="5"/>
      <c r="B55" s="6"/>
      <c r="C55" s="185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33" x14ac:dyDescent="0.2">
      <c r="C56" s="187"/>
      <c r="D56" s="139"/>
      <c r="AG56" t="s">
        <v>192</v>
      </c>
    </row>
    <row r="57" spans="1:33" x14ac:dyDescent="0.2">
      <c r="D57" s="139"/>
    </row>
    <row r="58" spans="1:33" x14ac:dyDescent="0.2">
      <c r="D58" s="139"/>
    </row>
    <row r="59" spans="1:33" x14ac:dyDescent="0.2">
      <c r="D59" s="139"/>
    </row>
    <row r="60" spans="1:33" x14ac:dyDescent="0.2">
      <c r="D60" s="139"/>
    </row>
    <row r="61" spans="1:33" x14ac:dyDescent="0.2">
      <c r="D61" s="139"/>
    </row>
    <row r="62" spans="1:33" x14ac:dyDescent="0.2">
      <c r="D62" s="139"/>
    </row>
    <row r="63" spans="1:33" x14ac:dyDescent="0.2">
      <c r="D63" s="139"/>
    </row>
    <row r="64" spans="1:33" x14ac:dyDescent="0.2">
      <c r="D64" s="139"/>
    </row>
    <row r="65" spans="4:4" x14ac:dyDescent="0.2">
      <c r="D65" s="139"/>
    </row>
    <row r="66" spans="4:4" x14ac:dyDescent="0.2">
      <c r="D66" s="139"/>
    </row>
    <row r="67" spans="4:4" x14ac:dyDescent="0.2">
      <c r="D67" s="139"/>
    </row>
    <row r="68" spans="4:4" x14ac:dyDescent="0.2">
      <c r="D68" s="139"/>
    </row>
    <row r="69" spans="4:4" x14ac:dyDescent="0.2">
      <c r="D69" s="139"/>
    </row>
    <row r="70" spans="4:4" x14ac:dyDescent="0.2">
      <c r="D70" s="139"/>
    </row>
    <row r="71" spans="4:4" x14ac:dyDescent="0.2">
      <c r="D71" s="139"/>
    </row>
    <row r="72" spans="4:4" x14ac:dyDescent="0.2">
      <c r="D72" s="139"/>
    </row>
    <row r="73" spans="4:4" x14ac:dyDescent="0.2">
      <c r="D73" s="139"/>
    </row>
    <row r="74" spans="4:4" x14ac:dyDescent="0.2">
      <c r="D74" s="139"/>
    </row>
    <row r="75" spans="4:4" x14ac:dyDescent="0.2">
      <c r="D75" s="139"/>
    </row>
    <row r="76" spans="4:4" x14ac:dyDescent="0.2">
      <c r="D76" s="139"/>
    </row>
    <row r="77" spans="4:4" x14ac:dyDescent="0.2">
      <c r="D77" s="139"/>
    </row>
    <row r="78" spans="4:4" x14ac:dyDescent="0.2">
      <c r="D78" s="139"/>
    </row>
    <row r="79" spans="4:4" x14ac:dyDescent="0.2">
      <c r="D79" s="139"/>
    </row>
    <row r="80" spans="4:4" x14ac:dyDescent="0.2">
      <c r="D80" s="139"/>
    </row>
    <row r="81" spans="4:4" x14ac:dyDescent="0.2">
      <c r="D81" s="139"/>
    </row>
    <row r="82" spans="4:4" x14ac:dyDescent="0.2">
      <c r="D82" s="139"/>
    </row>
    <row r="83" spans="4:4" x14ac:dyDescent="0.2">
      <c r="D83" s="139"/>
    </row>
    <row r="84" spans="4:4" x14ac:dyDescent="0.2">
      <c r="D84" s="139"/>
    </row>
    <row r="85" spans="4:4" x14ac:dyDescent="0.2">
      <c r="D85" s="139"/>
    </row>
    <row r="86" spans="4:4" x14ac:dyDescent="0.2">
      <c r="D86" s="139"/>
    </row>
    <row r="87" spans="4:4" x14ac:dyDescent="0.2">
      <c r="D87" s="139"/>
    </row>
    <row r="88" spans="4:4" x14ac:dyDescent="0.2">
      <c r="D88" s="139"/>
    </row>
    <row r="89" spans="4:4" x14ac:dyDescent="0.2">
      <c r="D89" s="139"/>
    </row>
    <row r="90" spans="4:4" x14ac:dyDescent="0.2">
      <c r="D90" s="139"/>
    </row>
    <row r="91" spans="4:4" x14ac:dyDescent="0.2">
      <c r="D91" s="139"/>
    </row>
    <row r="92" spans="4:4" x14ac:dyDescent="0.2">
      <c r="D92" s="139"/>
    </row>
    <row r="93" spans="4:4" x14ac:dyDescent="0.2">
      <c r="D93" s="139"/>
    </row>
    <row r="94" spans="4:4" x14ac:dyDescent="0.2">
      <c r="D94" s="139"/>
    </row>
    <row r="95" spans="4:4" x14ac:dyDescent="0.2">
      <c r="D95" s="139"/>
    </row>
    <row r="96" spans="4:4" x14ac:dyDescent="0.2">
      <c r="D96" s="139"/>
    </row>
    <row r="97" spans="4:4" x14ac:dyDescent="0.2">
      <c r="D97" s="139"/>
    </row>
    <row r="98" spans="4:4" x14ac:dyDescent="0.2">
      <c r="D98" s="139"/>
    </row>
    <row r="99" spans="4:4" x14ac:dyDescent="0.2">
      <c r="D99" s="139"/>
    </row>
    <row r="100" spans="4:4" x14ac:dyDescent="0.2">
      <c r="D100" s="139"/>
    </row>
    <row r="101" spans="4:4" x14ac:dyDescent="0.2">
      <c r="D101" s="139"/>
    </row>
    <row r="102" spans="4:4" x14ac:dyDescent="0.2">
      <c r="D102" s="139"/>
    </row>
    <row r="103" spans="4:4" x14ac:dyDescent="0.2">
      <c r="D103" s="139"/>
    </row>
    <row r="104" spans="4:4" x14ac:dyDescent="0.2">
      <c r="D104" s="139"/>
    </row>
    <row r="105" spans="4:4" x14ac:dyDescent="0.2">
      <c r="D105" s="139"/>
    </row>
    <row r="106" spans="4:4" x14ac:dyDescent="0.2">
      <c r="D106" s="139"/>
    </row>
    <row r="107" spans="4:4" x14ac:dyDescent="0.2">
      <c r="D107" s="139"/>
    </row>
    <row r="108" spans="4:4" x14ac:dyDescent="0.2">
      <c r="D108" s="139"/>
    </row>
    <row r="109" spans="4:4" x14ac:dyDescent="0.2">
      <c r="D109" s="139"/>
    </row>
    <row r="110" spans="4:4" x14ac:dyDescent="0.2">
      <c r="D110" s="139"/>
    </row>
    <row r="111" spans="4:4" x14ac:dyDescent="0.2">
      <c r="D111" s="139"/>
    </row>
    <row r="112" spans="4:4" x14ac:dyDescent="0.2">
      <c r="D112" s="139"/>
    </row>
    <row r="113" spans="4:4" x14ac:dyDescent="0.2">
      <c r="D113" s="139"/>
    </row>
    <row r="114" spans="4:4" x14ac:dyDescent="0.2">
      <c r="D114" s="139"/>
    </row>
    <row r="115" spans="4:4" x14ac:dyDescent="0.2">
      <c r="D115" s="139"/>
    </row>
    <row r="116" spans="4:4" x14ac:dyDescent="0.2">
      <c r="D116" s="139"/>
    </row>
    <row r="117" spans="4:4" x14ac:dyDescent="0.2">
      <c r="D117" s="139"/>
    </row>
    <row r="118" spans="4:4" x14ac:dyDescent="0.2">
      <c r="D118" s="139"/>
    </row>
    <row r="119" spans="4:4" x14ac:dyDescent="0.2">
      <c r="D119" s="139"/>
    </row>
    <row r="120" spans="4:4" x14ac:dyDescent="0.2">
      <c r="D120" s="139"/>
    </row>
    <row r="121" spans="4:4" x14ac:dyDescent="0.2">
      <c r="D121" s="139"/>
    </row>
    <row r="122" spans="4:4" x14ac:dyDescent="0.2">
      <c r="D122" s="139"/>
    </row>
    <row r="123" spans="4:4" x14ac:dyDescent="0.2">
      <c r="D123" s="139"/>
    </row>
    <row r="124" spans="4:4" x14ac:dyDescent="0.2">
      <c r="D124" s="139"/>
    </row>
    <row r="125" spans="4:4" x14ac:dyDescent="0.2">
      <c r="D125" s="139"/>
    </row>
    <row r="126" spans="4:4" x14ac:dyDescent="0.2">
      <c r="D126" s="139"/>
    </row>
    <row r="127" spans="4:4" x14ac:dyDescent="0.2">
      <c r="D127" s="139"/>
    </row>
    <row r="128" spans="4:4" x14ac:dyDescent="0.2">
      <c r="D128" s="139"/>
    </row>
    <row r="129" spans="4:4" x14ac:dyDescent="0.2">
      <c r="D129" s="139"/>
    </row>
    <row r="130" spans="4:4" x14ac:dyDescent="0.2">
      <c r="D130" s="139"/>
    </row>
    <row r="131" spans="4:4" x14ac:dyDescent="0.2">
      <c r="D131" s="139"/>
    </row>
    <row r="132" spans="4:4" x14ac:dyDescent="0.2">
      <c r="D132" s="139"/>
    </row>
    <row r="133" spans="4:4" x14ac:dyDescent="0.2">
      <c r="D133" s="139"/>
    </row>
    <row r="134" spans="4:4" x14ac:dyDescent="0.2">
      <c r="D134" s="139"/>
    </row>
    <row r="135" spans="4:4" x14ac:dyDescent="0.2">
      <c r="D135" s="139"/>
    </row>
    <row r="136" spans="4:4" x14ac:dyDescent="0.2">
      <c r="D136" s="139"/>
    </row>
    <row r="137" spans="4:4" x14ac:dyDescent="0.2">
      <c r="D137" s="139"/>
    </row>
    <row r="138" spans="4:4" x14ac:dyDescent="0.2">
      <c r="D138" s="139"/>
    </row>
    <row r="139" spans="4:4" x14ac:dyDescent="0.2">
      <c r="D139" s="139"/>
    </row>
    <row r="140" spans="4:4" x14ac:dyDescent="0.2">
      <c r="D140" s="139"/>
    </row>
    <row r="141" spans="4:4" x14ac:dyDescent="0.2">
      <c r="D141" s="139"/>
    </row>
    <row r="142" spans="4:4" x14ac:dyDescent="0.2">
      <c r="D142" s="139"/>
    </row>
    <row r="143" spans="4:4" x14ac:dyDescent="0.2">
      <c r="D143" s="139"/>
    </row>
    <row r="144" spans="4:4" x14ac:dyDescent="0.2">
      <c r="D144" s="139"/>
    </row>
    <row r="145" spans="4:4" x14ac:dyDescent="0.2">
      <c r="D145" s="139"/>
    </row>
    <row r="146" spans="4:4" x14ac:dyDescent="0.2">
      <c r="D146" s="139"/>
    </row>
    <row r="147" spans="4:4" x14ac:dyDescent="0.2">
      <c r="D147" s="139"/>
    </row>
    <row r="148" spans="4:4" x14ac:dyDescent="0.2">
      <c r="D148" s="139"/>
    </row>
    <row r="149" spans="4:4" x14ac:dyDescent="0.2">
      <c r="D149" s="139"/>
    </row>
    <row r="150" spans="4:4" x14ac:dyDescent="0.2">
      <c r="D150" s="139"/>
    </row>
    <row r="151" spans="4:4" x14ac:dyDescent="0.2">
      <c r="D151" s="139"/>
    </row>
    <row r="152" spans="4:4" x14ac:dyDescent="0.2">
      <c r="D152" s="139"/>
    </row>
    <row r="153" spans="4:4" x14ac:dyDescent="0.2">
      <c r="D153" s="139"/>
    </row>
    <row r="154" spans="4:4" x14ac:dyDescent="0.2">
      <c r="D154" s="139"/>
    </row>
    <row r="155" spans="4:4" x14ac:dyDescent="0.2">
      <c r="D155" s="139"/>
    </row>
    <row r="156" spans="4:4" x14ac:dyDescent="0.2">
      <c r="D156" s="139"/>
    </row>
    <row r="157" spans="4:4" x14ac:dyDescent="0.2">
      <c r="D157" s="139"/>
    </row>
    <row r="158" spans="4:4" x14ac:dyDescent="0.2">
      <c r="D158" s="139"/>
    </row>
    <row r="159" spans="4:4" x14ac:dyDescent="0.2">
      <c r="D159" s="139"/>
    </row>
    <row r="160" spans="4:4" x14ac:dyDescent="0.2">
      <c r="D160" s="139"/>
    </row>
    <row r="161" spans="4:4" x14ac:dyDescent="0.2">
      <c r="D161" s="139"/>
    </row>
    <row r="162" spans="4:4" x14ac:dyDescent="0.2">
      <c r="D162" s="139"/>
    </row>
    <row r="163" spans="4:4" x14ac:dyDescent="0.2">
      <c r="D163" s="139"/>
    </row>
    <row r="164" spans="4:4" x14ac:dyDescent="0.2">
      <c r="D164" s="139"/>
    </row>
    <row r="165" spans="4:4" x14ac:dyDescent="0.2">
      <c r="D165" s="139"/>
    </row>
    <row r="166" spans="4:4" x14ac:dyDescent="0.2">
      <c r="D166" s="139"/>
    </row>
    <row r="167" spans="4:4" x14ac:dyDescent="0.2">
      <c r="D167" s="139"/>
    </row>
    <row r="168" spans="4:4" x14ac:dyDescent="0.2">
      <c r="D168" s="139"/>
    </row>
    <row r="169" spans="4:4" x14ac:dyDescent="0.2">
      <c r="D169" s="139"/>
    </row>
    <row r="170" spans="4:4" x14ac:dyDescent="0.2">
      <c r="D170" s="139"/>
    </row>
    <row r="171" spans="4:4" x14ac:dyDescent="0.2">
      <c r="D171" s="139"/>
    </row>
    <row r="172" spans="4:4" x14ac:dyDescent="0.2">
      <c r="D172" s="139"/>
    </row>
    <row r="173" spans="4:4" x14ac:dyDescent="0.2">
      <c r="D173" s="139"/>
    </row>
    <row r="174" spans="4:4" x14ac:dyDescent="0.2">
      <c r="D174" s="139"/>
    </row>
    <row r="175" spans="4:4" x14ac:dyDescent="0.2">
      <c r="D175" s="139"/>
    </row>
    <row r="176" spans="4:4" x14ac:dyDescent="0.2">
      <c r="D176" s="139"/>
    </row>
    <row r="177" spans="4:4" x14ac:dyDescent="0.2">
      <c r="D177" s="139"/>
    </row>
    <row r="178" spans="4:4" x14ac:dyDescent="0.2">
      <c r="D178" s="139"/>
    </row>
    <row r="179" spans="4:4" x14ac:dyDescent="0.2">
      <c r="D179" s="139"/>
    </row>
    <row r="180" spans="4:4" x14ac:dyDescent="0.2">
      <c r="D180" s="139"/>
    </row>
    <row r="181" spans="4:4" x14ac:dyDescent="0.2">
      <c r="D181" s="139"/>
    </row>
    <row r="182" spans="4:4" x14ac:dyDescent="0.2">
      <c r="D182" s="139"/>
    </row>
    <row r="183" spans="4:4" x14ac:dyDescent="0.2">
      <c r="D183" s="139"/>
    </row>
    <row r="184" spans="4:4" x14ac:dyDescent="0.2">
      <c r="D184" s="139"/>
    </row>
    <row r="185" spans="4:4" x14ac:dyDescent="0.2">
      <c r="D185" s="139"/>
    </row>
    <row r="186" spans="4:4" x14ac:dyDescent="0.2">
      <c r="D186" s="139"/>
    </row>
    <row r="187" spans="4:4" x14ac:dyDescent="0.2">
      <c r="D187" s="139"/>
    </row>
    <row r="188" spans="4:4" x14ac:dyDescent="0.2">
      <c r="D188" s="139"/>
    </row>
    <row r="189" spans="4:4" x14ac:dyDescent="0.2">
      <c r="D189" s="139"/>
    </row>
    <row r="190" spans="4:4" x14ac:dyDescent="0.2">
      <c r="D190" s="139"/>
    </row>
    <row r="191" spans="4:4" x14ac:dyDescent="0.2">
      <c r="D191" s="139"/>
    </row>
    <row r="192" spans="4:4" x14ac:dyDescent="0.2">
      <c r="D192" s="139"/>
    </row>
    <row r="193" spans="4:4" x14ac:dyDescent="0.2">
      <c r="D193" s="139"/>
    </row>
    <row r="194" spans="4:4" x14ac:dyDescent="0.2">
      <c r="D194" s="139"/>
    </row>
    <row r="195" spans="4:4" x14ac:dyDescent="0.2">
      <c r="D195" s="139"/>
    </row>
    <row r="196" spans="4:4" x14ac:dyDescent="0.2">
      <c r="D196" s="139"/>
    </row>
    <row r="197" spans="4:4" x14ac:dyDescent="0.2">
      <c r="D197" s="139"/>
    </row>
    <row r="198" spans="4:4" x14ac:dyDescent="0.2">
      <c r="D198" s="139"/>
    </row>
    <row r="199" spans="4:4" x14ac:dyDescent="0.2">
      <c r="D199" s="139"/>
    </row>
    <row r="200" spans="4:4" x14ac:dyDescent="0.2">
      <c r="D200" s="139"/>
    </row>
    <row r="201" spans="4:4" x14ac:dyDescent="0.2">
      <c r="D201" s="139"/>
    </row>
    <row r="202" spans="4:4" x14ac:dyDescent="0.2">
      <c r="D202" s="139"/>
    </row>
    <row r="203" spans="4:4" x14ac:dyDescent="0.2">
      <c r="D203" s="139"/>
    </row>
    <row r="204" spans="4:4" x14ac:dyDescent="0.2">
      <c r="D204" s="139"/>
    </row>
    <row r="205" spans="4:4" x14ac:dyDescent="0.2">
      <c r="D205" s="139"/>
    </row>
    <row r="206" spans="4:4" x14ac:dyDescent="0.2">
      <c r="D206" s="139"/>
    </row>
    <row r="207" spans="4:4" x14ac:dyDescent="0.2">
      <c r="D207" s="139"/>
    </row>
    <row r="208" spans="4:4" x14ac:dyDescent="0.2">
      <c r="D208" s="139"/>
    </row>
    <row r="209" spans="4:4" x14ac:dyDescent="0.2">
      <c r="D209" s="139"/>
    </row>
    <row r="210" spans="4:4" x14ac:dyDescent="0.2">
      <c r="D210" s="139"/>
    </row>
    <row r="211" spans="4:4" x14ac:dyDescent="0.2">
      <c r="D211" s="139"/>
    </row>
    <row r="212" spans="4:4" x14ac:dyDescent="0.2">
      <c r="D212" s="139"/>
    </row>
    <row r="213" spans="4:4" x14ac:dyDescent="0.2">
      <c r="D213" s="139"/>
    </row>
    <row r="214" spans="4:4" x14ac:dyDescent="0.2">
      <c r="D214" s="139"/>
    </row>
    <row r="215" spans="4:4" x14ac:dyDescent="0.2">
      <c r="D215" s="139"/>
    </row>
    <row r="216" spans="4:4" x14ac:dyDescent="0.2">
      <c r="D216" s="139"/>
    </row>
    <row r="217" spans="4:4" x14ac:dyDescent="0.2">
      <c r="D217" s="139"/>
    </row>
    <row r="218" spans="4:4" x14ac:dyDescent="0.2">
      <c r="D218" s="139"/>
    </row>
    <row r="219" spans="4:4" x14ac:dyDescent="0.2">
      <c r="D219" s="139"/>
    </row>
    <row r="220" spans="4:4" x14ac:dyDescent="0.2">
      <c r="D220" s="139"/>
    </row>
    <row r="221" spans="4:4" x14ac:dyDescent="0.2">
      <c r="D221" s="139"/>
    </row>
    <row r="222" spans="4:4" x14ac:dyDescent="0.2">
      <c r="D222" s="139"/>
    </row>
    <row r="223" spans="4:4" x14ac:dyDescent="0.2">
      <c r="D223" s="139"/>
    </row>
    <row r="224" spans="4:4" x14ac:dyDescent="0.2">
      <c r="D224" s="139"/>
    </row>
    <row r="225" spans="4:4" x14ac:dyDescent="0.2">
      <c r="D225" s="139"/>
    </row>
    <row r="226" spans="4:4" x14ac:dyDescent="0.2">
      <c r="D226" s="139"/>
    </row>
    <row r="227" spans="4:4" x14ac:dyDescent="0.2">
      <c r="D227" s="139"/>
    </row>
    <row r="228" spans="4:4" x14ac:dyDescent="0.2">
      <c r="D228" s="139"/>
    </row>
    <row r="229" spans="4:4" x14ac:dyDescent="0.2">
      <c r="D229" s="139"/>
    </row>
    <row r="230" spans="4:4" x14ac:dyDescent="0.2">
      <c r="D230" s="139"/>
    </row>
    <row r="231" spans="4:4" x14ac:dyDescent="0.2">
      <c r="D231" s="139"/>
    </row>
    <row r="232" spans="4:4" x14ac:dyDescent="0.2">
      <c r="D232" s="139"/>
    </row>
    <row r="233" spans="4:4" x14ac:dyDescent="0.2">
      <c r="D233" s="139"/>
    </row>
    <row r="234" spans="4:4" x14ac:dyDescent="0.2">
      <c r="D234" s="139"/>
    </row>
    <row r="235" spans="4:4" x14ac:dyDescent="0.2">
      <c r="D235" s="139"/>
    </row>
    <row r="236" spans="4:4" x14ac:dyDescent="0.2">
      <c r="D236" s="139"/>
    </row>
    <row r="237" spans="4:4" x14ac:dyDescent="0.2">
      <c r="D237" s="139"/>
    </row>
    <row r="238" spans="4:4" x14ac:dyDescent="0.2">
      <c r="D238" s="139"/>
    </row>
    <row r="239" spans="4:4" x14ac:dyDescent="0.2">
      <c r="D239" s="139"/>
    </row>
    <row r="240" spans="4:4" x14ac:dyDescent="0.2">
      <c r="D240" s="139"/>
    </row>
    <row r="241" spans="4:4" x14ac:dyDescent="0.2">
      <c r="D241" s="139"/>
    </row>
    <row r="242" spans="4:4" x14ac:dyDescent="0.2">
      <c r="D242" s="139"/>
    </row>
    <row r="243" spans="4:4" x14ac:dyDescent="0.2">
      <c r="D243" s="139"/>
    </row>
    <row r="244" spans="4:4" x14ac:dyDescent="0.2">
      <c r="D244" s="139"/>
    </row>
    <row r="245" spans="4:4" x14ac:dyDescent="0.2">
      <c r="D245" s="139"/>
    </row>
    <row r="246" spans="4:4" x14ac:dyDescent="0.2">
      <c r="D246" s="139"/>
    </row>
    <row r="247" spans="4:4" x14ac:dyDescent="0.2">
      <c r="D247" s="139"/>
    </row>
    <row r="248" spans="4:4" x14ac:dyDescent="0.2">
      <c r="D248" s="139"/>
    </row>
    <row r="249" spans="4:4" x14ac:dyDescent="0.2">
      <c r="D249" s="139"/>
    </row>
    <row r="250" spans="4:4" x14ac:dyDescent="0.2">
      <c r="D250" s="139"/>
    </row>
    <row r="251" spans="4:4" x14ac:dyDescent="0.2">
      <c r="D251" s="139"/>
    </row>
    <row r="252" spans="4:4" x14ac:dyDescent="0.2">
      <c r="D252" s="139"/>
    </row>
    <row r="253" spans="4:4" x14ac:dyDescent="0.2">
      <c r="D253" s="139"/>
    </row>
    <row r="254" spans="4:4" x14ac:dyDescent="0.2">
      <c r="D254" s="139"/>
    </row>
    <row r="255" spans="4:4" x14ac:dyDescent="0.2">
      <c r="D255" s="139"/>
    </row>
    <row r="256" spans="4:4" x14ac:dyDescent="0.2">
      <c r="D256" s="139"/>
    </row>
    <row r="257" spans="4:4" x14ac:dyDescent="0.2">
      <c r="D257" s="139"/>
    </row>
    <row r="258" spans="4:4" x14ac:dyDescent="0.2">
      <c r="D258" s="139"/>
    </row>
    <row r="259" spans="4:4" x14ac:dyDescent="0.2">
      <c r="D259" s="139"/>
    </row>
    <row r="260" spans="4:4" x14ac:dyDescent="0.2">
      <c r="D260" s="139"/>
    </row>
    <row r="261" spans="4:4" x14ac:dyDescent="0.2">
      <c r="D261" s="139"/>
    </row>
    <row r="262" spans="4:4" x14ac:dyDescent="0.2">
      <c r="D262" s="139"/>
    </row>
    <row r="263" spans="4:4" x14ac:dyDescent="0.2">
      <c r="D263" s="139"/>
    </row>
    <row r="264" spans="4:4" x14ac:dyDescent="0.2">
      <c r="D264" s="139"/>
    </row>
    <row r="265" spans="4:4" x14ac:dyDescent="0.2">
      <c r="D265" s="139"/>
    </row>
    <row r="266" spans="4:4" x14ac:dyDescent="0.2">
      <c r="D266" s="139"/>
    </row>
    <row r="267" spans="4:4" x14ac:dyDescent="0.2">
      <c r="D267" s="139"/>
    </row>
    <row r="268" spans="4:4" x14ac:dyDescent="0.2">
      <c r="D268" s="139"/>
    </row>
    <row r="269" spans="4:4" x14ac:dyDescent="0.2">
      <c r="D269" s="139"/>
    </row>
    <row r="270" spans="4:4" x14ac:dyDescent="0.2">
      <c r="D270" s="139"/>
    </row>
    <row r="271" spans="4:4" x14ac:dyDescent="0.2">
      <c r="D271" s="139"/>
    </row>
    <row r="272" spans="4:4" x14ac:dyDescent="0.2">
      <c r="D272" s="139"/>
    </row>
    <row r="273" spans="4:4" x14ac:dyDescent="0.2">
      <c r="D273" s="139"/>
    </row>
    <row r="274" spans="4:4" x14ac:dyDescent="0.2">
      <c r="D274" s="139"/>
    </row>
    <row r="275" spans="4:4" x14ac:dyDescent="0.2">
      <c r="D275" s="139"/>
    </row>
    <row r="276" spans="4:4" x14ac:dyDescent="0.2">
      <c r="D276" s="139"/>
    </row>
    <row r="277" spans="4:4" x14ac:dyDescent="0.2">
      <c r="D277" s="139"/>
    </row>
    <row r="278" spans="4:4" x14ac:dyDescent="0.2">
      <c r="D278" s="139"/>
    </row>
    <row r="279" spans="4:4" x14ac:dyDescent="0.2">
      <c r="D279" s="139"/>
    </row>
    <row r="280" spans="4:4" x14ac:dyDescent="0.2">
      <c r="D280" s="139"/>
    </row>
    <row r="281" spans="4:4" x14ac:dyDescent="0.2">
      <c r="D281" s="139"/>
    </row>
    <row r="282" spans="4:4" x14ac:dyDescent="0.2">
      <c r="D282" s="139"/>
    </row>
    <row r="283" spans="4:4" x14ac:dyDescent="0.2">
      <c r="D283" s="139"/>
    </row>
    <row r="284" spans="4:4" x14ac:dyDescent="0.2">
      <c r="D284" s="139"/>
    </row>
    <row r="285" spans="4:4" x14ac:dyDescent="0.2">
      <c r="D285" s="139"/>
    </row>
    <row r="286" spans="4:4" x14ac:dyDescent="0.2">
      <c r="D286" s="139"/>
    </row>
    <row r="287" spans="4:4" x14ac:dyDescent="0.2">
      <c r="D287" s="139"/>
    </row>
    <row r="288" spans="4:4" x14ac:dyDescent="0.2">
      <c r="D288" s="139"/>
    </row>
    <row r="289" spans="4:4" x14ac:dyDescent="0.2">
      <c r="D289" s="139"/>
    </row>
    <row r="290" spans="4:4" x14ac:dyDescent="0.2">
      <c r="D290" s="139"/>
    </row>
    <row r="291" spans="4:4" x14ac:dyDescent="0.2">
      <c r="D291" s="139"/>
    </row>
    <row r="292" spans="4:4" x14ac:dyDescent="0.2">
      <c r="D292" s="139"/>
    </row>
    <row r="293" spans="4:4" x14ac:dyDescent="0.2">
      <c r="D293" s="139"/>
    </row>
    <row r="294" spans="4:4" x14ac:dyDescent="0.2">
      <c r="D294" s="139"/>
    </row>
    <row r="295" spans="4:4" x14ac:dyDescent="0.2">
      <c r="D295" s="139"/>
    </row>
    <row r="296" spans="4:4" x14ac:dyDescent="0.2">
      <c r="D296" s="139"/>
    </row>
    <row r="297" spans="4:4" x14ac:dyDescent="0.2">
      <c r="D297" s="139"/>
    </row>
    <row r="298" spans="4:4" x14ac:dyDescent="0.2">
      <c r="D298" s="139"/>
    </row>
    <row r="299" spans="4:4" x14ac:dyDescent="0.2">
      <c r="D299" s="139"/>
    </row>
    <row r="300" spans="4:4" x14ac:dyDescent="0.2">
      <c r="D300" s="139"/>
    </row>
    <row r="301" spans="4:4" x14ac:dyDescent="0.2">
      <c r="D301" s="139"/>
    </row>
    <row r="302" spans="4:4" x14ac:dyDescent="0.2">
      <c r="D302" s="139"/>
    </row>
    <row r="303" spans="4:4" x14ac:dyDescent="0.2">
      <c r="D303" s="139"/>
    </row>
    <row r="304" spans="4:4" x14ac:dyDescent="0.2">
      <c r="D304" s="139"/>
    </row>
    <row r="305" spans="4:4" x14ac:dyDescent="0.2">
      <c r="D305" s="139"/>
    </row>
    <row r="306" spans="4:4" x14ac:dyDescent="0.2">
      <c r="D306" s="139"/>
    </row>
    <row r="307" spans="4:4" x14ac:dyDescent="0.2">
      <c r="D307" s="139"/>
    </row>
    <row r="308" spans="4:4" x14ac:dyDescent="0.2">
      <c r="D308" s="139"/>
    </row>
    <row r="309" spans="4:4" x14ac:dyDescent="0.2">
      <c r="D309" s="139"/>
    </row>
    <row r="310" spans="4:4" x14ac:dyDescent="0.2">
      <c r="D310" s="139"/>
    </row>
    <row r="311" spans="4:4" x14ac:dyDescent="0.2">
      <c r="D311" s="139"/>
    </row>
    <row r="312" spans="4:4" x14ac:dyDescent="0.2">
      <c r="D312" s="139"/>
    </row>
    <row r="313" spans="4:4" x14ac:dyDescent="0.2">
      <c r="D313" s="139"/>
    </row>
    <row r="314" spans="4:4" x14ac:dyDescent="0.2">
      <c r="D314" s="139"/>
    </row>
    <row r="315" spans="4:4" x14ac:dyDescent="0.2">
      <c r="D315" s="139"/>
    </row>
    <row r="316" spans="4:4" x14ac:dyDescent="0.2">
      <c r="D316" s="139"/>
    </row>
    <row r="317" spans="4:4" x14ac:dyDescent="0.2">
      <c r="D317" s="139"/>
    </row>
    <row r="318" spans="4:4" x14ac:dyDescent="0.2">
      <c r="D318" s="139"/>
    </row>
    <row r="319" spans="4:4" x14ac:dyDescent="0.2">
      <c r="D319" s="139"/>
    </row>
    <row r="320" spans="4:4" x14ac:dyDescent="0.2">
      <c r="D320" s="139"/>
    </row>
    <row r="321" spans="4:4" x14ac:dyDescent="0.2">
      <c r="D321" s="139"/>
    </row>
    <row r="322" spans="4:4" x14ac:dyDescent="0.2">
      <c r="D322" s="139"/>
    </row>
    <row r="323" spans="4:4" x14ac:dyDescent="0.2">
      <c r="D323" s="139"/>
    </row>
    <row r="324" spans="4:4" x14ac:dyDescent="0.2">
      <c r="D324" s="139"/>
    </row>
    <row r="325" spans="4:4" x14ac:dyDescent="0.2">
      <c r="D325" s="139"/>
    </row>
    <row r="326" spans="4:4" x14ac:dyDescent="0.2">
      <c r="D326" s="139"/>
    </row>
    <row r="327" spans="4:4" x14ac:dyDescent="0.2">
      <c r="D327" s="139"/>
    </row>
    <row r="328" spans="4:4" x14ac:dyDescent="0.2">
      <c r="D328" s="139"/>
    </row>
    <row r="329" spans="4:4" x14ac:dyDescent="0.2">
      <c r="D329" s="139"/>
    </row>
    <row r="330" spans="4:4" x14ac:dyDescent="0.2">
      <c r="D330" s="139"/>
    </row>
    <row r="331" spans="4:4" x14ac:dyDescent="0.2">
      <c r="D331" s="139"/>
    </row>
    <row r="332" spans="4:4" x14ac:dyDescent="0.2">
      <c r="D332" s="139"/>
    </row>
    <row r="333" spans="4:4" x14ac:dyDescent="0.2">
      <c r="D333" s="139"/>
    </row>
    <row r="334" spans="4:4" x14ac:dyDescent="0.2">
      <c r="D334" s="139"/>
    </row>
    <row r="335" spans="4:4" x14ac:dyDescent="0.2">
      <c r="D335" s="139"/>
    </row>
    <row r="336" spans="4:4" x14ac:dyDescent="0.2">
      <c r="D336" s="139"/>
    </row>
    <row r="337" spans="4:4" x14ac:dyDescent="0.2">
      <c r="D337" s="139"/>
    </row>
    <row r="338" spans="4:4" x14ac:dyDescent="0.2">
      <c r="D338" s="139"/>
    </row>
    <row r="339" spans="4:4" x14ac:dyDescent="0.2">
      <c r="D339" s="139"/>
    </row>
    <row r="340" spans="4:4" x14ac:dyDescent="0.2">
      <c r="D340" s="139"/>
    </row>
    <row r="341" spans="4:4" x14ac:dyDescent="0.2">
      <c r="D341" s="139"/>
    </row>
    <row r="342" spans="4:4" x14ac:dyDescent="0.2">
      <c r="D342" s="139"/>
    </row>
    <row r="343" spans="4:4" x14ac:dyDescent="0.2">
      <c r="D343" s="139"/>
    </row>
    <row r="344" spans="4:4" x14ac:dyDescent="0.2">
      <c r="D344" s="139"/>
    </row>
    <row r="345" spans="4:4" x14ac:dyDescent="0.2">
      <c r="D345" s="139"/>
    </row>
    <row r="346" spans="4:4" x14ac:dyDescent="0.2">
      <c r="D346" s="139"/>
    </row>
    <row r="347" spans="4:4" x14ac:dyDescent="0.2">
      <c r="D347" s="139"/>
    </row>
    <row r="348" spans="4:4" x14ac:dyDescent="0.2">
      <c r="D348" s="139"/>
    </row>
    <row r="349" spans="4:4" x14ac:dyDescent="0.2">
      <c r="D349" s="139"/>
    </row>
    <row r="350" spans="4:4" x14ac:dyDescent="0.2">
      <c r="D350" s="139"/>
    </row>
    <row r="351" spans="4:4" x14ac:dyDescent="0.2">
      <c r="D351" s="139"/>
    </row>
    <row r="352" spans="4:4" x14ac:dyDescent="0.2">
      <c r="D352" s="139"/>
    </row>
    <row r="353" spans="4:4" x14ac:dyDescent="0.2">
      <c r="D353" s="139"/>
    </row>
    <row r="354" spans="4:4" x14ac:dyDescent="0.2">
      <c r="D354" s="139"/>
    </row>
    <row r="355" spans="4:4" x14ac:dyDescent="0.2">
      <c r="D355" s="139"/>
    </row>
    <row r="356" spans="4:4" x14ac:dyDescent="0.2">
      <c r="D356" s="139"/>
    </row>
    <row r="357" spans="4:4" x14ac:dyDescent="0.2">
      <c r="D357" s="139"/>
    </row>
    <row r="358" spans="4:4" x14ac:dyDescent="0.2">
      <c r="D358" s="139"/>
    </row>
    <row r="359" spans="4:4" x14ac:dyDescent="0.2">
      <c r="D359" s="139"/>
    </row>
    <row r="360" spans="4:4" x14ac:dyDescent="0.2">
      <c r="D360" s="139"/>
    </row>
    <row r="361" spans="4:4" x14ac:dyDescent="0.2">
      <c r="D361" s="139"/>
    </row>
    <row r="362" spans="4:4" x14ac:dyDescent="0.2">
      <c r="D362" s="139"/>
    </row>
    <row r="363" spans="4:4" x14ac:dyDescent="0.2">
      <c r="D363" s="139"/>
    </row>
    <row r="364" spans="4:4" x14ac:dyDescent="0.2">
      <c r="D364" s="139"/>
    </row>
    <row r="365" spans="4:4" x14ac:dyDescent="0.2">
      <c r="D365" s="139"/>
    </row>
    <row r="366" spans="4:4" x14ac:dyDescent="0.2">
      <c r="D366" s="139"/>
    </row>
    <row r="367" spans="4:4" x14ac:dyDescent="0.2">
      <c r="D367" s="139"/>
    </row>
    <row r="368" spans="4:4" x14ac:dyDescent="0.2">
      <c r="D368" s="139"/>
    </row>
    <row r="369" spans="4:4" x14ac:dyDescent="0.2">
      <c r="D369" s="139"/>
    </row>
    <row r="370" spans="4:4" x14ac:dyDescent="0.2">
      <c r="D370" s="139"/>
    </row>
    <row r="371" spans="4:4" x14ac:dyDescent="0.2">
      <c r="D371" s="139"/>
    </row>
    <row r="372" spans="4:4" x14ac:dyDescent="0.2">
      <c r="D372" s="139"/>
    </row>
    <row r="373" spans="4:4" x14ac:dyDescent="0.2">
      <c r="D373" s="139"/>
    </row>
    <row r="374" spans="4:4" x14ac:dyDescent="0.2">
      <c r="D374" s="139"/>
    </row>
    <row r="375" spans="4:4" x14ac:dyDescent="0.2">
      <c r="D375" s="139"/>
    </row>
    <row r="376" spans="4:4" x14ac:dyDescent="0.2">
      <c r="D376" s="139"/>
    </row>
    <row r="377" spans="4:4" x14ac:dyDescent="0.2">
      <c r="D377" s="139"/>
    </row>
    <row r="378" spans="4:4" x14ac:dyDescent="0.2">
      <c r="D378" s="139"/>
    </row>
    <row r="379" spans="4:4" x14ac:dyDescent="0.2">
      <c r="D379" s="139"/>
    </row>
    <row r="380" spans="4:4" x14ac:dyDescent="0.2">
      <c r="D380" s="139"/>
    </row>
    <row r="381" spans="4:4" x14ac:dyDescent="0.2">
      <c r="D381" s="139"/>
    </row>
    <row r="382" spans="4:4" x14ac:dyDescent="0.2">
      <c r="D382" s="139"/>
    </row>
    <row r="383" spans="4:4" x14ac:dyDescent="0.2">
      <c r="D383" s="139"/>
    </row>
    <row r="384" spans="4:4" x14ac:dyDescent="0.2">
      <c r="D384" s="139"/>
    </row>
    <row r="385" spans="4:4" x14ac:dyDescent="0.2">
      <c r="D385" s="139"/>
    </row>
    <row r="386" spans="4:4" x14ac:dyDescent="0.2">
      <c r="D386" s="139"/>
    </row>
    <row r="387" spans="4:4" x14ac:dyDescent="0.2">
      <c r="D387" s="139"/>
    </row>
    <row r="388" spans="4:4" x14ac:dyDescent="0.2">
      <c r="D388" s="139"/>
    </row>
    <row r="389" spans="4:4" x14ac:dyDescent="0.2">
      <c r="D389" s="139"/>
    </row>
    <row r="390" spans="4:4" x14ac:dyDescent="0.2">
      <c r="D390" s="139"/>
    </row>
    <row r="391" spans="4:4" x14ac:dyDescent="0.2">
      <c r="D391" s="139"/>
    </row>
    <row r="392" spans="4:4" x14ac:dyDescent="0.2">
      <c r="D392" s="139"/>
    </row>
    <row r="393" spans="4:4" x14ac:dyDescent="0.2">
      <c r="D393" s="139"/>
    </row>
    <row r="394" spans="4:4" x14ac:dyDescent="0.2">
      <c r="D394" s="139"/>
    </row>
    <row r="395" spans="4:4" x14ac:dyDescent="0.2">
      <c r="D395" s="139"/>
    </row>
    <row r="396" spans="4:4" x14ac:dyDescent="0.2">
      <c r="D396" s="139"/>
    </row>
    <row r="397" spans="4:4" x14ac:dyDescent="0.2">
      <c r="D397" s="139"/>
    </row>
    <row r="398" spans="4:4" x14ac:dyDescent="0.2">
      <c r="D398" s="139"/>
    </row>
    <row r="399" spans="4:4" x14ac:dyDescent="0.2">
      <c r="D399" s="139"/>
    </row>
    <row r="400" spans="4:4" x14ac:dyDescent="0.2">
      <c r="D400" s="139"/>
    </row>
    <row r="401" spans="4:4" x14ac:dyDescent="0.2">
      <c r="D401" s="139"/>
    </row>
    <row r="402" spans="4:4" x14ac:dyDescent="0.2">
      <c r="D402" s="139"/>
    </row>
    <row r="403" spans="4:4" x14ac:dyDescent="0.2">
      <c r="D403" s="139"/>
    </row>
    <row r="404" spans="4:4" x14ac:dyDescent="0.2">
      <c r="D404" s="139"/>
    </row>
    <row r="405" spans="4:4" x14ac:dyDescent="0.2">
      <c r="D405" s="139"/>
    </row>
    <row r="406" spans="4:4" x14ac:dyDescent="0.2">
      <c r="D406" s="139"/>
    </row>
    <row r="407" spans="4:4" x14ac:dyDescent="0.2">
      <c r="D407" s="139"/>
    </row>
    <row r="408" spans="4:4" x14ac:dyDescent="0.2">
      <c r="D408" s="139"/>
    </row>
    <row r="409" spans="4:4" x14ac:dyDescent="0.2">
      <c r="D409" s="139"/>
    </row>
    <row r="410" spans="4:4" x14ac:dyDescent="0.2">
      <c r="D410" s="139"/>
    </row>
    <row r="411" spans="4:4" x14ac:dyDescent="0.2">
      <c r="D411" s="139"/>
    </row>
    <row r="412" spans="4:4" x14ac:dyDescent="0.2">
      <c r="D412" s="139"/>
    </row>
    <row r="413" spans="4:4" x14ac:dyDescent="0.2">
      <c r="D413" s="139"/>
    </row>
    <row r="414" spans="4:4" x14ac:dyDescent="0.2">
      <c r="D414" s="139"/>
    </row>
    <row r="415" spans="4:4" x14ac:dyDescent="0.2">
      <c r="D415" s="139"/>
    </row>
    <row r="416" spans="4:4" x14ac:dyDescent="0.2">
      <c r="D416" s="139"/>
    </row>
    <row r="417" spans="4:4" x14ac:dyDescent="0.2">
      <c r="D417" s="139"/>
    </row>
    <row r="418" spans="4:4" x14ac:dyDescent="0.2">
      <c r="D418" s="139"/>
    </row>
    <row r="419" spans="4:4" x14ac:dyDescent="0.2">
      <c r="D419" s="139"/>
    </row>
    <row r="420" spans="4:4" x14ac:dyDescent="0.2">
      <c r="D420" s="139"/>
    </row>
    <row r="421" spans="4:4" x14ac:dyDescent="0.2">
      <c r="D421" s="139"/>
    </row>
    <row r="422" spans="4:4" x14ac:dyDescent="0.2">
      <c r="D422" s="139"/>
    </row>
    <row r="423" spans="4:4" x14ac:dyDescent="0.2">
      <c r="D423" s="139"/>
    </row>
    <row r="424" spans="4:4" x14ac:dyDescent="0.2">
      <c r="D424" s="139"/>
    </row>
    <row r="425" spans="4:4" x14ac:dyDescent="0.2">
      <c r="D425" s="139"/>
    </row>
    <row r="426" spans="4:4" x14ac:dyDescent="0.2">
      <c r="D426" s="139"/>
    </row>
    <row r="427" spans="4:4" x14ac:dyDescent="0.2">
      <c r="D427" s="139"/>
    </row>
    <row r="428" spans="4:4" x14ac:dyDescent="0.2">
      <c r="D428" s="139"/>
    </row>
    <row r="429" spans="4:4" x14ac:dyDescent="0.2">
      <c r="D429" s="139"/>
    </row>
    <row r="430" spans="4:4" x14ac:dyDescent="0.2">
      <c r="D430" s="139"/>
    </row>
    <row r="431" spans="4:4" x14ac:dyDescent="0.2">
      <c r="D431" s="139"/>
    </row>
    <row r="432" spans="4:4" x14ac:dyDescent="0.2">
      <c r="D432" s="139"/>
    </row>
    <row r="433" spans="4:4" x14ac:dyDescent="0.2">
      <c r="D433" s="139"/>
    </row>
    <row r="434" spans="4:4" x14ac:dyDescent="0.2">
      <c r="D434" s="139"/>
    </row>
    <row r="435" spans="4:4" x14ac:dyDescent="0.2">
      <c r="D435" s="139"/>
    </row>
    <row r="436" spans="4:4" x14ac:dyDescent="0.2">
      <c r="D436" s="139"/>
    </row>
    <row r="437" spans="4:4" x14ac:dyDescent="0.2">
      <c r="D437" s="139"/>
    </row>
    <row r="438" spans="4:4" x14ac:dyDescent="0.2">
      <c r="D438" s="139"/>
    </row>
    <row r="439" spans="4:4" x14ac:dyDescent="0.2">
      <c r="D439" s="139"/>
    </row>
    <row r="440" spans="4:4" x14ac:dyDescent="0.2">
      <c r="D440" s="139"/>
    </row>
    <row r="441" spans="4:4" x14ac:dyDescent="0.2">
      <c r="D441" s="139"/>
    </row>
    <row r="442" spans="4:4" x14ac:dyDescent="0.2">
      <c r="D442" s="139"/>
    </row>
    <row r="443" spans="4:4" x14ac:dyDescent="0.2">
      <c r="D443" s="139"/>
    </row>
    <row r="444" spans="4:4" x14ac:dyDescent="0.2">
      <c r="D444" s="139"/>
    </row>
    <row r="445" spans="4:4" x14ac:dyDescent="0.2">
      <c r="D445" s="139"/>
    </row>
    <row r="446" spans="4:4" x14ac:dyDescent="0.2">
      <c r="D446" s="139"/>
    </row>
    <row r="447" spans="4:4" x14ac:dyDescent="0.2">
      <c r="D447" s="139"/>
    </row>
    <row r="448" spans="4:4" x14ac:dyDescent="0.2">
      <c r="D448" s="139"/>
    </row>
    <row r="449" spans="4:4" x14ac:dyDescent="0.2">
      <c r="D449" s="139"/>
    </row>
    <row r="450" spans="4:4" x14ac:dyDescent="0.2">
      <c r="D450" s="139"/>
    </row>
    <row r="451" spans="4:4" x14ac:dyDescent="0.2">
      <c r="D451" s="139"/>
    </row>
    <row r="452" spans="4:4" x14ac:dyDescent="0.2">
      <c r="D452" s="139"/>
    </row>
    <row r="453" spans="4:4" x14ac:dyDescent="0.2">
      <c r="D453" s="139"/>
    </row>
    <row r="454" spans="4:4" x14ac:dyDescent="0.2">
      <c r="D454" s="139"/>
    </row>
    <row r="455" spans="4:4" x14ac:dyDescent="0.2">
      <c r="D455" s="139"/>
    </row>
    <row r="456" spans="4:4" x14ac:dyDescent="0.2">
      <c r="D456" s="139"/>
    </row>
    <row r="457" spans="4:4" x14ac:dyDescent="0.2">
      <c r="D457" s="139"/>
    </row>
    <row r="458" spans="4:4" x14ac:dyDescent="0.2">
      <c r="D458" s="139"/>
    </row>
    <row r="459" spans="4:4" x14ac:dyDescent="0.2">
      <c r="D459" s="139"/>
    </row>
    <row r="460" spans="4:4" x14ac:dyDescent="0.2">
      <c r="D460" s="139"/>
    </row>
    <row r="461" spans="4:4" x14ac:dyDescent="0.2">
      <c r="D461" s="139"/>
    </row>
    <row r="462" spans="4:4" x14ac:dyDescent="0.2">
      <c r="D462" s="139"/>
    </row>
    <row r="463" spans="4:4" x14ac:dyDescent="0.2">
      <c r="D463" s="139"/>
    </row>
    <row r="464" spans="4:4" x14ac:dyDescent="0.2">
      <c r="D464" s="139"/>
    </row>
    <row r="465" spans="4:4" x14ac:dyDescent="0.2">
      <c r="D465" s="139"/>
    </row>
    <row r="466" spans="4:4" x14ac:dyDescent="0.2">
      <c r="D466" s="139"/>
    </row>
    <row r="467" spans="4:4" x14ac:dyDescent="0.2">
      <c r="D467" s="139"/>
    </row>
    <row r="468" spans="4:4" x14ac:dyDescent="0.2">
      <c r="D468" s="139"/>
    </row>
    <row r="469" spans="4:4" x14ac:dyDescent="0.2">
      <c r="D469" s="139"/>
    </row>
    <row r="470" spans="4:4" x14ac:dyDescent="0.2">
      <c r="D470" s="139"/>
    </row>
    <row r="471" spans="4:4" x14ac:dyDescent="0.2">
      <c r="D471" s="139"/>
    </row>
    <row r="472" spans="4:4" x14ac:dyDescent="0.2">
      <c r="D472" s="139"/>
    </row>
    <row r="473" spans="4:4" x14ac:dyDescent="0.2">
      <c r="D473" s="139"/>
    </row>
    <row r="474" spans="4:4" x14ac:dyDescent="0.2">
      <c r="D474" s="139"/>
    </row>
    <row r="475" spans="4:4" x14ac:dyDescent="0.2">
      <c r="D475" s="139"/>
    </row>
    <row r="476" spans="4:4" x14ac:dyDescent="0.2">
      <c r="D476" s="139"/>
    </row>
    <row r="477" spans="4:4" x14ac:dyDescent="0.2">
      <c r="D477" s="139"/>
    </row>
    <row r="478" spans="4:4" x14ac:dyDescent="0.2">
      <c r="D478" s="139"/>
    </row>
    <row r="479" spans="4:4" x14ac:dyDescent="0.2">
      <c r="D479" s="139"/>
    </row>
    <row r="480" spans="4:4" x14ac:dyDescent="0.2">
      <c r="D480" s="139"/>
    </row>
    <row r="481" spans="4:4" x14ac:dyDescent="0.2">
      <c r="D481" s="139"/>
    </row>
    <row r="482" spans="4:4" x14ac:dyDescent="0.2">
      <c r="D482" s="139"/>
    </row>
    <row r="483" spans="4:4" x14ac:dyDescent="0.2">
      <c r="D483" s="139"/>
    </row>
    <row r="484" spans="4:4" x14ac:dyDescent="0.2">
      <c r="D484" s="139"/>
    </row>
    <row r="485" spans="4:4" x14ac:dyDescent="0.2">
      <c r="D485" s="139"/>
    </row>
    <row r="486" spans="4:4" x14ac:dyDescent="0.2">
      <c r="D486" s="139"/>
    </row>
    <row r="487" spans="4:4" x14ac:dyDescent="0.2">
      <c r="D487" s="139"/>
    </row>
    <row r="488" spans="4:4" x14ac:dyDescent="0.2">
      <c r="D488" s="139"/>
    </row>
    <row r="489" spans="4:4" x14ac:dyDescent="0.2">
      <c r="D489" s="139"/>
    </row>
    <row r="490" spans="4:4" x14ac:dyDescent="0.2">
      <c r="D490" s="139"/>
    </row>
    <row r="491" spans="4:4" x14ac:dyDescent="0.2">
      <c r="D491" s="139"/>
    </row>
    <row r="492" spans="4:4" x14ac:dyDescent="0.2">
      <c r="D492" s="139"/>
    </row>
    <row r="493" spans="4:4" x14ac:dyDescent="0.2">
      <c r="D493" s="139"/>
    </row>
    <row r="494" spans="4:4" x14ac:dyDescent="0.2">
      <c r="D494" s="139"/>
    </row>
    <row r="495" spans="4:4" x14ac:dyDescent="0.2">
      <c r="D495" s="139"/>
    </row>
    <row r="496" spans="4:4" x14ac:dyDescent="0.2">
      <c r="D496" s="139"/>
    </row>
    <row r="497" spans="4:4" x14ac:dyDescent="0.2">
      <c r="D497" s="139"/>
    </row>
    <row r="498" spans="4:4" x14ac:dyDescent="0.2">
      <c r="D498" s="139"/>
    </row>
    <row r="499" spans="4:4" x14ac:dyDescent="0.2">
      <c r="D499" s="139"/>
    </row>
    <row r="500" spans="4:4" x14ac:dyDescent="0.2">
      <c r="D500" s="139"/>
    </row>
    <row r="501" spans="4:4" x14ac:dyDescent="0.2">
      <c r="D501" s="139"/>
    </row>
    <row r="502" spans="4:4" x14ac:dyDescent="0.2">
      <c r="D502" s="139"/>
    </row>
    <row r="503" spans="4:4" x14ac:dyDescent="0.2">
      <c r="D503" s="139"/>
    </row>
    <row r="504" spans="4:4" x14ac:dyDescent="0.2">
      <c r="D504" s="139"/>
    </row>
    <row r="505" spans="4:4" x14ac:dyDescent="0.2">
      <c r="D505" s="139"/>
    </row>
    <row r="506" spans="4:4" x14ac:dyDescent="0.2">
      <c r="D506" s="139"/>
    </row>
    <row r="507" spans="4:4" x14ac:dyDescent="0.2">
      <c r="D507" s="139"/>
    </row>
    <row r="508" spans="4:4" x14ac:dyDescent="0.2">
      <c r="D508" s="139"/>
    </row>
    <row r="509" spans="4:4" x14ac:dyDescent="0.2">
      <c r="D509" s="139"/>
    </row>
    <row r="510" spans="4:4" x14ac:dyDescent="0.2">
      <c r="D510" s="139"/>
    </row>
    <row r="511" spans="4:4" x14ac:dyDescent="0.2">
      <c r="D511" s="139"/>
    </row>
    <row r="512" spans="4:4" x14ac:dyDescent="0.2">
      <c r="D512" s="139"/>
    </row>
    <row r="513" spans="4:4" x14ac:dyDescent="0.2">
      <c r="D513" s="139"/>
    </row>
    <row r="514" spans="4:4" x14ac:dyDescent="0.2">
      <c r="D514" s="139"/>
    </row>
    <row r="515" spans="4:4" x14ac:dyDescent="0.2">
      <c r="D515" s="139"/>
    </row>
    <row r="516" spans="4:4" x14ac:dyDescent="0.2">
      <c r="D516" s="139"/>
    </row>
    <row r="517" spans="4:4" x14ac:dyDescent="0.2">
      <c r="D517" s="139"/>
    </row>
    <row r="518" spans="4:4" x14ac:dyDescent="0.2">
      <c r="D518" s="139"/>
    </row>
    <row r="519" spans="4:4" x14ac:dyDescent="0.2">
      <c r="D519" s="139"/>
    </row>
    <row r="520" spans="4:4" x14ac:dyDescent="0.2">
      <c r="D520" s="139"/>
    </row>
    <row r="521" spans="4:4" x14ac:dyDescent="0.2">
      <c r="D521" s="139"/>
    </row>
    <row r="522" spans="4:4" x14ac:dyDescent="0.2">
      <c r="D522" s="139"/>
    </row>
    <row r="523" spans="4:4" x14ac:dyDescent="0.2">
      <c r="D523" s="139"/>
    </row>
    <row r="524" spans="4:4" x14ac:dyDescent="0.2">
      <c r="D524" s="139"/>
    </row>
    <row r="525" spans="4:4" x14ac:dyDescent="0.2">
      <c r="D525" s="139"/>
    </row>
    <row r="526" spans="4:4" x14ac:dyDescent="0.2">
      <c r="D526" s="139"/>
    </row>
    <row r="527" spans="4:4" x14ac:dyDescent="0.2">
      <c r="D527" s="139"/>
    </row>
    <row r="528" spans="4:4" x14ac:dyDescent="0.2">
      <c r="D528" s="139"/>
    </row>
    <row r="529" spans="4:4" x14ac:dyDescent="0.2">
      <c r="D529" s="139"/>
    </row>
    <row r="530" spans="4:4" x14ac:dyDescent="0.2">
      <c r="D530" s="139"/>
    </row>
    <row r="531" spans="4:4" x14ac:dyDescent="0.2">
      <c r="D531" s="139"/>
    </row>
    <row r="532" spans="4:4" x14ac:dyDescent="0.2">
      <c r="D532" s="139"/>
    </row>
    <row r="533" spans="4:4" x14ac:dyDescent="0.2">
      <c r="D533" s="139"/>
    </row>
    <row r="534" spans="4:4" x14ac:dyDescent="0.2">
      <c r="D534" s="139"/>
    </row>
    <row r="535" spans="4:4" x14ac:dyDescent="0.2">
      <c r="D535" s="139"/>
    </row>
    <row r="536" spans="4:4" x14ac:dyDescent="0.2">
      <c r="D536" s="139"/>
    </row>
    <row r="537" spans="4:4" x14ac:dyDescent="0.2">
      <c r="D537" s="139"/>
    </row>
    <row r="538" spans="4:4" x14ac:dyDescent="0.2">
      <c r="D538" s="139"/>
    </row>
    <row r="539" spans="4:4" x14ac:dyDescent="0.2">
      <c r="D539" s="139"/>
    </row>
    <row r="540" spans="4:4" x14ac:dyDescent="0.2">
      <c r="D540" s="139"/>
    </row>
    <row r="541" spans="4:4" x14ac:dyDescent="0.2">
      <c r="D541" s="139"/>
    </row>
    <row r="542" spans="4:4" x14ac:dyDescent="0.2">
      <c r="D542" s="139"/>
    </row>
    <row r="543" spans="4:4" x14ac:dyDescent="0.2">
      <c r="D543" s="139"/>
    </row>
    <row r="544" spans="4:4" x14ac:dyDescent="0.2">
      <c r="D544" s="139"/>
    </row>
    <row r="545" spans="4:4" x14ac:dyDescent="0.2">
      <c r="D545" s="139"/>
    </row>
    <row r="546" spans="4:4" x14ac:dyDescent="0.2">
      <c r="D546" s="139"/>
    </row>
    <row r="547" spans="4:4" x14ac:dyDescent="0.2">
      <c r="D547" s="139"/>
    </row>
    <row r="548" spans="4:4" x14ac:dyDescent="0.2">
      <c r="D548" s="139"/>
    </row>
    <row r="549" spans="4:4" x14ac:dyDescent="0.2">
      <c r="D549" s="139"/>
    </row>
    <row r="550" spans="4:4" x14ac:dyDescent="0.2">
      <c r="D550" s="139"/>
    </row>
    <row r="551" spans="4:4" x14ac:dyDescent="0.2">
      <c r="D551" s="139"/>
    </row>
    <row r="552" spans="4:4" x14ac:dyDescent="0.2">
      <c r="D552" s="139"/>
    </row>
    <row r="553" spans="4:4" x14ac:dyDescent="0.2">
      <c r="D553" s="139"/>
    </row>
    <row r="554" spans="4:4" x14ac:dyDescent="0.2">
      <c r="D554" s="139"/>
    </row>
    <row r="555" spans="4:4" x14ac:dyDescent="0.2">
      <c r="D555" s="139"/>
    </row>
    <row r="556" spans="4:4" x14ac:dyDescent="0.2">
      <c r="D556" s="139"/>
    </row>
    <row r="557" spans="4:4" x14ac:dyDescent="0.2">
      <c r="D557" s="139"/>
    </row>
    <row r="558" spans="4:4" x14ac:dyDescent="0.2">
      <c r="D558" s="139"/>
    </row>
    <row r="559" spans="4:4" x14ac:dyDescent="0.2">
      <c r="D559" s="139"/>
    </row>
    <row r="560" spans="4:4" x14ac:dyDescent="0.2">
      <c r="D560" s="139"/>
    </row>
    <row r="561" spans="4:4" x14ac:dyDescent="0.2">
      <c r="D561" s="139"/>
    </row>
    <row r="562" spans="4:4" x14ac:dyDescent="0.2">
      <c r="D562" s="139"/>
    </row>
    <row r="563" spans="4:4" x14ac:dyDescent="0.2">
      <c r="D563" s="139"/>
    </row>
    <row r="564" spans="4:4" x14ac:dyDescent="0.2">
      <c r="D564" s="139"/>
    </row>
    <row r="565" spans="4:4" x14ac:dyDescent="0.2">
      <c r="D565" s="139"/>
    </row>
    <row r="566" spans="4:4" x14ac:dyDescent="0.2">
      <c r="D566" s="139"/>
    </row>
    <row r="567" spans="4:4" x14ac:dyDescent="0.2">
      <c r="D567" s="139"/>
    </row>
    <row r="568" spans="4:4" x14ac:dyDescent="0.2">
      <c r="D568" s="139"/>
    </row>
    <row r="569" spans="4:4" x14ac:dyDescent="0.2">
      <c r="D569" s="139"/>
    </row>
    <row r="570" spans="4:4" x14ac:dyDescent="0.2">
      <c r="D570" s="139"/>
    </row>
    <row r="571" spans="4:4" x14ac:dyDescent="0.2">
      <c r="D571" s="139"/>
    </row>
    <row r="572" spans="4:4" x14ac:dyDescent="0.2">
      <c r="D572" s="139"/>
    </row>
    <row r="573" spans="4:4" x14ac:dyDescent="0.2">
      <c r="D573" s="139"/>
    </row>
    <row r="574" spans="4:4" x14ac:dyDescent="0.2">
      <c r="D574" s="139"/>
    </row>
    <row r="575" spans="4:4" x14ac:dyDescent="0.2">
      <c r="D575" s="139"/>
    </row>
    <row r="576" spans="4:4" x14ac:dyDescent="0.2">
      <c r="D576" s="139"/>
    </row>
    <row r="577" spans="4:4" x14ac:dyDescent="0.2">
      <c r="D577" s="139"/>
    </row>
    <row r="578" spans="4:4" x14ac:dyDescent="0.2">
      <c r="D578" s="139"/>
    </row>
    <row r="579" spans="4:4" x14ac:dyDescent="0.2">
      <c r="D579" s="139"/>
    </row>
    <row r="580" spans="4:4" x14ac:dyDescent="0.2">
      <c r="D580" s="139"/>
    </row>
    <row r="581" spans="4:4" x14ac:dyDescent="0.2">
      <c r="D581" s="139"/>
    </row>
    <row r="582" spans="4:4" x14ac:dyDescent="0.2">
      <c r="D582" s="139"/>
    </row>
    <row r="583" spans="4:4" x14ac:dyDescent="0.2">
      <c r="D583" s="139"/>
    </row>
    <row r="584" spans="4:4" x14ac:dyDescent="0.2">
      <c r="D584" s="139"/>
    </row>
    <row r="585" spans="4:4" x14ac:dyDescent="0.2">
      <c r="D585" s="139"/>
    </row>
    <row r="586" spans="4:4" x14ac:dyDescent="0.2">
      <c r="D586" s="139"/>
    </row>
    <row r="587" spans="4:4" x14ac:dyDescent="0.2">
      <c r="D587" s="139"/>
    </row>
    <row r="588" spans="4:4" x14ac:dyDescent="0.2">
      <c r="D588" s="139"/>
    </row>
    <row r="589" spans="4:4" x14ac:dyDescent="0.2">
      <c r="D589" s="139"/>
    </row>
    <row r="590" spans="4:4" x14ac:dyDescent="0.2">
      <c r="D590" s="139"/>
    </row>
    <row r="591" spans="4:4" x14ac:dyDescent="0.2">
      <c r="D591" s="139"/>
    </row>
    <row r="592" spans="4:4" x14ac:dyDescent="0.2">
      <c r="D592" s="139"/>
    </row>
    <row r="593" spans="4:4" x14ac:dyDescent="0.2">
      <c r="D593" s="139"/>
    </row>
    <row r="594" spans="4:4" x14ac:dyDescent="0.2">
      <c r="D594" s="139"/>
    </row>
    <row r="595" spans="4:4" x14ac:dyDescent="0.2">
      <c r="D595" s="139"/>
    </row>
    <row r="596" spans="4:4" x14ac:dyDescent="0.2">
      <c r="D596" s="139"/>
    </row>
    <row r="597" spans="4:4" x14ac:dyDescent="0.2">
      <c r="D597" s="139"/>
    </row>
    <row r="598" spans="4:4" x14ac:dyDescent="0.2">
      <c r="D598" s="139"/>
    </row>
    <row r="599" spans="4:4" x14ac:dyDescent="0.2">
      <c r="D599" s="139"/>
    </row>
    <row r="600" spans="4:4" x14ac:dyDescent="0.2">
      <c r="D600" s="139"/>
    </row>
    <row r="601" spans="4:4" x14ac:dyDescent="0.2">
      <c r="D601" s="139"/>
    </row>
    <row r="602" spans="4:4" x14ac:dyDescent="0.2">
      <c r="D602" s="139"/>
    </row>
    <row r="603" spans="4:4" x14ac:dyDescent="0.2">
      <c r="D603" s="139"/>
    </row>
    <row r="604" spans="4:4" x14ac:dyDescent="0.2">
      <c r="D604" s="139"/>
    </row>
    <row r="605" spans="4:4" x14ac:dyDescent="0.2">
      <c r="D605" s="139"/>
    </row>
    <row r="606" spans="4:4" x14ac:dyDescent="0.2">
      <c r="D606" s="139"/>
    </row>
    <row r="607" spans="4:4" x14ac:dyDescent="0.2">
      <c r="D607" s="139"/>
    </row>
    <row r="608" spans="4:4" x14ac:dyDescent="0.2">
      <c r="D608" s="139"/>
    </row>
    <row r="609" spans="4:4" x14ac:dyDescent="0.2">
      <c r="D609" s="139"/>
    </row>
    <row r="610" spans="4:4" x14ac:dyDescent="0.2">
      <c r="D610" s="139"/>
    </row>
    <row r="611" spans="4:4" x14ac:dyDescent="0.2">
      <c r="D611" s="139"/>
    </row>
    <row r="612" spans="4:4" x14ac:dyDescent="0.2">
      <c r="D612" s="139"/>
    </row>
    <row r="613" spans="4:4" x14ac:dyDescent="0.2">
      <c r="D613" s="139"/>
    </row>
    <row r="614" spans="4:4" x14ac:dyDescent="0.2">
      <c r="D614" s="139"/>
    </row>
    <row r="615" spans="4:4" x14ac:dyDescent="0.2">
      <c r="D615" s="139"/>
    </row>
    <row r="616" spans="4:4" x14ac:dyDescent="0.2">
      <c r="D616" s="139"/>
    </row>
    <row r="617" spans="4:4" x14ac:dyDescent="0.2">
      <c r="D617" s="139"/>
    </row>
    <row r="618" spans="4:4" x14ac:dyDescent="0.2">
      <c r="D618" s="139"/>
    </row>
    <row r="619" spans="4:4" x14ac:dyDescent="0.2">
      <c r="D619" s="139"/>
    </row>
    <row r="620" spans="4:4" x14ac:dyDescent="0.2">
      <c r="D620" s="139"/>
    </row>
    <row r="621" spans="4:4" x14ac:dyDescent="0.2">
      <c r="D621" s="139"/>
    </row>
    <row r="622" spans="4:4" x14ac:dyDescent="0.2">
      <c r="D622" s="139"/>
    </row>
    <row r="623" spans="4:4" x14ac:dyDescent="0.2">
      <c r="D623" s="139"/>
    </row>
    <row r="624" spans="4:4" x14ac:dyDescent="0.2">
      <c r="D624" s="139"/>
    </row>
    <row r="625" spans="4:4" x14ac:dyDescent="0.2">
      <c r="D625" s="139"/>
    </row>
    <row r="626" spans="4:4" x14ac:dyDescent="0.2">
      <c r="D626" s="139"/>
    </row>
    <row r="627" spans="4:4" x14ac:dyDescent="0.2">
      <c r="D627" s="139"/>
    </row>
    <row r="628" spans="4:4" x14ac:dyDescent="0.2">
      <c r="D628" s="139"/>
    </row>
    <row r="629" spans="4:4" x14ac:dyDescent="0.2">
      <c r="D629" s="139"/>
    </row>
    <row r="630" spans="4:4" x14ac:dyDescent="0.2">
      <c r="D630" s="139"/>
    </row>
    <row r="631" spans="4:4" x14ac:dyDescent="0.2">
      <c r="D631" s="139"/>
    </row>
    <row r="632" spans="4:4" x14ac:dyDescent="0.2">
      <c r="D632" s="139"/>
    </row>
    <row r="633" spans="4:4" x14ac:dyDescent="0.2">
      <c r="D633" s="139"/>
    </row>
    <row r="634" spans="4:4" x14ac:dyDescent="0.2">
      <c r="D634" s="139"/>
    </row>
    <row r="635" spans="4:4" x14ac:dyDescent="0.2">
      <c r="D635" s="139"/>
    </row>
    <row r="636" spans="4:4" x14ac:dyDescent="0.2">
      <c r="D636" s="139"/>
    </row>
    <row r="637" spans="4:4" x14ac:dyDescent="0.2">
      <c r="D637" s="139"/>
    </row>
    <row r="638" spans="4:4" x14ac:dyDescent="0.2">
      <c r="D638" s="139"/>
    </row>
    <row r="639" spans="4:4" x14ac:dyDescent="0.2">
      <c r="D639" s="139"/>
    </row>
    <row r="640" spans="4:4" x14ac:dyDescent="0.2">
      <c r="D640" s="139"/>
    </row>
    <row r="641" spans="4:4" x14ac:dyDescent="0.2">
      <c r="D641" s="139"/>
    </row>
    <row r="642" spans="4:4" x14ac:dyDescent="0.2">
      <c r="D642" s="139"/>
    </row>
    <row r="643" spans="4:4" x14ac:dyDescent="0.2">
      <c r="D643" s="139"/>
    </row>
    <row r="644" spans="4:4" x14ac:dyDescent="0.2">
      <c r="D644" s="139"/>
    </row>
    <row r="645" spans="4:4" x14ac:dyDescent="0.2">
      <c r="D645" s="139"/>
    </row>
    <row r="646" spans="4:4" x14ac:dyDescent="0.2">
      <c r="D646" s="139"/>
    </row>
    <row r="647" spans="4:4" x14ac:dyDescent="0.2">
      <c r="D647" s="139"/>
    </row>
    <row r="648" spans="4:4" x14ac:dyDescent="0.2">
      <c r="D648" s="139"/>
    </row>
    <row r="649" spans="4:4" x14ac:dyDescent="0.2">
      <c r="D649" s="139"/>
    </row>
    <row r="650" spans="4:4" x14ac:dyDescent="0.2">
      <c r="D650" s="139"/>
    </row>
    <row r="651" spans="4:4" x14ac:dyDescent="0.2">
      <c r="D651" s="139"/>
    </row>
    <row r="652" spans="4:4" x14ac:dyDescent="0.2">
      <c r="D652" s="139"/>
    </row>
    <row r="653" spans="4:4" x14ac:dyDescent="0.2">
      <c r="D653" s="139"/>
    </row>
    <row r="654" spans="4:4" x14ac:dyDescent="0.2">
      <c r="D654" s="139"/>
    </row>
    <row r="655" spans="4:4" x14ac:dyDescent="0.2">
      <c r="D655" s="139"/>
    </row>
    <row r="656" spans="4:4" x14ac:dyDescent="0.2">
      <c r="D656" s="139"/>
    </row>
    <row r="657" spans="4:4" x14ac:dyDescent="0.2">
      <c r="D657" s="139"/>
    </row>
    <row r="658" spans="4:4" x14ac:dyDescent="0.2">
      <c r="D658" s="139"/>
    </row>
    <row r="659" spans="4:4" x14ac:dyDescent="0.2">
      <c r="D659" s="139"/>
    </row>
    <row r="660" spans="4:4" x14ac:dyDescent="0.2">
      <c r="D660" s="139"/>
    </row>
    <row r="661" spans="4:4" x14ac:dyDescent="0.2">
      <c r="D661" s="139"/>
    </row>
    <row r="662" spans="4:4" x14ac:dyDescent="0.2">
      <c r="D662" s="139"/>
    </row>
    <row r="663" spans="4:4" x14ac:dyDescent="0.2">
      <c r="D663" s="139"/>
    </row>
    <row r="664" spans="4:4" x14ac:dyDescent="0.2">
      <c r="D664" s="139"/>
    </row>
    <row r="665" spans="4:4" x14ac:dyDescent="0.2">
      <c r="D665" s="139"/>
    </row>
    <row r="666" spans="4:4" x14ac:dyDescent="0.2">
      <c r="D666" s="139"/>
    </row>
    <row r="667" spans="4:4" x14ac:dyDescent="0.2">
      <c r="D667" s="139"/>
    </row>
    <row r="668" spans="4:4" x14ac:dyDescent="0.2">
      <c r="D668" s="139"/>
    </row>
    <row r="669" spans="4:4" x14ac:dyDescent="0.2">
      <c r="D669" s="139"/>
    </row>
    <row r="670" spans="4:4" x14ac:dyDescent="0.2">
      <c r="D670" s="139"/>
    </row>
    <row r="671" spans="4:4" x14ac:dyDescent="0.2">
      <c r="D671" s="139"/>
    </row>
    <row r="672" spans="4:4" x14ac:dyDescent="0.2">
      <c r="D672" s="139"/>
    </row>
    <row r="673" spans="4:4" x14ac:dyDescent="0.2">
      <c r="D673" s="139"/>
    </row>
    <row r="674" spans="4:4" x14ac:dyDescent="0.2">
      <c r="D674" s="139"/>
    </row>
    <row r="675" spans="4:4" x14ac:dyDescent="0.2">
      <c r="D675" s="139"/>
    </row>
    <row r="676" spans="4:4" x14ac:dyDescent="0.2">
      <c r="D676" s="139"/>
    </row>
    <row r="677" spans="4:4" x14ac:dyDescent="0.2">
      <c r="D677" s="139"/>
    </row>
    <row r="678" spans="4:4" x14ac:dyDescent="0.2">
      <c r="D678" s="139"/>
    </row>
    <row r="679" spans="4:4" x14ac:dyDescent="0.2">
      <c r="D679" s="139"/>
    </row>
    <row r="680" spans="4:4" x14ac:dyDescent="0.2">
      <c r="D680" s="139"/>
    </row>
    <row r="681" spans="4:4" x14ac:dyDescent="0.2">
      <c r="D681" s="139"/>
    </row>
    <row r="682" spans="4:4" x14ac:dyDescent="0.2">
      <c r="D682" s="139"/>
    </row>
    <row r="683" spans="4:4" x14ac:dyDescent="0.2">
      <c r="D683" s="139"/>
    </row>
    <row r="684" spans="4:4" x14ac:dyDescent="0.2">
      <c r="D684" s="139"/>
    </row>
    <row r="685" spans="4:4" x14ac:dyDescent="0.2">
      <c r="D685" s="139"/>
    </row>
    <row r="686" spans="4:4" x14ac:dyDescent="0.2">
      <c r="D686" s="139"/>
    </row>
    <row r="687" spans="4:4" x14ac:dyDescent="0.2">
      <c r="D687" s="139"/>
    </row>
    <row r="688" spans="4:4" x14ac:dyDescent="0.2">
      <c r="D688" s="139"/>
    </row>
    <row r="689" spans="4:4" x14ac:dyDescent="0.2">
      <c r="D689" s="139"/>
    </row>
    <row r="690" spans="4:4" x14ac:dyDescent="0.2">
      <c r="D690" s="139"/>
    </row>
    <row r="691" spans="4:4" x14ac:dyDescent="0.2">
      <c r="D691" s="139"/>
    </row>
    <row r="692" spans="4:4" x14ac:dyDescent="0.2">
      <c r="D692" s="139"/>
    </row>
    <row r="693" spans="4:4" x14ac:dyDescent="0.2">
      <c r="D693" s="139"/>
    </row>
    <row r="694" spans="4:4" x14ac:dyDescent="0.2">
      <c r="D694" s="139"/>
    </row>
    <row r="695" spans="4:4" x14ac:dyDescent="0.2">
      <c r="D695" s="139"/>
    </row>
    <row r="696" spans="4:4" x14ac:dyDescent="0.2">
      <c r="D696" s="139"/>
    </row>
    <row r="697" spans="4:4" x14ac:dyDescent="0.2">
      <c r="D697" s="139"/>
    </row>
    <row r="698" spans="4:4" x14ac:dyDescent="0.2">
      <c r="D698" s="139"/>
    </row>
    <row r="699" spans="4:4" x14ac:dyDescent="0.2">
      <c r="D699" s="139"/>
    </row>
    <row r="700" spans="4:4" x14ac:dyDescent="0.2">
      <c r="D700" s="139"/>
    </row>
    <row r="701" spans="4:4" x14ac:dyDescent="0.2">
      <c r="D701" s="139"/>
    </row>
    <row r="702" spans="4:4" x14ac:dyDescent="0.2">
      <c r="D702" s="139"/>
    </row>
    <row r="703" spans="4:4" x14ac:dyDescent="0.2">
      <c r="D703" s="139"/>
    </row>
    <row r="704" spans="4:4" x14ac:dyDescent="0.2">
      <c r="D704" s="139"/>
    </row>
    <row r="705" spans="4:4" x14ac:dyDescent="0.2">
      <c r="D705" s="139"/>
    </row>
    <row r="706" spans="4:4" x14ac:dyDescent="0.2">
      <c r="D706" s="139"/>
    </row>
    <row r="707" spans="4:4" x14ac:dyDescent="0.2">
      <c r="D707" s="139"/>
    </row>
    <row r="708" spans="4:4" x14ac:dyDescent="0.2">
      <c r="D708" s="139"/>
    </row>
    <row r="709" spans="4:4" x14ac:dyDescent="0.2">
      <c r="D709" s="139"/>
    </row>
    <row r="710" spans="4:4" x14ac:dyDescent="0.2">
      <c r="D710" s="139"/>
    </row>
    <row r="711" spans="4:4" x14ac:dyDescent="0.2">
      <c r="D711" s="139"/>
    </row>
    <row r="712" spans="4:4" x14ac:dyDescent="0.2">
      <c r="D712" s="139"/>
    </row>
    <row r="713" spans="4:4" x14ac:dyDescent="0.2">
      <c r="D713" s="139"/>
    </row>
    <row r="714" spans="4:4" x14ac:dyDescent="0.2">
      <c r="D714" s="139"/>
    </row>
    <row r="715" spans="4:4" x14ac:dyDescent="0.2">
      <c r="D715" s="139"/>
    </row>
    <row r="716" spans="4:4" x14ac:dyDescent="0.2">
      <c r="D716" s="139"/>
    </row>
    <row r="717" spans="4:4" x14ac:dyDescent="0.2">
      <c r="D717" s="139"/>
    </row>
    <row r="718" spans="4:4" x14ac:dyDescent="0.2">
      <c r="D718" s="139"/>
    </row>
    <row r="719" spans="4:4" x14ac:dyDescent="0.2">
      <c r="D719" s="139"/>
    </row>
    <row r="720" spans="4:4" x14ac:dyDescent="0.2">
      <c r="D720" s="139"/>
    </row>
    <row r="721" spans="4:4" x14ac:dyDescent="0.2">
      <c r="D721" s="139"/>
    </row>
    <row r="722" spans="4:4" x14ac:dyDescent="0.2">
      <c r="D722" s="139"/>
    </row>
    <row r="723" spans="4:4" x14ac:dyDescent="0.2">
      <c r="D723" s="139"/>
    </row>
    <row r="724" spans="4:4" x14ac:dyDescent="0.2">
      <c r="D724" s="139"/>
    </row>
    <row r="725" spans="4:4" x14ac:dyDescent="0.2">
      <c r="D725" s="139"/>
    </row>
    <row r="726" spans="4:4" x14ac:dyDescent="0.2">
      <c r="D726" s="139"/>
    </row>
    <row r="727" spans="4:4" x14ac:dyDescent="0.2">
      <c r="D727" s="139"/>
    </row>
    <row r="728" spans="4:4" x14ac:dyDescent="0.2">
      <c r="D728" s="139"/>
    </row>
    <row r="729" spans="4:4" x14ac:dyDescent="0.2">
      <c r="D729" s="139"/>
    </row>
    <row r="730" spans="4:4" x14ac:dyDescent="0.2">
      <c r="D730" s="139"/>
    </row>
    <row r="731" spans="4:4" x14ac:dyDescent="0.2">
      <c r="D731" s="139"/>
    </row>
    <row r="732" spans="4:4" x14ac:dyDescent="0.2">
      <c r="D732" s="139"/>
    </row>
    <row r="733" spans="4:4" x14ac:dyDescent="0.2">
      <c r="D733" s="139"/>
    </row>
    <row r="734" spans="4:4" x14ac:dyDescent="0.2">
      <c r="D734" s="139"/>
    </row>
    <row r="735" spans="4:4" x14ac:dyDescent="0.2">
      <c r="D735" s="139"/>
    </row>
    <row r="736" spans="4:4" x14ac:dyDescent="0.2">
      <c r="D736" s="139"/>
    </row>
    <row r="737" spans="4:4" x14ac:dyDescent="0.2">
      <c r="D737" s="139"/>
    </row>
    <row r="738" spans="4:4" x14ac:dyDescent="0.2">
      <c r="D738" s="139"/>
    </row>
    <row r="739" spans="4:4" x14ac:dyDescent="0.2">
      <c r="D739" s="139"/>
    </row>
    <row r="740" spans="4:4" x14ac:dyDescent="0.2">
      <c r="D740" s="139"/>
    </row>
    <row r="741" spans="4:4" x14ac:dyDescent="0.2">
      <c r="D741" s="139"/>
    </row>
    <row r="742" spans="4:4" x14ac:dyDescent="0.2">
      <c r="D742" s="139"/>
    </row>
    <row r="743" spans="4:4" x14ac:dyDescent="0.2">
      <c r="D743" s="139"/>
    </row>
    <row r="744" spans="4:4" x14ac:dyDescent="0.2">
      <c r="D744" s="139"/>
    </row>
    <row r="745" spans="4:4" x14ac:dyDescent="0.2">
      <c r="D745" s="139"/>
    </row>
    <row r="746" spans="4:4" x14ac:dyDescent="0.2">
      <c r="D746" s="139"/>
    </row>
    <row r="747" spans="4:4" x14ac:dyDescent="0.2">
      <c r="D747" s="139"/>
    </row>
    <row r="748" spans="4:4" x14ac:dyDescent="0.2">
      <c r="D748" s="139"/>
    </row>
    <row r="749" spans="4:4" x14ac:dyDescent="0.2">
      <c r="D749" s="139"/>
    </row>
    <row r="750" spans="4:4" x14ac:dyDescent="0.2">
      <c r="D750" s="139"/>
    </row>
    <row r="751" spans="4:4" x14ac:dyDescent="0.2">
      <c r="D751" s="139"/>
    </row>
    <row r="752" spans="4:4" x14ac:dyDescent="0.2">
      <c r="D752" s="139"/>
    </row>
    <row r="753" spans="4:4" x14ac:dyDescent="0.2">
      <c r="D753" s="139"/>
    </row>
    <row r="754" spans="4:4" x14ac:dyDescent="0.2">
      <c r="D754" s="139"/>
    </row>
    <row r="755" spans="4:4" x14ac:dyDescent="0.2">
      <c r="D755" s="139"/>
    </row>
    <row r="756" spans="4:4" x14ac:dyDescent="0.2">
      <c r="D756" s="139"/>
    </row>
    <row r="757" spans="4:4" x14ac:dyDescent="0.2">
      <c r="D757" s="139"/>
    </row>
    <row r="758" spans="4:4" x14ac:dyDescent="0.2">
      <c r="D758" s="139"/>
    </row>
    <row r="759" spans="4:4" x14ac:dyDescent="0.2">
      <c r="D759" s="139"/>
    </row>
    <row r="760" spans="4:4" x14ac:dyDescent="0.2">
      <c r="D760" s="139"/>
    </row>
    <row r="761" spans="4:4" x14ac:dyDescent="0.2">
      <c r="D761" s="139"/>
    </row>
    <row r="762" spans="4:4" x14ac:dyDescent="0.2">
      <c r="D762" s="139"/>
    </row>
    <row r="763" spans="4:4" x14ac:dyDescent="0.2">
      <c r="D763" s="139"/>
    </row>
    <row r="764" spans="4:4" x14ac:dyDescent="0.2">
      <c r="D764" s="139"/>
    </row>
    <row r="765" spans="4:4" x14ac:dyDescent="0.2">
      <c r="D765" s="139"/>
    </row>
    <row r="766" spans="4:4" x14ac:dyDescent="0.2">
      <c r="D766" s="139"/>
    </row>
    <row r="767" spans="4:4" x14ac:dyDescent="0.2">
      <c r="D767" s="139"/>
    </row>
    <row r="768" spans="4:4" x14ac:dyDescent="0.2">
      <c r="D768" s="139"/>
    </row>
    <row r="769" spans="4:4" x14ac:dyDescent="0.2">
      <c r="D769" s="139"/>
    </row>
    <row r="770" spans="4:4" x14ac:dyDescent="0.2">
      <c r="D770" s="139"/>
    </row>
    <row r="771" spans="4:4" x14ac:dyDescent="0.2">
      <c r="D771" s="139"/>
    </row>
    <row r="772" spans="4:4" x14ac:dyDescent="0.2">
      <c r="D772" s="139"/>
    </row>
    <row r="773" spans="4:4" x14ac:dyDescent="0.2">
      <c r="D773" s="139"/>
    </row>
    <row r="774" spans="4:4" x14ac:dyDescent="0.2">
      <c r="D774" s="139"/>
    </row>
    <row r="775" spans="4:4" x14ac:dyDescent="0.2">
      <c r="D775" s="139"/>
    </row>
    <row r="776" spans="4:4" x14ac:dyDescent="0.2">
      <c r="D776" s="139"/>
    </row>
    <row r="777" spans="4:4" x14ac:dyDescent="0.2">
      <c r="D777" s="139"/>
    </row>
    <row r="778" spans="4:4" x14ac:dyDescent="0.2">
      <c r="D778" s="139"/>
    </row>
    <row r="779" spans="4:4" x14ac:dyDescent="0.2">
      <c r="D779" s="139"/>
    </row>
    <row r="780" spans="4:4" x14ac:dyDescent="0.2">
      <c r="D780" s="139"/>
    </row>
    <row r="781" spans="4:4" x14ac:dyDescent="0.2">
      <c r="D781" s="139"/>
    </row>
    <row r="782" spans="4:4" x14ac:dyDescent="0.2">
      <c r="D782" s="139"/>
    </row>
    <row r="783" spans="4:4" x14ac:dyDescent="0.2">
      <c r="D783" s="139"/>
    </row>
    <row r="784" spans="4:4" x14ac:dyDescent="0.2">
      <c r="D784" s="139"/>
    </row>
    <row r="785" spans="4:4" x14ac:dyDescent="0.2">
      <c r="D785" s="139"/>
    </row>
    <row r="786" spans="4:4" x14ac:dyDescent="0.2">
      <c r="D786" s="139"/>
    </row>
    <row r="787" spans="4:4" x14ac:dyDescent="0.2">
      <c r="D787" s="139"/>
    </row>
    <row r="788" spans="4:4" x14ac:dyDescent="0.2">
      <c r="D788" s="139"/>
    </row>
    <row r="789" spans="4:4" x14ac:dyDescent="0.2">
      <c r="D789" s="139"/>
    </row>
    <row r="790" spans="4:4" x14ac:dyDescent="0.2">
      <c r="D790" s="139"/>
    </row>
    <row r="791" spans="4:4" x14ac:dyDescent="0.2">
      <c r="D791" s="139"/>
    </row>
    <row r="792" spans="4:4" x14ac:dyDescent="0.2">
      <c r="D792" s="139"/>
    </row>
    <row r="793" spans="4:4" x14ac:dyDescent="0.2">
      <c r="D793" s="139"/>
    </row>
    <row r="794" spans="4:4" x14ac:dyDescent="0.2">
      <c r="D794" s="139"/>
    </row>
    <row r="795" spans="4:4" x14ac:dyDescent="0.2">
      <c r="D795" s="139"/>
    </row>
    <row r="796" spans="4:4" x14ac:dyDescent="0.2">
      <c r="D796" s="139"/>
    </row>
    <row r="797" spans="4:4" x14ac:dyDescent="0.2">
      <c r="D797" s="139"/>
    </row>
    <row r="798" spans="4:4" x14ac:dyDescent="0.2">
      <c r="D798" s="139"/>
    </row>
    <row r="799" spans="4:4" x14ac:dyDescent="0.2">
      <c r="D799" s="139"/>
    </row>
    <row r="800" spans="4:4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PseKNdyaPJ3b2/5jJpNEwoXr3IqPvgihXp00Q/x3aff7fwU83jyL6e0wqNp9YVCsPIvVc/34+EfTFeKCAZq6xQ==" saltValue="Jsm9Y2Z/HijXMwnvbHBQBA==" spinCount="100000" sheet="1"/>
  <mergeCells count="7">
    <mergeCell ref="A50:G54"/>
    <mergeCell ref="C10:G10"/>
    <mergeCell ref="A1:G1"/>
    <mergeCell ref="C2:G2"/>
    <mergeCell ref="C3:G3"/>
    <mergeCell ref="C4:G4"/>
    <mergeCell ref="A49:C4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116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43</v>
      </c>
      <c r="C3" s="268" t="s">
        <v>46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43</v>
      </c>
      <c r="C4" s="271" t="s">
        <v>47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SUMIF(AG9:AG97,"&lt;&gt;NOR",G9:G97)</f>
        <v>0</v>
      </c>
      <c r="H8" s="165"/>
      <c r="I8" s="165">
        <f>SUM(I9:I97)</f>
        <v>0</v>
      </c>
      <c r="J8" s="165"/>
      <c r="K8" s="165">
        <f>SUM(K9:K97)</f>
        <v>0</v>
      </c>
      <c r="L8" s="165"/>
      <c r="M8" s="165">
        <f>SUM(M9:M97)</f>
        <v>0</v>
      </c>
      <c r="N8" s="165"/>
      <c r="O8" s="165">
        <f>SUM(O9:O97)</f>
        <v>0</v>
      </c>
      <c r="P8" s="165"/>
      <c r="Q8" s="165">
        <f>SUM(Q9:Q97)</f>
        <v>0</v>
      </c>
      <c r="R8" s="165"/>
      <c r="S8" s="165"/>
      <c r="T8" s="166"/>
      <c r="U8" s="160"/>
      <c r="V8" s="160">
        <f>SUM(V9:V97)</f>
        <v>533.19000000000005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242</v>
      </c>
      <c r="C9" s="184" t="s">
        <v>243</v>
      </c>
      <c r="D9" s="169" t="s">
        <v>195</v>
      </c>
      <c r="E9" s="170">
        <v>111.0534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0.627</v>
      </c>
      <c r="V9" s="158">
        <f>ROUND(E9*U9,2)</f>
        <v>69.63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244</v>
      </c>
      <c r="D10" s="188"/>
      <c r="E10" s="189">
        <v>24.59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55"/>
      <c r="B11" s="156"/>
      <c r="C11" s="190" t="s">
        <v>245</v>
      </c>
      <c r="D11" s="188"/>
      <c r="E11" s="189">
        <v>29.46</v>
      </c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200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246</v>
      </c>
      <c r="D12" s="188"/>
      <c r="E12" s="189">
        <v>29.46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55"/>
      <c r="B13" s="156"/>
      <c r="C13" s="190" t="s">
        <v>247</v>
      </c>
      <c r="D13" s="188"/>
      <c r="E13" s="189">
        <v>13.15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55"/>
      <c r="B14" s="156"/>
      <c r="C14" s="190" t="s">
        <v>248</v>
      </c>
      <c r="D14" s="188"/>
      <c r="E14" s="189">
        <v>8.85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200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55"/>
      <c r="B15" s="156"/>
      <c r="C15" s="190" t="s">
        <v>249</v>
      </c>
      <c r="D15" s="188"/>
      <c r="E15" s="189">
        <v>5.55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200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67">
        <v>2</v>
      </c>
      <c r="B16" s="168" t="s">
        <v>250</v>
      </c>
      <c r="C16" s="184" t="s">
        <v>251</v>
      </c>
      <c r="D16" s="169" t="s">
        <v>195</v>
      </c>
      <c r="E16" s="170">
        <v>5.55</v>
      </c>
      <c r="F16" s="171"/>
      <c r="G16" s="172">
        <f>ROUND(E16*F16,2)</f>
        <v>0</v>
      </c>
      <c r="H16" s="171"/>
      <c r="I16" s="172">
        <f>ROUND(E16*H16,2)</f>
        <v>0</v>
      </c>
      <c r="J16" s="171"/>
      <c r="K16" s="172">
        <f>ROUND(E16*J16,2)</f>
        <v>0</v>
      </c>
      <c r="L16" s="172">
        <v>21</v>
      </c>
      <c r="M16" s="172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2"/>
      <c r="S16" s="172" t="s">
        <v>177</v>
      </c>
      <c r="T16" s="173" t="s">
        <v>178</v>
      </c>
      <c r="U16" s="158">
        <v>7.0000000000000007E-2</v>
      </c>
      <c r="V16" s="158">
        <f>ROUND(E16*U16,2)</f>
        <v>0.39</v>
      </c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196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249</v>
      </c>
      <c r="D17" s="188"/>
      <c r="E17" s="189">
        <v>5.55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ht="22.5" outlineLevel="1" x14ac:dyDescent="0.2">
      <c r="A18" s="167">
        <v>3</v>
      </c>
      <c r="B18" s="168" t="s">
        <v>252</v>
      </c>
      <c r="C18" s="184" t="s">
        <v>253</v>
      </c>
      <c r="D18" s="169" t="s">
        <v>195</v>
      </c>
      <c r="E18" s="170">
        <v>105.5034</v>
      </c>
      <c r="F18" s="171"/>
      <c r="G18" s="172">
        <f>ROUND(E18*F18,2)</f>
        <v>0</v>
      </c>
      <c r="H18" s="171"/>
      <c r="I18" s="172">
        <f>ROUND(E18*H18,2)</f>
        <v>0</v>
      </c>
      <c r="J18" s="171"/>
      <c r="K18" s="172">
        <f>ROUND(E18*J18,2)</f>
        <v>0</v>
      </c>
      <c r="L18" s="172">
        <v>21</v>
      </c>
      <c r="M18" s="172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2"/>
      <c r="S18" s="172" t="s">
        <v>177</v>
      </c>
      <c r="T18" s="173" t="s">
        <v>178</v>
      </c>
      <c r="U18" s="158">
        <v>1.2270000000000001</v>
      </c>
      <c r="V18" s="158">
        <f>ROUND(E18*U18,2)</f>
        <v>129.44999999999999</v>
      </c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196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55"/>
      <c r="B19" s="156"/>
      <c r="C19" s="190" t="s">
        <v>244</v>
      </c>
      <c r="D19" s="188"/>
      <c r="E19" s="189">
        <v>24.59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200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245</v>
      </c>
      <c r="D20" s="188"/>
      <c r="E20" s="189">
        <v>29.46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55"/>
      <c r="B21" s="156"/>
      <c r="C21" s="190" t="s">
        <v>246</v>
      </c>
      <c r="D21" s="188"/>
      <c r="E21" s="189">
        <v>29.46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55"/>
      <c r="B22" s="156"/>
      <c r="C22" s="190" t="s">
        <v>247</v>
      </c>
      <c r="D22" s="188"/>
      <c r="E22" s="189">
        <v>13.15</v>
      </c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200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248</v>
      </c>
      <c r="D23" s="188"/>
      <c r="E23" s="189">
        <v>8.85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67">
        <v>4</v>
      </c>
      <c r="B24" s="168" t="s">
        <v>254</v>
      </c>
      <c r="C24" s="184" t="s">
        <v>255</v>
      </c>
      <c r="D24" s="169" t="s">
        <v>256</v>
      </c>
      <c r="E24" s="170">
        <v>20</v>
      </c>
      <c r="F24" s="171"/>
      <c r="G24" s="172">
        <f>ROUND(E24*F24,2)</f>
        <v>0</v>
      </c>
      <c r="H24" s="171"/>
      <c r="I24" s="172">
        <f>ROUND(E24*H24,2)</f>
        <v>0</v>
      </c>
      <c r="J24" s="171"/>
      <c r="K24" s="172">
        <f>ROUND(E24*J24,2)</f>
        <v>0</v>
      </c>
      <c r="L24" s="172">
        <v>21</v>
      </c>
      <c r="M24" s="172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2"/>
      <c r="S24" s="172" t="s">
        <v>177</v>
      </c>
      <c r="T24" s="173" t="s">
        <v>178</v>
      </c>
      <c r="U24" s="158">
        <v>0.123</v>
      </c>
      <c r="V24" s="158">
        <f>ROUND(E24*U24,2)</f>
        <v>2.46</v>
      </c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196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257</v>
      </c>
      <c r="D25" s="188"/>
      <c r="E25" s="189">
        <v>20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67">
        <v>5</v>
      </c>
      <c r="B26" s="168" t="s">
        <v>206</v>
      </c>
      <c r="C26" s="184" t="s">
        <v>207</v>
      </c>
      <c r="D26" s="169" t="s">
        <v>208</v>
      </c>
      <c r="E26" s="170">
        <v>5.6330400000000003</v>
      </c>
      <c r="F26" s="171"/>
      <c r="G26" s="172">
        <f>ROUND(E26*F26,2)</f>
        <v>0</v>
      </c>
      <c r="H26" s="171"/>
      <c r="I26" s="172">
        <f>ROUND(E26*H26,2)</f>
        <v>0</v>
      </c>
      <c r="J26" s="171"/>
      <c r="K26" s="172">
        <f>ROUND(E26*J26,2)</f>
        <v>0</v>
      </c>
      <c r="L26" s="172">
        <v>21</v>
      </c>
      <c r="M26" s="172">
        <f>G26*(1+L26/100)</f>
        <v>0</v>
      </c>
      <c r="N26" s="172">
        <v>0</v>
      </c>
      <c r="O26" s="172">
        <f>ROUND(E26*N26,2)</f>
        <v>0</v>
      </c>
      <c r="P26" s="172">
        <v>0</v>
      </c>
      <c r="Q26" s="172">
        <f>ROUND(E26*P26,2)</f>
        <v>0</v>
      </c>
      <c r="R26" s="172"/>
      <c r="S26" s="172" t="s">
        <v>177</v>
      </c>
      <c r="T26" s="173" t="s">
        <v>178</v>
      </c>
      <c r="U26" s="158">
        <v>9.5200000000000007E-2</v>
      </c>
      <c r="V26" s="158">
        <f>ROUND(E26*U26,2)</f>
        <v>0.54</v>
      </c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196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55"/>
      <c r="B27" s="156"/>
      <c r="C27" s="190" t="s">
        <v>258</v>
      </c>
      <c r="D27" s="188"/>
      <c r="E27" s="189">
        <v>0.83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200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55"/>
      <c r="B28" s="156"/>
      <c r="C28" s="190" t="s">
        <v>259</v>
      </c>
      <c r="D28" s="188"/>
      <c r="E28" s="189">
        <v>1.96</v>
      </c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200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260</v>
      </c>
      <c r="D29" s="188"/>
      <c r="E29" s="189">
        <v>1.96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55"/>
      <c r="B30" s="156"/>
      <c r="C30" s="190" t="s">
        <v>261</v>
      </c>
      <c r="D30" s="188"/>
      <c r="E30" s="189">
        <v>0.88</v>
      </c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200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67">
        <v>6</v>
      </c>
      <c r="B31" s="168" t="s">
        <v>262</v>
      </c>
      <c r="C31" s="184" t="s">
        <v>263</v>
      </c>
      <c r="D31" s="169" t="s">
        <v>208</v>
      </c>
      <c r="E31" s="170">
        <v>75.251519999999999</v>
      </c>
      <c r="F31" s="171"/>
      <c r="G31" s="172">
        <f>ROUND(E31*F31,2)</f>
        <v>0</v>
      </c>
      <c r="H31" s="171"/>
      <c r="I31" s="172">
        <f>ROUND(E31*H31,2)</f>
        <v>0</v>
      </c>
      <c r="J31" s="171"/>
      <c r="K31" s="172">
        <f>ROUND(E31*J31,2)</f>
        <v>0</v>
      </c>
      <c r="L31" s="172">
        <v>21</v>
      </c>
      <c r="M31" s="172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2"/>
      <c r="S31" s="172" t="s">
        <v>177</v>
      </c>
      <c r="T31" s="173" t="s">
        <v>178</v>
      </c>
      <c r="U31" s="158">
        <v>3.5329999999999999</v>
      </c>
      <c r="V31" s="158">
        <f>ROUND(E31*U31,2)</f>
        <v>265.86</v>
      </c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196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0" t="s">
        <v>264</v>
      </c>
      <c r="D32" s="188"/>
      <c r="E32" s="189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55"/>
      <c r="B33" s="156"/>
      <c r="C33" s="190" t="s">
        <v>265</v>
      </c>
      <c r="D33" s="188"/>
      <c r="E33" s="189">
        <v>17.600000000000001</v>
      </c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200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55"/>
      <c r="B34" s="156"/>
      <c r="C34" s="190" t="s">
        <v>266</v>
      </c>
      <c r="D34" s="188"/>
      <c r="E34" s="189">
        <v>23.57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190" t="s">
        <v>267</v>
      </c>
      <c r="D35" s="188"/>
      <c r="E35" s="189">
        <v>23.57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190" t="s">
        <v>268</v>
      </c>
      <c r="D36" s="188"/>
      <c r="E36" s="189">
        <v>10.52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ht="22.5" outlineLevel="1" x14ac:dyDescent="0.2">
      <c r="A37" s="167">
        <v>7</v>
      </c>
      <c r="B37" s="168" t="s">
        <v>210</v>
      </c>
      <c r="C37" s="184" t="s">
        <v>211</v>
      </c>
      <c r="D37" s="169" t="s">
        <v>208</v>
      </c>
      <c r="E37" s="170">
        <v>5.6330400000000003</v>
      </c>
      <c r="F37" s="171"/>
      <c r="G37" s="172">
        <f>ROUND(E37*F37,2)</f>
        <v>0</v>
      </c>
      <c r="H37" s="171"/>
      <c r="I37" s="172">
        <f>ROUND(E37*H37,2)</f>
        <v>0</v>
      </c>
      <c r="J37" s="171"/>
      <c r="K37" s="172">
        <f>ROUND(E37*J37,2)</f>
        <v>0</v>
      </c>
      <c r="L37" s="172">
        <v>21</v>
      </c>
      <c r="M37" s="172">
        <f>G37*(1+L37/100)</f>
        <v>0</v>
      </c>
      <c r="N37" s="172">
        <v>0</v>
      </c>
      <c r="O37" s="172">
        <f>ROUND(E37*N37,2)</f>
        <v>0</v>
      </c>
      <c r="P37" s="172">
        <v>0</v>
      </c>
      <c r="Q37" s="172">
        <f>ROUND(E37*P37,2)</f>
        <v>0</v>
      </c>
      <c r="R37" s="172"/>
      <c r="S37" s="172" t="s">
        <v>177</v>
      </c>
      <c r="T37" s="173" t="s">
        <v>178</v>
      </c>
      <c r="U37" s="158">
        <v>7.3999999999999996E-2</v>
      </c>
      <c r="V37" s="158">
        <f>ROUND(E37*U37,2)</f>
        <v>0.42</v>
      </c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196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190" t="s">
        <v>258</v>
      </c>
      <c r="D38" s="188"/>
      <c r="E38" s="189">
        <v>0.83</v>
      </c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55"/>
      <c r="B39" s="156"/>
      <c r="C39" s="190" t="s">
        <v>259</v>
      </c>
      <c r="D39" s="188"/>
      <c r="E39" s="189">
        <v>1.96</v>
      </c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200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55"/>
      <c r="B40" s="156"/>
      <c r="C40" s="190" t="s">
        <v>260</v>
      </c>
      <c r="D40" s="188"/>
      <c r="E40" s="189">
        <v>1.96</v>
      </c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190" t="s">
        <v>261</v>
      </c>
      <c r="D41" s="188"/>
      <c r="E41" s="189">
        <v>0.88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ht="22.5" outlineLevel="1" x14ac:dyDescent="0.2">
      <c r="A42" s="167">
        <v>8</v>
      </c>
      <c r="B42" s="168" t="s">
        <v>269</v>
      </c>
      <c r="C42" s="184" t="s">
        <v>270</v>
      </c>
      <c r="D42" s="169" t="s">
        <v>208</v>
      </c>
      <c r="E42" s="170">
        <v>34.618279999999999</v>
      </c>
      <c r="F42" s="171"/>
      <c r="G42" s="172">
        <f>ROUND(E42*F42,2)</f>
        <v>0</v>
      </c>
      <c r="H42" s="171"/>
      <c r="I42" s="172">
        <f>ROUND(E42*H42,2)</f>
        <v>0</v>
      </c>
      <c r="J42" s="171"/>
      <c r="K42" s="172">
        <f>ROUND(E42*J42,2)</f>
        <v>0</v>
      </c>
      <c r="L42" s="172">
        <v>21</v>
      </c>
      <c r="M42" s="172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2"/>
      <c r="S42" s="172" t="s">
        <v>177</v>
      </c>
      <c r="T42" s="173" t="s">
        <v>178</v>
      </c>
      <c r="U42" s="158">
        <v>1.0999999999999999E-2</v>
      </c>
      <c r="V42" s="158">
        <f>ROUND(E42*U42,2)</f>
        <v>0.38</v>
      </c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196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0" t="s">
        <v>271</v>
      </c>
      <c r="D43" s="188"/>
      <c r="E43" s="189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55"/>
      <c r="B44" s="156"/>
      <c r="C44" s="190" t="s">
        <v>264</v>
      </c>
      <c r="D44" s="188"/>
      <c r="E44" s="189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200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55"/>
      <c r="B45" s="156"/>
      <c r="C45" s="190" t="s">
        <v>272</v>
      </c>
      <c r="D45" s="188"/>
      <c r="E45" s="189">
        <v>5.87</v>
      </c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200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55"/>
      <c r="B46" s="156"/>
      <c r="C46" s="190" t="s">
        <v>273</v>
      </c>
      <c r="D46" s="188"/>
      <c r="E46" s="189">
        <v>7.86</v>
      </c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200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55"/>
      <c r="B47" s="156"/>
      <c r="C47" s="190" t="s">
        <v>274</v>
      </c>
      <c r="D47" s="188"/>
      <c r="E47" s="189">
        <v>7.86</v>
      </c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200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190" t="s">
        <v>275</v>
      </c>
      <c r="D48" s="188"/>
      <c r="E48" s="189">
        <v>3.63</v>
      </c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190" t="s">
        <v>276</v>
      </c>
      <c r="D49" s="188"/>
      <c r="E49" s="189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190" t="s">
        <v>264</v>
      </c>
      <c r="D50" s="188"/>
      <c r="E50" s="189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>
        <v>0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190" t="s">
        <v>277</v>
      </c>
      <c r="D51" s="188"/>
      <c r="E51" s="189">
        <v>2.2000000000000002</v>
      </c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>
        <v>0</v>
      </c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190" t="s">
        <v>278</v>
      </c>
      <c r="D52" s="188"/>
      <c r="E52" s="189">
        <v>2.95</v>
      </c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190" t="s">
        <v>279</v>
      </c>
      <c r="D53" s="188"/>
      <c r="E53" s="189">
        <v>2.95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55"/>
      <c r="B54" s="156"/>
      <c r="C54" s="190" t="s">
        <v>280</v>
      </c>
      <c r="D54" s="188"/>
      <c r="E54" s="189">
        <v>1.31</v>
      </c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200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ht="33.75" outlineLevel="1" x14ac:dyDescent="0.2">
      <c r="A55" s="167">
        <v>9</v>
      </c>
      <c r="B55" s="168" t="s">
        <v>281</v>
      </c>
      <c r="C55" s="184" t="s">
        <v>282</v>
      </c>
      <c r="D55" s="169" t="s">
        <v>208</v>
      </c>
      <c r="E55" s="170">
        <v>346.18279999999999</v>
      </c>
      <c r="F55" s="171"/>
      <c r="G55" s="172">
        <f>ROUND(E55*F55,2)</f>
        <v>0</v>
      </c>
      <c r="H55" s="171"/>
      <c r="I55" s="172">
        <f>ROUND(E55*H55,2)</f>
        <v>0</v>
      </c>
      <c r="J55" s="171"/>
      <c r="K55" s="172">
        <f>ROUND(E55*J55,2)</f>
        <v>0</v>
      </c>
      <c r="L55" s="172">
        <v>21</v>
      </c>
      <c r="M55" s="172">
        <f>G55*(1+L55/100)</f>
        <v>0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2"/>
      <c r="S55" s="172" t="s">
        <v>177</v>
      </c>
      <c r="T55" s="173" t="s">
        <v>178</v>
      </c>
      <c r="U55" s="158">
        <v>0</v>
      </c>
      <c r="V55" s="158">
        <f>ROUND(E55*U55,2)</f>
        <v>0</v>
      </c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196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55"/>
      <c r="B56" s="156"/>
      <c r="C56" s="199" t="s">
        <v>283</v>
      </c>
      <c r="D56" s="191"/>
      <c r="E56" s="192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200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55"/>
      <c r="B57" s="156"/>
      <c r="C57" s="200" t="s">
        <v>284</v>
      </c>
      <c r="D57" s="191"/>
      <c r="E57" s="192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200</v>
      </c>
      <c r="AH57" s="148">
        <v>2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55"/>
      <c r="B58" s="156"/>
      <c r="C58" s="200" t="s">
        <v>285</v>
      </c>
      <c r="D58" s="191"/>
      <c r="E58" s="192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200</v>
      </c>
      <c r="AH58" s="148">
        <v>2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55"/>
      <c r="B59" s="156"/>
      <c r="C59" s="200" t="s">
        <v>286</v>
      </c>
      <c r="D59" s="191"/>
      <c r="E59" s="192">
        <v>5.87</v>
      </c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200</v>
      </c>
      <c r="AH59" s="148">
        <v>2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55"/>
      <c r="B60" s="156"/>
      <c r="C60" s="200" t="s">
        <v>287</v>
      </c>
      <c r="D60" s="191"/>
      <c r="E60" s="192">
        <v>7.86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200</v>
      </c>
      <c r="AH60" s="148">
        <v>2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55"/>
      <c r="B61" s="156"/>
      <c r="C61" s="200" t="s">
        <v>288</v>
      </c>
      <c r="D61" s="191"/>
      <c r="E61" s="192">
        <v>7.86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200</v>
      </c>
      <c r="AH61" s="148">
        <v>2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55"/>
      <c r="B62" s="156"/>
      <c r="C62" s="200" t="s">
        <v>289</v>
      </c>
      <c r="D62" s="191"/>
      <c r="E62" s="192">
        <v>3.63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200</v>
      </c>
      <c r="AH62" s="148">
        <v>2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200" t="s">
        <v>290</v>
      </c>
      <c r="D63" s="191"/>
      <c r="E63" s="192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>
        <v>2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55"/>
      <c r="B64" s="156"/>
      <c r="C64" s="200" t="s">
        <v>285</v>
      </c>
      <c r="D64" s="191"/>
      <c r="E64" s="192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200</v>
      </c>
      <c r="AH64" s="148">
        <v>2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55"/>
      <c r="B65" s="156"/>
      <c r="C65" s="200" t="s">
        <v>291</v>
      </c>
      <c r="D65" s="191"/>
      <c r="E65" s="192">
        <v>2.2000000000000002</v>
      </c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200</v>
      </c>
      <c r="AH65" s="148">
        <v>2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55"/>
      <c r="B66" s="156"/>
      <c r="C66" s="200" t="s">
        <v>292</v>
      </c>
      <c r="D66" s="191"/>
      <c r="E66" s="192">
        <v>2.95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2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55"/>
      <c r="B67" s="156"/>
      <c r="C67" s="200" t="s">
        <v>293</v>
      </c>
      <c r="D67" s="191"/>
      <c r="E67" s="192">
        <v>2.95</v>
      </c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200</v>
      </c>
      <c r="AH67" s="148">
        <v>2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55"/>
      <c r="B68" s="156"/>
      <c r="C68" s="200" t="s">
        <v>294</v>
      </c>
      <c r="D68" s="191"/>
      <c r="E68" s="192">
        <v>1.31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200</v>
      </c>
      <c r="AH68" s="148">
        <v>2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201" t="s">
        <v>295</v>
      </c>
      <c r="D69" s="193"/>
      <c r="E69" s="194">
        <v>34.619999999999997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3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55"/>
      <c r="B70" s="156"/>
      <c r="C70" s="199" t="s">
        <v>296</v>
      </c>
      <c r="D70" s="191"/>
      <c r="E70" s="192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200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55"/>
      <c r="B71" s="156"/>
      <c r="C71" s="190" t="s">
        <v>297</v>
      </c>
      <c r="D71" s="188"/>
      <c r="E71" s="189">
        <v>346.18</v>
      </c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200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22.5" outlineLevel="1" x14ac:dyDescent="0.2">
      <c r="A72" s="167">
        <v>10</v>
      </c>
      <c r="B72" s="168" t="s">
        <v>213</v>
      </c>
      <c r="C72" s="184" t="s">
        <v>214</v>
      </c>
      <c r="D72" s="169" t="s">
        <v>208</v>
      </c>
      <c r="E72" s="170">
        <v>5.6330400000000003</v>
      </c>
      <c r="F72" s="171"/>
      <c r="G72" s="172">
        <f>ROUND(E72*F72,2)</f>
        <v>0</v>
      </c>
      <c r="H72" s="171"/>
      <c r="I72" s="172">
        <f>ROUND(E72*H72,2)</f>
        <v>0</v>
      </c>
      <c r="J72" s="171"/>
      <c r="K72" s="172">
        <f>ROUND(E72*J72,2)</f>
        <v>0</v>
      </c>
      <c r="L72" s="172">
        <v>21</v>
      </c>
      <c r="M72" s="172">
        <f>G72*(1+L72/100)</f>
        <v>0</v>
      </c>
      <c r="N72" s="172">
        <v>0</v>
      </c>
      <c r="O72" s="172">
        <f>ROUND(E72*N72,2)</f>
        <v>0</v>
      </c>
      <c r="P72" s="172">
        <v>0</v>
      </c>
      <c r="Q72" s="172">
        <f>ROUND(E72*P72,2)</f>
        <v>0</v>
      </c>
      <c r="R72" s="172"/>
      <c r="S72" s="172" t="s">
        <v>177</v>
      </c>
      <c r="T72" s="173" t="s">
        <v>178</v>
      </c>
      <c r="U72" s="158">
        <v>0.65200000000000002</v>
      </c>
      <c r="V72" s="158">
        <f>ROUND(E72*U72,2)</f>
        <v>3.67</v>
      </c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196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55"/>
      <c r="B73" s="156"/>
      <c r="C73" s="190" t="s">
        <v>258</v>
      </c>
      <c r="D73" s="188"/>
      <c r="E73" s="189">
        <v>0.83</v>
      </c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200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55"/>
      <c r="B74" s="156"/>
      <c r="C74" s="190" t="s">
        <v>259</v>
      </c>
      <c r="D74" s="188"/>
      <c r="E74" s="189">
        <v>1.96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200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55"/>
      <c r="B75" s="156"/>
      <c r="C75" s="190" t="s">
        <v>260</v>
      </c>
      <c r="D75" s="188"/>
      <c r="E75" s="189">
        <v>1.96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200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55"/>
      <c r="B76" s="156"/>
      <c r="C76" s="190" t="s">
        <v>261</v>
      </c>
      <c r="D76" s="188"/>
      <c r="E76" s="189">
        <v>0.88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200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ht="22.5" outlineLevel="1" x14ac:dyDescent="0.2">
      <c r="A77" s="167">
        <v>11</v>
      </c>
      <c r="B77" s="168" t="s">
        <v>298</v>
      </c>
      <c r="C77" s="184" t="s">
        <v>299</v>
      </c>
      <c r="D77" s="169" t="s">
        <v>208</v>
      </c>
      <c r="E77" s="170">
        <v>34.618279999999999</v>
      </c>
      <c r="F77" s="171"/>
      <c r="G77" s="172">
        <f>ROUND(E77*F77,2)</f>
        <v>0</v>
      </c>
      <c r="H77" s="171"/>
      <c r="I77" s="172">
        <f>ROUND(E77*H77,2)</f>
        <v>0</v>
      </c>
      <c r="J77" s="171"/>
      <c r="K77" s="172">
        <f>ROUND(E77*J77,2)</f>
        <v>0</v>
      </c>
      <c r="L77" s="172">
        <v>21</v>
      </c>
      <c r="M77" s="172">
        <f>G77*(1+L77/100)</f>
        <v>0</v>
      </c>
      <c r="N77" s="172">
        <v>0</v>
      </c>
      <c r="O77" s="172">
        <f>ROUND(E77*N77,2)</f>
        <v>0</v>
      </c>
      <c r="P77" s="172">
        <v>0</v>
      </c>
      <c r="Q77" s="172">
        <f>ROUND(E77*P77,2)</f>
        <v>0</v>
      </c>
      <c r="R77" s="172"/>
      <c r="S77" s="172" t="s">
        <v>177</v>
      </c>
      <c r="T77" s="173" t="s">
        <v>178</v>
      </c>
      <c r="U77" s="158">
        <v>8.9999999999999993E-3</v>
      </c>
      <c r="V77" s="158">
        <f>ROUND(E77*U77,2)</f>
        <v>0.31</v>
      </c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196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55"/>
      <c r="B78" s="156"/>
      <c r="C78" s="190" t="s">
        <v>300</v>
      </c>
      <c r="D78" s="188"/>
      <c r="E78" s="189">
        <v>34.619999999999997</v>
      </c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200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33.75" outlineLevel="1" x14ac:dyDescent="0.2">
      <c r="A79" s="167">
        <v>12</v>
      </c>
      <c r="B79" s="168" t="s">
        <v>301</v>
      </c>
      <c r="C79" s="184" t="s">
        <v>302</v>
      </c>
      <c r="D79" s="169" t="s">
        <v>208</v>
      </c>
      <c r="E79" s="170">
        <v>40.633240000000001</v>
      </c>
      <c r="F79" s="171"/>
      <c r="G79" s="172">
        <f>ROUND(E79*F79,2)</f>
        <v>0</v>
      </c>
      <c r="H79" s="171"/>
      <c r="I79" s="172">
        <f>ROUND(E79*H79,2)</f>
        <v>0</v>
      </c>
      <c r="J79" s="171"/>
      <c r="K79" s="172">
        <f>ROUND(E79*J79,2)</f>
        <v>0</v>
      </c>
      <c r="L79" s="172">
        <v>21</v>
      </c>
      <c r="M79" s="172">
        <f>G79*(1+L79/100)</f>
        <v>0</v>
      </c>
      <c r="N79" s="172">
        <v>0</v>
      </c>
      <c r="O79" s="172">
        <f>ROUND(E79*N79,2)</f>
        <v>0</v>
      </c>
      <c r="P79" s="172">
        <v>0</v>
      </c>
      <c r="Q79" s="172">
        <f>ROUND(E79*P79,2)</f>
        <v>0</v>
      </c>
      <c r="R79" s="172"/>
      <c r="S79" s="172" t="s">
        <v>177</v>
      </c>
      <c r="T79" s="173" t="s">
        <v>178</v>
      </c>
      <c r="U79" s="158">
        <v>1.1499999999999999</v>
      </c>
      <c r="V79" s="158">
        <f>ROUND(E79*U79,2)</f>
        <v>46.73</v>
      </c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196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55"/>
      <c r="B80" s="156"/>
      <c r="C80" s="190" t="s">
        <v>264</v>
      </c>
      <c r="D80" s="188"/>
      <c r="E80" s="189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200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55"/>
      <c r="B81" s="156"/>
      <c r="C81" s="190" t="s">
        <v>265</v>
      </c>
      <c r="D81" s="188"/>
      <c r="E81" s="189">
        <v>17.600000000000001</v>
      </c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200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55"/>
      <c r="B82" s="156"/>
      <c r="C82" s="190" t="s">
        <v>266</v>
      </c>
      <c r="D82" s="188"/>
      <c r="E82" s="189">
        <v>23.57</v>
      </c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200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55"/>
      <c r="B83" s="156"/>
      <c r="C83" s="190" t="s">
        <v>267</v>
      </c>
      <c r="D83" s="188"/>
      <c r="E83" s="189">
        <v>23.57</v>
      </c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200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55"/>
      <c r="B84" s="156"/>
      <c r="C84" s="190" t="s">
        <v>268</v>
      </c>
      <c r="D84" s="188"/>
      <c r="E84" s="189">
        <v>10.52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200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55"/>
      <c r="B85" s="156"/>
      <c r="C85" s="190" t="s">
        <v>303</v>
      </c>
      <c r="D85" s="188"/>
      <c r="E85" s="189">
        <v>-34.619999999999997</v>
      </c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200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ht="33.75" outlineLevel="1" x14ac:dyDescent="0.2">
      <c r="A86" s="167">
        <v>13</v>
      </c>
      <c r="B86" s="168" t="s">
        <v>215</v>
      </c>
      <c r="C86" s="184" t="s">
        <v>216</v>
      </c>
      <c r="D86" s="169" t="s">
        <v>195</v>
      </c>
      <c r="E86" s="170">
        <v>56.330399999999997</v>
      </c>
      <c r="F86" s="171"/>
      <c r="G86" s="172">
        <f>ROUND(E86*F86,2)</f>
        <v>0</v>
      </c>
      <c r="H86" s="171"/>
      <c r="I86" s="172">
        <f>ROUND(E86*H86,2)</f>
        <v>0</v>
      </c>
      <c r="J86" s="171"/>
      <c r="K86" s="172">
        <f>ROUND(E86*J86,2)</f>
        <v>0</v>
      </c>
      <c r="L86" s="172">
        <v>21</v>
      </c>
      <c r="M86" s="172">
        <f>G86*(1+L86/100)</f>
        <v>0</v>
      </c>
      <c r="N86" s="172">
        <v>0</v>
      </c>
      <c r="O86" s="172">
        <f>ROUND(E86*N86,2)</f>
        <v>0</v>
      </c>
      <c r="P86" s="172">
        <v>0</v>
      </c>
      <c r="Q86" s="172">
        <f>ROUND(E86*P86,2)</f>
        <v>0</v>
      </c>
      <c r="R86" s="172"/>
      <c r="S86" s="172" t="s">
        <v>177</v>
      </c>
      <c r="T86" s="173" t="s">
        <v>178</v>
      </c>
      <c r="U86" s="158">
        <v>0.17699999999999999</v>
      </c>
      <c r="V86" s="158">
        <f>ROUND(E86*U86,2)</f>
        <v>9.9700000000000006</v>
      </c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196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304</v>
      </c>
      <c r="D87" s="188"/>
      <c r="E87" s="189">
        <v>8.2799999999999994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55"/>
      <c r="B88" s="156"/>
      <c r="C88" s="190" t="s">
        <v>305</v>
      </c>
      <c r="D88" s="188"/>
      <c r="E88" s="189">
        <v>19.64</v>
      </c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200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1" x14ac:dyDescent="0.2">
      <c r="A89" s="155"/>
      <c r="B89" s="156"/>
      <c r="C89" s="190" t="s">
        <v>306</v>
      </c>
      <c r="D89" s="188"/>
      <c r="E89" s="189">
        <v>19.64</v>
      </c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200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307</v>
      </c>
      <c r="D90" s="188"/>
      <c r="E90" s="189">
        <v>8.76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67">
        <v>14</v>
      </c>
      <c r="B91" s="168" t="s">
        <v>308</v>
      </c>
      <c r="C91" s="184" t="s">
        <v>309</v>
      </c>
      <c r="D91" s="169" t="s">
        <v>208</v>
      </c>
      <c r="E91" s="170">
        <v>34.618279999999999</v>
      </c>
      <c r="F91" s="171"/>
      <c r="G91" s="172">
        <f>ROUND(E91*F91,2)</f>
        <v>0</v>
      </c>
      <c r="H91" s="171"/>
      <c r="I91" s="172">
        <f>ROUND(E91*H91,2)</f>
        <v>0</v>
      </c>
      <c r="J91" s="171"/>
      <c r="K91" s="172">
        <f>ROUND(E91*J91,2)</f>
        <v>0</v>
      </c>
      <c r="L91" s="172">
        <v>21</v>
      </c>
      <c r="M91" s="172">
        <f>G91*(1+L91/100)</f>
        <v>0</v>
      </c>
      <c r="N91" s="172">
        <v>0</v>
      </c>
      <c r="O91" s="172">
        <f>ROUND(E91*N91,2)</f>
        <v>0</v>
      </c>
      <c r="P91" s="172">
        <v>0</v>
      </c>
      <c r="Q91" s="172">
        <f>ROUND(E91*P91,2)</f>
        <v>0</v>
      </c>
      <c r="R91" s="172"/>
      <c r="S91" s="172" t="s">
        <v>177</v>
      </c>
      <c r="T91" s="173" t="s">
        <v>178</v>
      </c>
      <c r="U91" s="158">
        <v>0</v>
      </c>
      <c r="V91" s="158">
        <f>ROUND(E91*U91,2)</f>
        <v>0</v>
      </c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196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1" x14ac:dyDescent="0.2">
      <c r="A92" s="155"/>
      <c r="B92" s="156"/>
      <c r="C92" s="190" t="s">
        <v>300</v>
      </c>
      <c r="D92" s="188"/>
      <c r="E92" s="189">
        <v>34.619999999999997</v>
      </c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200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ht="22.5" outlineLevel="1" x14ac:dyDescent="0.2">
      <c r="A93" s="167">
        <v>15</v>
      </c>
      <c r="B93" s="168" t="s">
        <v>218</v>
      </c>
      <c r="C93" s="184" t="s">
        <v>219</v>
      </c>
      <c r="D93" s="169" t="s">
        <v>195</v>
      </c>
      <c r="E93" s="170">
        <v>56.330399999999997</v>
      </c>
      <c r="F93" s="171"/>
      <c r="G93" s="172">
        <f>ROUND(E93*F93,2)</f>
        <v>0</v>
      </c>
      <c r="H93" s="171"/>
      <c r="I93" s="172">
        <f>ROUND(E93*H93,2)</f>
        <v>0</v>
      </c>
      <c r="J93" s="171"/>
      <c r="K93" s="172">
        <f>ROUND(E93*J93,2)</f>
        <v>0</v>
      </c>
      <c r="L93" s="172">
        <v>21</v>
      </c>
      <c r="M93" s="172">
        <f>G93*(1+L93/100)</f>
        <v>0</v>
      </c>
      <c r="N93" s="172">
        <v>0</v>
      </c>
      <c r="O93" s="172">
        <f>ROUND(E93*N93,2)</f>
        <v>0</v>
      </c>
      <c r="P93" s="172">
        <v>0</v>
      </c>
      <c r="Q93" s="172">
        <f>ROUND(E93*P93,2)</f>
        <v>0</v>
      </c>
      <c r="R93" s="172"/>
      <c r="S93" s="172" t="s">
        <v>177</v>
      </c>
      <c r="T93" s="173" t="s">
        <v>178</v>
      </c>
      <c r="U93" s="158">
        <v>0.06</v>
      </c>
      <c r="V93" s="158">
        <f>ROUND(E93*U93,2)</f>
        <v>3.38</v>
      </c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220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55"/>
      <c r="B94" s="156"/>
      <c r="C94" s="190" t="s">
        <v>304</v>
      </c>
      <c r="D94" s="188"/>
      <c r="E94" s="189">
        <v>8.2799999999999994</v>
      </c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200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55"/>
      <c r="B95" s="156"/>
      <c r="C95" s="190" t="s">
        <v>305</v>
      </c>
      <c r="D95" s="188"/>
      <c r="E95" s="189">
        <v>19.64</v>
      </c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200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55"/>
      <c r="B96" s="156"/>
      <c r="C96" s="190" t="s">
        <v>306</v>
      </c>
      <c r="D96" s="188"/>
      <c r="E96" s="189">
        <v>19.64</v>
      </c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200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55"/>
      <c r="B97" s="156"/>
      <c r="C97" s="190" t="s">
        <v>307</v>
      </c>
      <c r="D97" s="188"/>
      <c r="E97" s="189">
        <v>8.76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200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x14ac:dyDescent="0.2">
      <c r="A98" s="161" t="s">
        <v>172</v>
      </c>
      <c r="B98" s="162" t="s">
        <v>71</v>
      </c>
      <c r="C98" s="182" t="s">
        <v>72</v>
      </c>
      <c r="D98" s="163"/>
      <c r="E98" s="164"/>
      <c r="F98" s="165"/>
      <c r="G98" s="165">
        <f>SUMIF(AG99:AG133,"&lt;&gt;NOR",G99:G133)</f>
        <v>0</v>
      </c>
      <c r="H98" s="165"/>
      <c r="I98" s="165">
        <f>SUM(I99:I133)</f>
        <v>0</v>
      </c>
      <c r="J98" s="165"/>
      <c r="K98" s="165">
        <f>SUM(K99:K133)</f>
        <v>0</v>
      </c>
      <c r="L98" s="165"/>
      <c r="M98" s="165">
        <f>SUM(M99:M133)</f>
        <v>0</v>
      </c>
      <c r="N98" s="165"/>
      <c r="O98" s="165">
        <f>SUM(O99:O133)</f>
        <v>0</v>
      </c>
      <c r="P98" s="165"/>
      <c r="Q98" s="165">
        <f>SUM(Q99:Q133)</f>
        <v>0</v>
      </c>
      <c r="R98" s="165"/>
      <c r="S98" s="165"/>
      <c r="T98" s="166"/>
      <c r="U98" s="160"/>
      <c r="V98" s="160">
        <f>SUM(V99:V133)</f>
        <v>62.18</v>
      </c>
      <c r="W98" s="160"/>
      <c r="AG98" t="s">
        <v>173</v>
      </c>
    </row>
    <row r="99" spans="1:60" ht="22.5" outlineLevel="1" x14ac:dyDescent="0.2">
      <c r="A99" s="167">
        <v>16</v>
      </c>
      <c r="B99" s="168" t="s">
        <v>310</v>
      </c>
      <c r="C99" s="184" t="s">
        <v>311</v>
      </c>
      <c r="D99" s="169" t="s">
        <v>208</v>
      </c>
      <c r="E99" s="170">
        <v>25.211839999999999</v>
      </c>
      <c r="F99" s="171"/>
      <c r="G99" s="172">
        <f>ROUND(E99*F99,2)</f>
        <v>0</v>
      </c>
      <c r="H99" s="171"/>
      <c r="I99" s="172">
        <f>ROUND(E99*H99,2)</f>
        <v>0</v>
      </c>
      <c r="J99" s="171"/>
      <c r="K99" s="172">
        <f>ROUND(E99*J99,2)</f>
        <v>0</v>
      </c>
      <c r="L99" s="172">
        <v>21</v>
      </c>
      <c r="M99" s="172">
        <f>G99*(1+L99/100)</f>
        <v>0</v>
      </c>
      <c r="N99" s="172">
        <v>0</v>
      </c>
      <c r="O99" s="172">
        <f>ROUND(E99*N99,2)</f>
        <v>0</v>
      </c>
      <c r="P99" s="172">
        <v>0</v>
      </c>
      <c r="Q99" s="172">
        <f>ROUND(E99*P99,2)</f>
        <v>0</v>
      </c>
      <c r="R99" s="172"/>
      <c r="S99" s="172" t="s">
        <v>177</v>
      </c>
      <c r="T99" s="173" t="s">
        <v>178</v>
      </c>
      <c r="U99" s="158">
        <v>0.92</v>
      </c>
      <c r="V99" s="158">
        <f>ROUND(E99*U99,2)</f>
        <v>23.19</v>
      </c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196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55"/>
      <c r="B100" s="156"/>
      <c r="C100" s="190" t="s">
        <v>264</v>
      </c>
      <c r="D100" s="188"/>
      <c r="E100" s="189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200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190" t="s">
        <v>272</v>
      </c>
      <c r="D101" s="188"/>
      <c r="E101" s="189">
        <v>5.87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55"/>
      <c r="B102" s="156"/>
      <c r="C102" s="190" t="s">
        <v>273</v>
      </c>
      <c r="D102" s="188"/>
      <c r="E102" s="189">
        <v>7.86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200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55"/>
      <c r="B103" s="156"/>
      <c r="C103" s="190" t="s">
        <v>274</v>
      </c>
      <c r="D103" s="188"/>
      <c r="E103" s="189">
        <v>7.86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200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55"/>
      <c r="B104" s="156"/>
      <c r="C104" s="190" t="s">
        <v>275</v>
      </c>
      <c r="D104" s="188"/>
      <c r="E104" s="189">
        <v>3.63</v>
      </c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200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67">
        <v>17</v>
      </c>
      <c r="B105" s="168" t="s">
        <v>312</v>
      </c>
      <c r="C105" s="184" t="s">
        <v>313</v>
      </c>
      <c r="D105" s="169" t="s">
        <v>195</v>
      </c>
      <c r="E105" s="170">
        <v>188.12880000000001</v>
      </c>
      <c r="F105" s="171"/>
      <c r="G105" s="172">
        <f>ROUND(E105*F105,2)</f>
        <v>0</v>
      </c>
      <c r="H105" s="171"/>
      <c r="I105" s="172">
        <f>ROUND(E105*H105,2)</f>
        <v>0</v>
      </c>
      <c r="J105" s="171"/>
      <c r="K105" s="172">
        <f>ROUND(E105*J105,2)</f>
        <v>0</v>
      </c>
      <c r="L105" s="172">
        <v>21</v>
      </c>
      <c r="M105" s="172">
        <f>G105*(1+L105/100)</f>
        <v>0</v>
      </c>
      <c r="N105" s="172">
        <v>0</v>
      </c>
      <c r="O105" s="172">
        <f>ROUND(E105*N105,2)</f>
        <v>0</v>
      </c>
      <c r="P105" s="172">
        <v>0</v>
      </c>
      <c r="Q105" s="172">
        <f>ROUND(E105*P105,2)</f>
        <v>0</v>
      </c>
      <c r="R105" s="172"/>
      <c r="S105" s="172" t="s">
        <v>177</v>
      </c>
      <c r="T105" s="173" t="s">
        <v>178</v>
      </c>
      <c r="U105" s="158">
        <v>8.8999999999999996E-2</v>
      </c>
      <c r="V105" s="158">
        <f>ROUND(E105*U105,2)</f>
        <v>16.739999999999998</v>
      </c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196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55"/>
      <c r="B106" s="156"/>
      <c r="C106" s="190" t="s">
        <v>264</v>
      </c>
      <c r="D106" s="188"/>
      <c r="E106" s="189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200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55"/>
      <c r="B107" s="156"/>
      <c r="C107" s="190" t="s">
        <v>314</v>
      </c>
      <c r="D107" s="188"/>
      <c r="E107" s="189">
        <v>43.99</v>
      </c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200</v>
      </c>
      <c r="AH107" s="148">
        <v>0</v>
      </c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55"/>
      <c r="B108" s="156"/>
      <c r="C108" s="190" t="s">
        <v>315</v>
      </c>
      <c r="D108" s="188"/>
      <c r="E108" s="189">
        <v>58.92</v>
      </c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200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55"/>
      <c r="B109" s="156"/>
      <c r="C109" s="190" t="s">
        <v>316</v>
      </c>
      <c r="D109" s="188"/>
      <c r="E109" s="189">
        <v>58.92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200</v>
      </c>
      <c r="AH109" s="148">
        <v>0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55"/>
      <c r="B110" s="156"/>
      <c r="C110" s="190" t="s">
        <v>317</v>
      </c>
      <c r="D110" s="188"/>
      <c r="E110" s="189">
        <v>26.29</v>
      </c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200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67">
        <v>18</v>
      </c>
      <c r="B111" s="168" t="s">
        <v>318</v>
      </c>
      <c r="C111" s="184" t="s">
        <v>319</v>
      </c>
      <c r="D111" s="169" t="s">
        <v>208</v>
      </c>
      <c r="E111" s="170">
        <v>9.4064399999999999</v>
      </c>
      <c r="F111" s="171"/>
      <c r="G111" s="172">
        <f>ROUND(E111*F111,2)</f>
        <v>0</v>
      </c>
      <c r="H111" s="171"/>
      <c r="I111" s="172">
        <f>ROUND(E111*H111,2)</f>
        <v>0</v>
      </c>
      <c r="J111" s="171"/>
      <c r="K111" s="172">
        <f>ROUND(E111*J111,2)</f>
        <v>0</v>
      </c>
      <c r="L111" s="172">
        <v>21</v>
      </c>
      <c r="M111" s="172">
        <f>G111*(1+L111/100)</f>
        <v>0</v>
      </c>
      <c r="N111" s="172">
        <v>0</v>
      </c>
      <c r="O111" s="172">
        <f>ROUND(E111*N111,2)</f>
        <v>0</v>
      </c>
      <c r="P111" s="172">
        <v>0</v>
      </c>
      <c r="Q111" s="172">
        <f>ROUND(E111*P111,2)</f>
        <v>0</v>
      </c>
      <c r="R111" s="172"/>
      <c r="S111" s="172" t="s">
        <v>177</v>
      </c>
      <c r="T111" s="173" t="s">
        <v>178</v>
      </c>
      <c r="U111" s="158">
        <v>1.89</v>
      </c>
      <c r="V111" s="158">
        <f>ROUND(E111*U111,2)</f>
        <v>17.78</v>
      </c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196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55"/>
      <c r="B112" s="156"/>
      <c r="C112" s="190" t="s">
        <v>264</v>
      </c>
      <c r="D112" s="188"/>
      <c r="E112" s="189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200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55"/>
      <c r="B113" s="156"/>
      <c r="C113" s="190" t="s">
        <v>277</v>
      </c>
      <c r="D113" s="188"/>
      <c r="E113" s="189">
        <v>2.2000000000000002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200</v>
      </c>
      <c r="AH113" s="148">
        <v>0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55"/>
      <c r="B114" s="156"/>
      <c r="C114" s="190" t="s">
        <v>278</v>
      </c>
      <c r="D114" s="188"/>
      <c r="E114" s="189">
        <v>2.95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55"/>
      <c r="B115" s="156"/>
      <c r="C115" s="190" t="s">
        <v>279</v>
      </c>
      <c r="D115" s="188"/>
      <c r="E115" s="189">
        <v>2.95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200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55"/>
      <c r="B116" s="156"/>
      <c r="C116" s="190" t="s">
        <v>280</v>
      </c>
      <c r="D116" s="188"/>
      <c r="E116" s="189">
        <v>1.31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200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67">
        <v>19</v>
      </c>
      <c r="B117" s="168" t="s">
        <v>320</v>
      </c>
      <c r="C117" s="184" t="s">
        <v>321</v>
      </c>
      <c r="D117" s="169" t="s">
        <v>256</v>
      </c>
      <c r="E117" s="170">
        <v>78.387</v>
      </c>
      <c r="F117" s="171"/>
      <c r="G117" s="172">
        <f>ROUND(E117*F117,2)</f>
        <v>0</v>
      </c>
      <c r="H117" s="171"/>
      <c r="I117" s="172">
        <f>ROUND(E117*H117,2)</f>
        <v>0</v>
      </c>
      <c r="J117" s="171"/>
      <c r="K117" s="172">
        <f>ROUND(E117*J117,2)</f>
        <v>0</v>
      </c>
      <c r="L117" s="172">
        <v>21</v>
      </c>
      <c r="M117" s="172">
        <f>G117*(1+L117/100)</f>
        <v>0</v>
      </c>
      <c r="N117" s="172">
        <v>0</v>
      </c>
      <c r="O117" s="172">
        <f>ROUND(E117*N117,2)</f>
        <v>0</v>
      </c>
      <c r="P117" s="172">
        <v>0</v>
      </c>
      <c r="Q117" s="172">
        <f>ROUND(E117*P117,2)</f>
        <v>0</v>
      </c>
      <c r="R117" s="172"/>
      <c r="S117" s="172" t="s">
        <v>177</v>
      </c>
      <c r="T117" s="173" t="s">
        <v>178</v>
      </c>
      <c r="U117" s="158">
        <v>0.05</v>
      </c>
      <c r="V117" s="158">
        <f>ROUND(E117*U117,2)</f>
        <v>3.92</v>
      </c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196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55"/>
      <c r="B118" s="156"/>
      <c r="C118" s="190" t="s">
        <v>264</v>
      </c>
      <c r="D118" s="188"/>
      <c r="E118" s="189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200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55"/>
      <c r="B119" s="156"/>
      <c r="C119" s="190" t="s">
        <v>322</v>
      </c>
      <c r="D119" s="188"/>
      <c r="E119" s="189">
        <v>18.329999999999998</v>
      </c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200</v>
      </c>
      <c r="AH119" s="148">
        <v>0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55"/>
      <c r="B120" s="156"/>
      <c r="C120" s="190" t="s">
        <v>323</v>
      </c>
      <c r="D120" s="188"/>
      <c r="E120" s="189">
        <v>24.55</v>
      </c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200</v>
      </c>
      <c r="AH120" s="148">
        <v>0</v>
      </c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55"/>
      <c r="B121" s="156"/>
      <c r="C121" s="190" t="s">
        <v>324</v>
      </c>
      <c r="D121" s="188"/>
      <c r="E121" s="189">
        <v>24.55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200</v>
      </c>
      <c r="AH121" s="148">
        <v>0</v>
      </c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/>
      <c r="B122" s="156"/>
      <c r="C122" s="190" t="s">
        <v>325</v>
      </c>
      <c r="D122" s="188"/>
      <c r="E122" s="189">
        <v>10.96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200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ht="22.5" outlineLevel="1" x14ac:dyDescent="0.2">
      <c r="A123" s="167">
        <v>20</v>
      </c>
      <c r="B123" s="168" t="s">
        <v>326</v>
      </c>
      <c r="C123" s="184" t="s">
        <v>327</v>
      </c>
      <c r="D123" s="169" t="s">
        <v>208</v>
      </c>
      <c r="E123" s="170">
        <v>0.504</v>
      </c>
      <c r="F123" s="171"/>
      <c r="G123" s="172">
        <f>ROUND(E123*F123,2)</f>
        <v>0</v>
      </c>
      <c r="H123" s="171"/>
      <c r="I123" s="172">
        <f>ROUND(E123*H123,2)</f>
        <v>0</v>
      </c>
      <c r="J123" s="171"/>
      <c r="K123" s="172">
        <f>ROUND(E123*J123,2)</f>
        <v>0</v>
      </c>
      <c r="L123" s="172">
        <v>21</v>
      </c>
      <c r="M123" s="172">
        <f>G123*(1+L123/100)</f>
        <v>0</v>
      </c>
      <c r="N123" s="172">
        <v>0</v>
      </c>
      <c r="O123" s="172">
        <f>ROUND(E123*N123,2)</f>
        <v>0</v>
      </c>
      <c r="P123" s="172">
        <v>0</v>
      </c>
      <c r="Q123" s="172">
        <f>ROUND(E123*P123,2)</f>
        <v>0</v>
      </c>
      <c r="R123" s="172"/>
      <c r="S123" s="172" t="s">
        <v>177</v>
      </c>
      <c r="T123" s="173" t="s">
        <v>178</v>
      </c>
      <c r="U123" s="158">
        <v>1.085</v>
      </c>
      <c r="V123" s="158">
        <f>ROUND(E123*U123,2)</f>
        <v>0.55000000000000004</v>
      </c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196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190" t="s">
        <v>328</v>
      </c>
      <c r="D124" s="188"/>
      <c r="E124" s="189">
        <v>0.5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ht="33.75" outlineLevel="1" x14ac:dyDescent="0.2">
      <c r="A125" s="167">
        <v>21</v>
      </c>
      <c r="B125" s="168" t="s">
        <v>329</v>
      </c>
      <c r="C125" s="184" t="s">
        <v>330</v>
      </c>
      <c r="D125" s="169" t="s">
        <v>195</v>
      </c>
      <c r="E125" s="170">
        <v>225.75360000000001</v>
      </c>
      <c r="F125" s="171"/>
      <c r="G125" s="172">
        <f>ROUND(E125*F125,2)</f>
        <v>0</v>
      </c>
      <c r="H125" s="171"/>
      <c r="I125" s="172">
        <f>ROUND(E125*H125,2)</f>
        <v>0</v>
      </c>
      <c r="J125" s="171"/>
      <c r="K125" s="172">
        <f>ROUND(E125*J125,2)</f>
        <v>0</v>
      </c>
      <c r="L125" s="172">
        <v>21</v>
      </c>
      <c r="M125" s="172">
        <f>G125*(1+L125/100)</f>
        <v>0</v>
      </c>
      <c r="N125" s="172">
        <v>0</v>
      </c>
      <c r="O125" s="172">
        <f>ROUND(E125*N125,2)</f>
        <v>0</v>
      </c>
      <c r="P125" s="172">
        <v>0</v>
      </c>
      <c r="Q125" s="172">
        <f>ROUND(E125*P125,2)</f>
        <v>0</v>
      </c>
      <c r="R125" s="172" t="s">
        <v>228</v>
      </c>
      <c r="S125" s="172" t="s">
        <v>177</v>
      </c>
      <c r="T125" s="173" t="s">
        <v>178</v>
      </c>
      <c r="U125" s="158">
        <v>0</v>
      </c>
      <c r="V125" s="158">
        <f>ROUND(E125*U125,2)</f>
        <v>0</v>
      </c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185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55"/>
      <c r="B126" s="156"/>
      <c r="C126" s="199" t="s">
        <v>283</v>
      </c>
      <c r="D126" s="191"/>
      <c r="E126" s="192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200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55"/>
      <c r="B127" s="156"/>
      <c r="C127" s="200" t="s">
        <v>331</v>
      </c>
      <c r="D127" s="191"/>
      <c r="E127" s="192">
        <v>43.99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200</v>
      </c>
      <c r="AH127" s="148">
        <v>2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1" x14ac:dyDescent="0.2">
      <c r="A128" s="155"/>
      <c r="B128" s="156"/>
      <c r="C128" s="200" t="s">
        <v>332</v>
      </c>
      <c r="D128" s="191"/>
      <c r="E128" s="192">
        <v>58.92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 t="s">
        <v>200</v>
      </c>
      <c r="AH128" s="148">
        <v>2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55"/>
      <c r="B129" s="156"/>
      <c r="C129" s="200" t="s">
        <v>333</v>
      </c>
      <c r="D129" s="191"/>
      <c r="E129" s="192">
        <v>58.92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200</v>
      </c>
      <c r="AH129" s="148">
        <v>2</v>
      </c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55"/>
      <c r="B130" s="156"/>
      <c r="C130" s="200" t="s">
        <v>334</v>
      </c>
      <c r="D130" s="191"/>
      <c r="E130" s="192">
        <v>26.29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200</v>
      </c>
      <c r="AH130" s="148">
        <v>2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55"/>
      <c r="B131" s="156"/>
      <c r="C131" s="201" t="s">
        <v>295</v>
      </c>
      <c r="D131" s="193"/>
      <c r="E131" s="194">
        <v>188.13</v>
      </c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200</v>
      </c>
      <c r="AH131" s="148">
        <v>3</v>
      </c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55"/>
      <c r="B132" s="156"/>
      <c r="C132" s="199" t="s">
        <v>296</v>
      </c>
      <c r="D132" s="191"/>
      <c r="E132" s="192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200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55"/>
      <c r="B133" s="156"/>
      <c r="C133" s="190" t="s">
        <v>335</v>
      </c>
      <c r="D133" s="188"/>
      <c r="E133" s="189">
        <v>225.75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200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x14ac:dyDescent="0.2">
      <c r="A134" s="161" t="s">
        <v>172</v>
      </c>
      <c r="B134" s="162" t="s">
        <v>75</v>
      </c>
      <c r="C134" s="182" t="s">
        <v>76</v>
      </c>
      <c r="D134" s="163"/>
      <c r="E134" s="164"/>
      <c r="F134" s="165"/>
      <c r="G134" s="165">
        <f>SUMIF(AG135:AG171,"&lt;&gt;NOR",G135:G171)</f>
        <v>0</v>
      </c>
      <c r="H134" s="165"/>
      <c r="I134" s="165">
        <f>SUM(I135:I171)</f>
        <v>0</v>
      </c>
      <c r="J134" s="165"/>
      <c r="K134" s="165">
        <f>SUM(K135:K171)</f>
        <v>0</v>
      </c>
      <c r="L134" s="165"/>
      <c r="M134" s="165">
        <f>SUM(M135:M171)</f>
        <v>0</v>
      </c>
      <c r="N134" s="165"/>
      <c r="O134" s="165">
        <f>SUM(O135:O171)</f>
        <v>0</v>
      </c>
      <c r="P134" s="165"/>
      <c r="Q134" s="165">
        <f>SUM(Q135:Q171)</f>
        <v>0</v>
      </c>
      <c r="R134" s="165"/>
      <c r="S134" s="165"/>
      <c r="T134" s="166"/>
      <c r="U134" s="160"/>
      <c r="V134" s="160">
        <f>SUM(V135:V171)</f>
        <v>373.83</v>
      </c>
      <c r="W134" s="160"/>
      <c r="AG134" t="s">
        <v>173</v>
      </c>
    </row>
    <row r="135" spans="1:60" outlineLevel="1" x14ac:dyDescent="0.2">
      <c r="A135" s="167">
        <v>22</v>
      </c>
      <c r="B135" s="168" t="s">
        <v>336</v>
      </c>
      <c r="C135" s="184" t="s">
        <v>337</v>
      </c>
      <c r="D135" s="169" t="s">
        <v>208</v>
      </c>
      <c r="E135" s="170">
        <v>2.5739999999999998</v>
      </c>
      <c r="F135" s="171"/>
      <c r="G135" s="172">
        <f>ROUND(E135*F135,2)</f>
        <v>0</v>
      </c>
      <c r="H135" s="171"/>
      <c r="I135" s="172">
        <f>ROUND(E135*H135,2)</f>
        <v>0</v>
      </c>
      <c r="J135" s="171"/>
      <c r="K135" s="172">
        <f>ROUND(E135*J135,2)</f>
        <v>0</v>
      </c>
      <c r="L135" s="172">
        <v>21</v>
      </c>
      <c r="M135" s="172">
        <f>G135*(1+L135/100)</f>
        <v>0</v>
      </c>
      <c r="N135" s="172">
        <v>0</v>
      </c>
      <c r="O135" s="172">
        <f>ROUND(E135*N135,2)</f>
        <v>0</v>
      </c>
      <c r="P135" s="172">
        <v>0</v>
      </c>
      <c r="Q135" s="172">
        <f>ROUND(E135*P135,2)</f>
        <v>0</v>
      </c>
      <c r="R135" s="172"/>
      <c r="S135" s="172" t="s">
        <v>177</v>
      </c>
      <c r="T135" s="173" t="s">
        <v>178</v>
      </c>
      <c r="U135" s="158">
        <v>4.0460000000000003</v>
      </c>
      <c r="V135" s="158">
        <f>ROUND(E135*U135,2)</f>
        <v>10.41</v>
      </c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196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/>
      <c r="B136" s="156"/>
      <c r="C136" s="190" t="s">
        <v>338</v>
      </c>
      <c r="D136" s="188"/>
      <c r="E136" s="189">
        <v>2.4300000000000002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200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55"/>
      <c r="B137" s="156"/>
      <c r="C137" s="190" t="s">
        <v>339</v>
      </c>
      <c r="D137" s="188"/>
      <c r="E137" s="189">
        <v>0.14000000000000001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200</v>
      </c>
      <c r="AH137" s="148">
        <v>0</v>
      </c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ht="33.75" outlineLevel="1" x14ac:dyDescent="0.2">
      <c r="A138" s="167">
        <v>23</v>
      </c>
      <c r="B138" s="168" t="s">
        <v>340</v>
      </c>
      <c r="C138" s="184" t="s">
        <v>341</v>
      </c>
      <c r="D138" s="169" t="s">
        <v>256</v>
      </c>
      <c r="E138" s="170">
        <v>281.14999999999998</v>
      </c>
      <c r="F138" s="171"/>
      <c r="G138" s="172">
        <f>ROUND(E138*F138,2)</f>
        <v>0</v>
      </c>
      <c r="H138" s="171"/>
      <c r="I138" s="172">
        <f>ROUND(E138*H138,2)</f>
        <v>0</v>
      </c>
      <c r="J138" s="171"/>
      <c r="K138" s="172">
        <f>ROUND(E138*J138,2)</f>
        <v>0</v>
      </c>
      <c r="L138" s="172">
        <v>21</v>
      </c>
      <c r="M138" s="172">
        <f>G138*(1+L138/100)</f>
        <v>0</v>
      </c>
      <c r="N138" s="172">
        <v>0</v>
      </c>
      <c r="O138" s="172">
        <f>ROUND(E138*N138,2)</f>
        <v>0</v>
      </c>
      <c r="P138" s="172">
        <v>0</v>
      </c>
      <c r="Q138" s="172">
        <f>ROUND(E138*P138,2)</f>
        <v>0</v>
      </c>
      <c r="R138" s="172"/>
      <c r="S138" s="172" t="s">
        <v>177</v>
      </c>
      <c r="T138" s="173" t="s">
        <v>178</v>
      </c>
      <c r="U138" s="158">
        <v>1.0222199999999999</v>
      </c>
      <c r="V138" s="158">
        <f>ROUND(E138*U138,2)</f>
        <v>287.39999999999998</v>
      </c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196</v>
      </c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55"/>
      <c r="B139" s="156"/>
      <c r="C139" s="190" t="s">
        <v>342</v>
      </c>
      <c r="D139" s="188"/>
      <c r="E139" s="189">
        <v>6.4</v>
      </c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200</v>
      </c>
      <c r="AH139" s="148">
        <v>0</v>
      </c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55"/>
      <c r="B140" s="156"/>
      <c r="C140" s="190" t="s">
        <v>343</v>
      </c>
      <c r="D140" s="188"/>
      <c r="E140" s="189">
        <v>22.4</v>
      </c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200</v>
      </c>
      <c r="AH140" s="148">
        <v>0</v>
      </c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55"/>
      <c r="B141" s="156"/>
      <c r="C141" s="190" t="s">
        <v>344</v>
      </c>
      <c r="D141" s="188"/>
      <c r="E141" s="189">
        <v>117.6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200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55"/>
      <c r="B142" s="156"/>
      <c r="C142" s="190" t="s">
        <v>345</v>
      </c>
      <c r="D142" s="188"/>
      <c r="E142" s="189">
        <v>16.8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200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55"/>
      <c r="B143" s="156"/>
      <c r="C143" s="190" t="s">
        <v>346</v>
      </c>
      <c r="D143" s="188"/>
      <c r="E143" s="189">
        <v>21.6</v>
      </c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200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55"/>
      <c r="B144" s="156"/>
      <c r="C144" s="190" t="s">
        <v>347</v>
      </c>
      <c r="D144" s="188"/>
      <c r="E144" s="189">
        <v>2.4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200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55"/>
      <c r="B145" s="156"/>
      <c r="C145" s="190" t="s">
        <v>348</v>
      </c>
      <c r="D145" s="188"/>
      <c r="E145" s="189">
        <v>93.95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200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ht="33.75" outlineLevel="1" x14ac:dyDescent="0.2">
      <c r="A146" s="167">
        <v>24</v>
      </c>
      <c r="B146" s="168" t="s">
        <v>349</v>
      </c>
      <c r="C146" s="184" t="s">
        <v>350</v>
      </c>
      <c r="D146" s="169" t="s">
        <v>256</v>
      </c>
      <c r="E146" s="170">
        <v>66.900000000000006</v>
      </c>
      <c r="F146" s="171"/>
      <c r="G146" s="172">
        <f>ROUND(E146*F146,2)</f>
        <v>0</v>
      </c>
      <c r="H146" s="171"/>
      <c r="I146" s="172">
        <f>ROUND(E146*H146,2)</f>
        <v>0</v>
      </c>
      <c r="J146" s="171"/>
      <c r="K146" s="172">
        <f>ROUND(E146*J146,2)</f>
        <v>0</v>
      </c>
      <c r="L146" s="172">
        <v>21</v>
      </c>
      <c r="M146" s="172">
        <f>G146*(1+L146/100)</f>
        <v>0</v>
      </c>
      <c r="N146" s="172">
        <v>0</v>
      </c>
      <c r="O146" s="172">
        <f>ROUND(E146*N146,2)</f>
        <v>0</v>
      </c>
      <c r="P146" s="172">
        <v>0</v>
      </c>
      <c r="Q146" s="172">
        <f>ROUND(E146*P146,2)</f>
        <v>0</v>
      </c>
      <c r="R146" s="172"/>
      <c r="S146" s="172" t="s">
        <v>177</v>
      </c>
      <c r="T146" s="173" t="s">
        <v>178</v>
      </c>
      <c r="U146" s="158">
        <v>1.13636</v>
      </c>
      <c r="V146" s="158">
        <f>ROUND(E146*U146,2)</f>
        <v>76.02</v>
      </c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196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55"/>
      <c r="B147" s="156"/>
      <c r="C147" s="190" t="s">
        <v>351</v>
      </c>
      <c r="D147" s="188"/>
      <c r="E147" s="189">
        <v>7.2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200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1" x14ac:dyDescent="0.2">
      <c r="A148" s="155"/>
      <c r="B148" s="156"/>
      <c r="C148" s="190" t="s">
        <v>352</v>
      </c>
      <c r="D148" s="188"/>
      <c r="E148" s="189">
        <v>2.4</v>
      </c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 t="s">
        <v>200</v>
      </c>
      <c r="AH148" s="148">
        <v>0</v>
      </c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55"/>
      <c r="B149" s="156"/>
      <c r="C149" s="190" t="s">
        <v>353</v>
      </c>
      <c r="D149" s="188"/>
      <c r="E149" s="189">
        <v>52.5</v>
      </c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200</v>
      </c>
      <c r="AH149" s="148">
        <v>0</v>
      </c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55"/>
      <c r="B150" s="156"/>
      <c r="C150" s="190" t="s">
        <v>354</v>
      </c>
      <c r="D150" s="188"/>
      <c r="E150" s="189">
        <v>4.8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200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67">
        <v>25</v>
      </c>
      <c r="B151" s="168" t="s">
        <v>355</v>
      </c>
      <c r="C151" s="184" t="s">
        <v>356</v>
      </c>
      <c r="D151" s="169" t="s">
        <v>256</v>
      </c>
      <c r="E151" s="170">
        <v>76.935000000000002</v>
      </c>
      <c r="F151" s="171"/>
      <c r="G151" s="172">
        <f>ROUND(E151*F151,2)</f>
        <v>0</v>
      </c>
      <c r="H151" s="171"/>
      <c r="I151" s="172">
        <f>ROUND(E151*H151,2)</f>
        <v>0</v>
      </c>
      <c r="J151" s="171"/>
      <c r="K151" s="172">
        <f>ROUND(E151*J151,2)</f>
        <v>0</v>
      </c>
      <c r="L151" s="172">
        <v>21</v>
      </c>
      <c r="M151" s="172">
        <f>G151*(1+L151/100)</f>
        <v>0</v>
      </c>
      <c r="N151" s="172">
        <v>0</v>
      </c>
      <c r="O151" s="172">
        <f>ROUND(E151*N151,2)</f>
        <v>0</v>
      </c>
      <c r="P151" s="172">
        <v>0</v>
      </c>
      <c r="Q151" s="172">
        <f>ROUND(E151*P151,2)</f>
        <v>0</v>
      </c>
      <c r="R151" s="172"/>
      <c r="S151" s="172" t="s">
        <v>184</v>
      </c>
      <c r="T151" s="173" t="s">
        <v>178</v>
      </c>
      <c r="U151" s="158">
        <v>0</v>
      </c>
      <c r="V151" s="158">
        <f>ROUND(E151*U151,2)</f>
        <v>0</v>
      </c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185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55"/>
      <c r="B152" s="156"/>
      <c r="C152" s="199" t="s">
        <v>283</v>
      </c>
      <c r="D152" s="191"/>
      <c r="E152" s="192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200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200" t="s">
        <v>357</v>
      </c>
      <c r="D153" s="191"/>
      <c r="E153" s="192">
        <v>7.2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2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55"/>
      <c r="B154" s="156"/>
      <c r="C154" s="200" t="s">
        <v>358</v>
      </c>
      <c r="D154" s="191"/>
      <c r="E154" s="192">
        <v>2.4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200</v>
      </c>
      <c r="AH154" s="148">
        <v>2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outlineLevel="1" x14ac:dyDescent="0.2">
      <c r="A155" s="155"/>
      <c r="B155" s="156"/>
      <c r="C155" s="200" t="s">
        <v>359</v>
      </c>
      <c r="D155" s="191"/>
      <c r="E155" s="192">
        <v>52.5</v>
      </c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200</v>
      </c>
      <c r="AH155" s="148">
        <v>2</v>
      </c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1" x14ac:dyDescent="0.2">
      <c r="A156" s="155"/>
      <c r="B156" s="156"/>
      <c r="C156" s="200" t="s">
        <v>360</v>
      </c>
      <c r="D156" s="191"/>
      <c r="E156" s="192">
        <v>4.8</v>
      </c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200</v>
      </c>
      <c r="AH156" s="148">
        <v>2</v>
      </c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/>
      <c r="B157" s="156"/>
      <c r="C157" s="199" t="s">
        <v>296</v>
      </c>
      <c r="D157" s="191"/>
      <c r="E157" s="192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200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1" x14ac:dyDescent="0.2">
      <c r="A158" s="155"/>
      <c r="B158" s="156"/>
      <c r="C158" s="202" t="s">
        <v>361</v>
      </c>
      <c r="D158" s="195"/>
      <c r="E158" s="196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200</v>
      </c>
      <c r="AH158" s="148">
        <v>1</v>
      </c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1" x14ac:dyDescent="0.2">
      <c r="A159" s="155"/>
      <c r="B159" s="156"/>
      <c r="C159" s="190" t="s">
        <v>362</v>
      </c>
      <c r="D159" s="188"/>
      <c r="E159" s="189">
        <v>76.94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200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67">
        <v>26</v>
      </c>
      <c r="B160" s="168" t="s">
        <v>363</v>
      </c>
      <c r="C160" s="184" t="s">
        <v>364</v>
      </c>
      <c r="D160" s="169" t="s">
        <v>256</v>
      </c>
      <c r="E160" s="170">
        <v>323.32249999999999</v>
      </c>
      <c r="F160" s="171"/>
      <c r="G160" s="172">
        <f>ROUND(E160*F160,2)</f>
        <v>0</v>
      </c>
      <c r="H160" s="171"/>
      <c r="I160" s="172">
        <f>ROUND(E160*H160,2)</f>
        <v>0</v>
      </c>
      <c r="J160" s="171"/>
      <c r="K160" s="172">
        <f>ROUND(E160*J160,2)</f>
        <v>0</v>
      </c>
      <c r="L160" s="172">
        <v>21</v>
      </c>
      <c r="M160" s="172">
        <f>G160*(1+L160/100)</f>
        <v>0</v>
      </c>
      <c r="N160" s="172">
        <v>0</v>
      </c>
      <c r="O160" s="172">
        <f>ROUND(E160*N160,2)</f>
        <v>0</v>
      </c>
      <c r="P160" s="172">
        <v>0</v>
      </c>
      <c r="Q160" s="172">
        <f>ROUND(E160*P160,2)</f>
        <v>0</v>
      </c>
      <c r="R160" s="172"/>
      <c r="S160" s="172" t="s">
        <v>184</v>
      </c>
      <c r="T160" s="173" t="s">
        <v>178</v>
      </c>
      <c r="U160" s="158">
        <v>0</v>
      </c>
      <c r="V160" s="158">
        <f>ROUND(E160*U160,2)</f>
        <v>0</v>
      </c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185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9" t="s">
        <v>283</v>
      </c>
      <c r="D161" s="191"/>
      <c r="E161" s="192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55"/>
      <c r="B162" s="156"/>
      <c r="C162" s="200" t="s">
        <v>365</v>
      </c>
      <c r="D162" s="191"/>
      <c r="E162" s="192">
        <v>6.4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200</v>
      </c>
      <c r="AH162" s="148">
        <v>2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55"/>
      <c r="B163" s="156"/>
      <c r="C163" s="200" t="s">
        <v>366</v>
      </c>
      <c r="D163" s="191"/>
      <c r="E163" s="192">
        <v>22.4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200</v>
      </c>
      <c r="AH163" s="148">
        <v>2</v>
      </c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55"/>
      <c r="B164" s="156"/>
      <c r="C164" s="200" t="s">
        <v>367</v>
      </c>
      <c r="D164" s="191"/>
      <c r="E164" s="192">
        <v>117.6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200</v>
      </c>
      <c r="AH164" s="148">
        <v>2</v>
      </c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55"/>
      <c r="B165" s="156"/>
      <c r="C165" s="200" t="s">
        <v>368</v>
      </c>
      <c r="D165" s="191"/>
      <c r="E165" s="192">
        <v>16.8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200</v>
      </c>
      <c r="AH165" s="148">
        <v>2</v>
      </c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200" t="s">
        <v>369</v>
      </c>
      <c r="D166" s="191"/>
      <c r="E166" s="192">
        <v>21.6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>
        <v>2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55"/>
      <c r="B167" s="156"/>
      <c r="C167" s="200" t="s">
        <v>370</v>
      </c>
      <c r="D167" s="191"/>
      <c r="E167" s="192">
        <v>2.4</v>
      </c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200</v>
      </c>
      <c r="AH167" s="148">
        <v>2</v>
      </c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55"/>
      <c r="B168" s="156"/>
      <c r="C168" s="200" t="s">
        <v>371</v>
      </c>
      <c r="D168" s="191"/>
      <c r="E168" s="192">
        <v>93.95</v>
      </c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200</v>
      </c>
      <c r="AH168" s="148">
        <v>2</v>
      </c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55"/>
      <c r="B169" s="156"/>
      <c r="C169" s="199" t="s">
        <v>296</v>
      </c>
      <c r="D169" s="191"/>
      <c r="E169" s="192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200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202" t="s">
        <v>361</v>
      </c>
      <c r="D170" s="195"/>
      <c r="E170" s="196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1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1" x14ac:dyDescent="0.2">
      <c r="A171" s="155"/>
      <c r="B171" s="156"/>
      <c r="C171" s="190" t="s">
        <v>372</v>
      </c>
      <c r="D171" s="188"/>
      <c r="E171" s="189">
        <v>323.32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200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x14ac:dyDescent="0.2">
      <c r="A172" s="161" t="s">
        <v>172</v>
      </c>
      <c r="B172" s="162" t="s">
        <v>77</v>
      </c>
      <c r="C172" s="182" t="s">
        <v>78</v>
      </c>
      <c r="D172" s="163"/>
      <c r="E172" s="164"/>
      <c r="F172" s="165"/>
      <c r="G172" s="165">
        <f>SUMIF(AG173:AG178,"&lt;&gt;NOR",G173:G178)</f>
        <v>0</v>
      </c>
      <c r="H172" s="165"/>
      <c r="I172" s="165">
        <f>SUM(I173:I178)</f>
        <v>0</v>
      </c>
      <c r="J172" s="165"/>
      <c r="K172" s="165">
        <f>SUM(K173:K178)</f>
        <v>0</v>
      </c>
      <c r="L172" s="165"/>
      <c r="M172" s="165">
        <f>SUM(M173:M178)</f>
        <v>0</v>
      </c>
      <c r="N172" s="165"/>
      <c r="O172" s="165">
        <f>SUM(O173:O178)</f>
        <v>0</v>
      </c>
      <c r="P172" s="165"/>
      <c r="Q172" s="165">
        <f>SUM(Q173:Q178)</f>
        <v>0</v>
      </c>
      <c r="R172" s="165"/>
      <c r="S172" s="165"/>
      <c r="T172" s="166"/>
      <c r="U172" s="160"/>
      <c r="V172" s="160">
        <f>SUM(V173:V178)</f>
        <v>5.39</v>
      </c>
      <c r="W172" s="160"/>
      <c r="AG172" t="s">
        <v>173</v>
      </c>
    </row>
    <row r="173" spans="1:60" ht="22.5" outlineLevel="1" x14ac:dyDescent="0.2">
      <c r="A173" s="167">
        <v>27</v>
      </c>
      <c r="B173" s="168" t="s">
        <v>373</v>
      </c>
      <c r="C173" s="184" t="s">
        <v>374</v>
      </c>
      <c r="D173" s="169" t="s">
        <v>208</v>
      </c>
      <c r="E173" s="170">
        <v>0.252</v>
      </c>
      <c r="F173" s="171"/>
      <c r="G173" s="172">
        <f>ROUND(E173*F173,2)</f>
        <v>0</v>
      </c>
      <c r="H173" s="171"/>
      <c r="I173" s="172">
        <f>ROUND(E173*H173,2)</f>
        <v>0</v>
      </c>
      <c r="J173" s="171"/>
      <c r="K173" s="172">
        <f>ROUND(E173*J173,2)</f>
        <v>0</v>
      </c>
      <c r="L173" s="172">
        <v>21</v>
      </c>
      <c r="M173" s="172">
        <f>G173*(1+L173/100)</f>
        <v>0</v>
      </c>
      <c r="N173" s="172">
        <v>0</v>
      </c>
      <c r="O173" s="172">
        <f>ROUND(E173*N173,2)</f>
        <v>0</v>
      </c>
      <c r="P173" s="172">
        <v>0</v>
      </c>
      <c r="Q173" s="172">
        <f>ROUND(E173*P173,2)</f>
        <v>0</v>
      </c>
      <c r="R173" s="172"/>
      <c r="S173" s="172" t="s">
        <v>177</v>
      </c>
      <c r="T173" s="173" t="s">
        <v>178</v>
      </c>
      <c r="U173" s="158">
        <v>3.7694999999999999</v>
      </c>
      <c r="V173" s="158">
        <f>ROUND(E173*U173,2)</f>
        <v>0.95</v>
      </c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196</v>
      </c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55"/>
      <c r="B174" s="156"/>
      <c r="C174" s="190" t="s">
        <v>375</v>
      </c>
      <c r="D174" s="188"/>
      <c r="E174" s="189">
        <v>0.25</v>
      </c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200</v>
      </c>
      <c r="AH174" s="148">
        <v>0</v>
      </c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ht="22.5" outlineLevel="1" x14ac:dyDescent="0.2">
      <c r="A175" s="167">
        <v>28</v>
      </c>
      <c r="B175" s="168" t="s">
        <v>376</v>
      </c>
      <c r="C175" s="184" t="s">
        <v>377</v>
      </c>
      <c r="D175" s="169" t="s">
        <v>195</v>
      </c>
      <c r="E175" s="170">
        <v>2.4674999999999998</v>
      </c>
      <c r="F175" s="171"/>
      <c r="G175" s="172">
        <f>ROUND(E175*F175,2)</f>
        <v>0</v>
      </c>
      <c r="H175" s="171"/>
      <c r="I175" s="172">
        <f>ROUND(E175*H175,2)</f>
        <v>0</v>
      </c>
      <c r="J175" s="171"/>
      <c r="K175" s="172">
        <f>ROUND(E175*J175,2)</f>
        <v>0</v>
      </c>
      <c r="L175" s="172">
        <v>21</v>
      </c>
      <c r="M175" s="172">
        <f>G175*(1+L175/100)</f>
        <v>0</v>
      </c>
      <c r="N175" s="172">
        <v>0</v>
      </c>
      <c r="O175" s="172">
        <f>ROUND(E175*N175,2)</f>
        <v>0</v>
      </c>
      <c r="P175" s="172">
        <v>0</v>
      </c>
      <c r="Q175" s="172">
        <f>ROUND(E175*P175,2)</f>
        <v>0</v>
      </c>
      <c r="R175" s="172"/>
      <c r="S175" s="172" t="s">
        <v>177</v>
      </c>
      <c r="T175" s="173" t="s">
        <v>178</v>
      </c>
      <c r="U175" s="158">
        <v>1.5396000000000001</v>
      </c>
      <c r="V175" s="158">
        <f>ROUND(E175*U175,2)</f>
        <v>3.8</v>
      </c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196</v>
      </c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55"/>
      <c r="B176" s="156"/>
      <c r="C176" s="190" t="s">
        <v>378</v>
      </c>
      <c r="D176" s="188"/>
      <c r="E176" s="189">
        <v>2.4700000000000002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200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ht="22.5" outlineLevel="1" x14ac:dyDescent="0.2">
      <c r="A177" s="167">
        <v>29</v>
      </c>
      <c r="B177" s="168" t="s">
        <v>379</v>
      </c>
      <c r="C177" s="184" t="s">
        <v>380</v>
      </c>
      <c r="D177" s="169" t="s">
        <v>195</v>
      </c>
      <c r="E177" s="170">
        <v>2.4674999999999998</v>
      </c>
      <c r="F177" s="171"/>
      <c r="G177" s="172">
        <f>ROUND(E177*F177,2)</f>
        <v>0</v>
      </c>
      <c r="H177" s="171"/>
      <c r="I177" s="172">
        <f>ROUND(E177*H177,2)</f>
        <v>0</v>
      </c>
      <c r="J177" s="171"/>
      <c r="K177" s="172">
        <f>ROUND(E177*J177,2)</f>
        <v>0</v>
      </c>
      <c r="L177" s="172">
        <v>21</v>
      </c>
      <c r="M177" s="172">
        <f>G177*(1+L177/100)</f>
        <v>0</v>
      </c>
      <c r="N177" s="172">
        <v>0</v>
      </c>
      <c r="O177" s="172">
        <f>ROUND(E177*N177,2)</f>
        <v>0</v>
      </c>
      <c r="P177" s="172">
        <v>0</v>
      </c>
      <c r="Q177" s="172">
        <f>ROUND(E177*P177,2)</f>
        <v>0</v>
      </c>
      <c r="R177" s="172"/>
      <c r="S177" s="172" t="s">
        <v>177</v>
      </c>
      <c r="T177" s="173" t="s">
        <v>178</v>
      </c>
      <c r="U177" s="158">
        <v>0.26</v>
      </c>
      <c r="V177" s="158">
        <f>ROUND(E177*U177,2)</f>
        <v>0.64</v>
      </c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196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0" t="s">
        <v>378</v>
      </c>
      <c r="D178" s="188"/>
      <c r="E178" s="189">
        <v>2.4700000000000002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x14ac:dyDescent="0.2">
      <c r="A179" s="161" t="s">
        <v>172</v>
      </c>
      <c r="B179" s="162" t="s">
        <v>79</v>
      </c>
      <c r="C179" s="182" t="s">
        <v>80</v>
      </c>
      <c r="D179" s="163"/>
      <c r="E179" s="164"/>
      <c r="F179" s="165"/>
      <c r="G179" s="165">
        <f>SUMIF(AG180:AG219,"&lt;&gt;NOR",G180:G219)</f>
        <v>0</v>
      </c>
      <c r="H179" s="165"/>
      <c r="I179" s="165">
        <f>SUM(I180:I219)</f>
        <v>0</v>
      </c>
      <c r="J179" s="165"/>
      <c r="K179" s="165">
        <f>SUM(K180:K219)</f>
        <v>0</v>
      </c>
      <c r="L179" s="165"/>
      <c r="M179" s="165">
        <f>SUM(M180:M219)</f>
        <v>0</v>
      </c>
      <c r="N179" s="165"/>
      <c r="O179" s="165">
        <f>SUM(O180:O219)</f>
        <v>0</v>
      </c>
      <c r="P179" s="165"/>
      <c r="Q179" s="165">
        <f>SUM(Q180:Q219)</f>
        <v>0</v>
      </c>
      <c r="R179" s="165"/>
      <c r="S179" s="165"/>
      <c r="T179" s="166"/>
      <c r="U179" s="160"/>
      <c r="V179" s="160">
        <f>SUM(V180:V219)</f>
        <v>35.86</v>
      </c>
      <c r="W179" s="160"/>
      <c r="AG179" t="s">
        <v>173</v>
      </c>
    </row>
    <row r="180" spans="1:60" ht="22.5" outlineLevel="1" x14ac:dyDescent="0.2">
      <c r="A180" s="167">
        <v>30</v>
      </c>
      <c r="B180" s="168" t="s">
        <v>381</v>
      </c>
      <c r="C180" s="184" t="s">
        <v>382</v>
      </c>
      <c r="D180" s="169" t="s">
        <v>195</v>
      </c>
      <c r="E180" s="170">
        <v>59.5</v>
      </c>
      <c r="F180" s="171"/>
      <c r="G180" s="172">
        <f>ROUND(E180*F180,2)</f>
        <v>0</v>
      </c>
      <c r="H180" s="171"/>
      <c r="I180" s="172">
        <f>ROUND(E180*H180,2)</f>
        <v>0</v>
      </c>
      <c r="J180" s="171"/>
      <c r="K180" s="172">
        <f>ROUND(E180*J180,2)</f>
        <v>0</v>
      </c>
      <c r="L180" s="172">
        <v>21</v>
      </c>
      <c r="M180" s="172">
        <f>G180*(1+L180/100)</f>
        <v>0</v>
      </c>
      <c r="N180" s="172">
        <v>0</v>
      </c>
      <c r="O180" s="172">
        <f>ROUND(E180*N180,2)</f>
        <v>0</v>
      </c>
      <c r="P180" s="172">
        <v>0</v>
      </c>
      <c r="Q180" s="172">
        <f>ROUND(E180*P180,2)</f>
        <v>0</v>
      </c>
      <c r="R180" s="172"/>
      <c r="S180" s="172" t="s">
        <v>177</v>
      </c>
      <c r="T180" s="173" t="s">
        <v>178</v>
      </c>
      <c r="U180" s="158">
        <v>1.6E-2</v>
      </c>
      <c r="V180" s="158">
        <f>ROUND(E180*U180,2)</f>
        <v>0.95</v>
      </c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196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55"/>
      <c r="B181" s="156"/>
      <c r="C181" s="190" t="s">
        <v>383</v>
      </c>
      <c r="D181" s="188"/>
      <c r="E181" s="189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200</v>
      </c>
      <c r="AH181" s="148">
        <v>0</v>
      </c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55"/>
      <c r="B182" s="156"/>
      <c r="C182" s="190" t="s">
        <v>384</v>
      </c>
      <c r="D182" s="188"/>
      <c r="E182" s="189">
        <v>13.18</v>
      </c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200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55"/>
      <c r="B183" s="156"/>
      <c r="C183" s="190" t="s">
        <v>385</v>
      </c>
      <c r="D183" s="188"/>
      <c r="E183" s="189">
        <v>9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200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outlineLevel="1" x14ac:dyDescent="0.2">
      <c r="A184" s="155"/>
      <c r="B184" s="156"/>
      <c r="C184" s="190" t="s">
        <v>386</v>
      </c>
      <c r="D184" s="188"/>
      <c r="E184" s="189">
        <v>3.73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200</v>
      </c>
      <c r="AH184" s="148">
        <v>0</v>
      </c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1" x14ac:dyDescent="0.2">
      <c r="A185" s="155"/>
      <c r="B185" s="156"/>
      <c r="C185" s="190" t="s">
        <v>387</v>
      </c>
      <c r="D185" s="188"/>
      <c r="E185" s="189">
        <v>33.6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200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ht="22.5" outlineLevel="1" x14ac:dyDescent="0.2">
      <c r="A186" s="167">
        <v>31</v>
      </c>
      <c r="B186" s="168" t="s">
        <v>221</v>
      </c>
      <c r="C186" s="184" t="s">
        <v>222</v>
      </c>
      <c r="D186" s="169" t="s">
        <v>195</v>
      </c>
      <c r="E186" s="170">
        <v>59.5</v>
      </c>
      <c r="F186" s="171"/>
      <c r="G186" s="172">
        <f>ROUND(E186*F186,2)</f>
        <v>0</v>
      </c>
      <c r="H186" s="171"/>
      <c r="I186" s="172">
        <f>ROUND(E186*H186,2)</f>
        <v>0</v>
      </c>
      <c r="J186" s="171"/>
      <c r="K186" s="172">
        <f>ROUND(E186*J186,2)</f>
        <v>0</v>
      </c>
      <c r="L186" s="172">
        <v>21</v>
      </c>
      <c r="M186" s="172">
        <f>G186*(1+L186/100)</f>
        <v>0</v>
      </c>
      <c r="N186" s="172">
        <v>0</v>
      </c>
      <c r="O186" s="172">
        <f>ROUND(E186*N186,2)</f>
        <v>0</v>
      </c>
      <c r="P186" s="172">
        <v>0</v>
      </c>
      <c r="Q186" s="172">
        <f>ROUND(E186*P186,2)</f>
        <v>0</v>
      </c>
      <c r="R186" s="172"/>
      <c r="S186" s="172" t="s">
        <v>177</v>
      </c>
      <c r="T186" s="173" t="s">
        <v>178</v>
      </c>
      <c r="U186" s="158">
        <v>2.8000000000000001E-2</v>
      </c>
      <c r="V186" s="158">
        <f>ROUND(E186*U186,2)</f>
        <v>1.67</v>
      </c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196</v>
      </c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55"/>
      <c r="B187" s="156"/>
      <c r="C187" s="190" t="s">
        <v>383</v>
      </c>
      <c r="D187" s="188"/>
      <c r="E187" s="189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200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55"/>
      <c r="B188" s="156"/>
      <c r="C188" s="190" t="s">
        <v>384</v>
      </c>
      <c r="D188" s="188"/>
      <c r="E188" s="189">
        <v>13.18</v>
      </c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200</v>
      </c>
      <c r="AH188" s="148">
        <v>0</v>
      </c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55"/>
      <c r="B189" s="156"/>
      <c r="C189" s="190" t="s">
        <v>385</v>
      </c>
      <c r="D189" s="188"/>
      <c r="E189" s="189">
        <v>9</v>
      </c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200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55"/>
      <c r="B190" s="156"/>
      <c r="C190" s="190" t="s">
        <v>386</v>
      </c>
      <c r="D190" s="188"/>
      <c r="E190" s="189">
        <v>3.73</v>
      </c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200</v>
      </c>
      <c r="AH190" s="148">
        <v>0</v>
      </c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55"/>
      <c r="B191" s="156"/>
      <c r="C191" s="190" t="s">
        <v>387</v>
      </c>
      <c r="D191" s="188"/>
      <c r="E191" s="189">
        <v>33.6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200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22.5" outlineLevel="1" x14ac:dyDescent="0.2">
      <c r="A192" s="167">
        <v>32</v>
      </c>
      <c r="B192" s="168" t="s">
        <v>388</v>
      </c>
      <c r="C192" s="184" t="s">
        <v>389</v>
      </c>
      <c r="D192" s="169" t="s">
        <v>195</v>
      </c>
      <c r="E192" s="170">
        <v>5.55</v>
      </c>
      <c r="F192" s="171"/>
      <c r="G192" s="172">
        <f>ROUND(E192*F192,2)</f>
        <v>0</v>
      </c>
      <c r="H192" s="171"/>
      <c r="I192" s="172">
        <f>ROUND(E192*H192,2)</f>
        <v>0</v>
      </c>
      <c r="J192" s="171"/>
      <c r="K192" s="172">
        <f>ROUND(E192*J192,2)</f>
        <v>0</v>
      </c>
      <c r="L192" s="172">
        <v>21</v>
      </c>
      <c r="M192" s="172">
        <f>G192*(1+L192/100)</f>
        <v>0</v>
      </c>
      <c r="N192" s="172">
        <v>0</v>
      </c>
      <c r="O192" s="172">
        <f>ROUND(E192*N192,2)</f>
        <v>0</v>
      </c>
      <c r="P192" s="172">
        <v>0</v>
      </c>
      <c r="Q192" s="172">
        <f>ROUND(E192*P192,2)</f>
        <v>0</v>
      </c>
      <c r="R192" s="172"/>
      <c r="S192" s="172" t="s">
        <v>177</v>
      </c>
      <c r="T192" s="173" t="s">
        <v>178</v>
      </c>
      <c r="U192" s="158">
        <v>2.7E-2</v>
      </c>
      <c r="V192" s="158">
        <f>ROUND(E192*U192,2)</f>
        <v>0.15</v>
      </c>
      <c r="W192" s="15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 t="s">
        <v>196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1" x14ac:dyDescent="0.2">
      <c r="A193" s="155"/>
      <c r="B193" s="156"/>
      <c r="C193" s="190" t="s">
        <v>249</v>
      </c>
      <c r="D193" s="188"/>
      <c r="E193" s="189">
        <v>5.55</v>
      </c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200</v>
      </c>
      <c r="AH193" s="148">
        <v>0</v>
      </c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ht="22.5" outlineLevel="1" x14ac:dyDescent="0.2">
      <c r="A194" s="167">
        <v>33</v>
      </c>
      <c r="B194" s="168" t="s">
        <v>390</v>
      </c>
      <c r="C194" s="184" t="s">
        <v>391</v>
      </c>
      <c r="D194" s="169" t="s">
        <v>195</v>
      </c>
      <c r="E194" s="170">
        <v>5.55</v>
      </c>
      <c r="F194" s="171"/>
      <c r="G194" s="172">
        <f>ROUND(E194*F194,2)</f>
        <v>0</v>
      </c>
      <c r="H194" s="171"/>
      <c r="I194" s="172">
        <f>ROUND(E194*H194,2)</f>
        <v>0</v>
      </c>
      <c r="J194" s="171"/>
      <c r="K194" s="172">
        <f>ROUND(E194*J194,2)</f>
        <v>0</v>
      </c>
      <c r="L194" s="172">
        <v>21</v>
      </c>
      <c r="M194" s="172">
        <f>G194*(1+L194/100)</f>
        <v>0</v>
      </c>
      <c r="N194" s="172">
        <v>0</v>
      </c>
      <c r="O194" s="172">
        <f>ROUND(E194*N194,2)</f>
        <v>0</v>
      </c>
      <c r="P194" s="172">
        <v>0</v>
      </c>
      <c r="Q194" s="172">
        <f>ROUND(E194*P194,2)</f>
        <v>0</v>
      </c>
      <c r="R194" s="172"/>
      <c r="S194" s="172" t="s">
        <v>177</v>
      </c>
      <c r="T194" s="173" t="s">
        <v>178</v>
      </c>
      <c r="U194" s="158">
        <v>4.9000000000000002E-2</v>
      </c>
      <c r="V194" s="158">
        <f>ROUND(E194*U194,2)</f>
        <v>0.27</v>
      </c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196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249</v>
      </c>
      <c r="D195" s="188"/>
      <c r="E195" s="189">
        <v>5.55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ht="22.5" outlineLevel="1" x14ac:dyDescent="0.2">
      <c r="A196" s="167">
        <v>34</v>
      </c>
      <c r="B196" s="168" t="s">
        <v>392</v>
      </c>
      <c r="C196" s="184" t="s">
        <v>393</v>
      </c>
      <c r="D196" s="169" t="s">
        <v>195</v>
      </c>
      <c r="E196" s="170">
        <v>5.55</v>
      </c>
      <c r="F196" s="171"/>
      <c r="G196" s="172">
        <f>ROUND(E196*F196,2)</f>
        <v>0</v>
      </c>
      <c r="H196" s="171"/>
      <c r="I196" s="172">
        <f>ROUND(E196*H196,2)</f>
        <v>0</v>
      </c>
      <c r="J196" s="171"/>
      <c r="K196" s="172">
        <f>ROUND(E196*J196,2)</f>
        <v>0</v>
      </c>
      <c r="L196" s="172">
        <v>21</v>
      </c>
      <c r="M196" s="172">
        <f>G196*(1+L196/100)</f>
        <v>0</v>
      </c>
      <c r="N196" s="172">
        <v>0</v>
      </c>
      <c r="O196" s="172">
        <f>ROUND(E196*N196,2)</f>
        <v>0</v>
      </c>
      <c r="P196" s="172">
        <v>0</v>
      </c>
      <c r="Q196" s="172">
        <f>ROUND(E196*P196,2)</f>
        <v>0</v>
      </c>
      <c r="R196" s="172"/>
      <c r="S196" s="172" t="s">
        <v>177</v>
      </c>
      <c r="T196" s="173" t="s">
        <v>178</v>
      </c>
      <c r="U196" s="158">
        <v>2.5999999999999999E-2</v>
      </c>
      <c r="V196" s="158">
        <f>ROUND(E196*U196,2)</f>
        <v>0.14000000000000001</v>
      </c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196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55"/>
      <c r="B197" s="156"/>
      <c r="C197" s="190" t="s">
        <v>249</v>
      </c>
      <c r="D197" s="188"/>
      <c r="E197" s="189">
        <v>5.55</v>
      </c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200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ht="22.5" outlineLevel="1" x14ac:dyDescent="0.2">
      <c r="A198" s="167">
        <v>35</v>
      </c>
      <c r="B198" s="168" t="s">
        <v>394</v>
      </c>
      <c r="C198" s="184" t="s">
        <v>395</v>
      </c>
      <c r="D198" s="169" t="s">
        <v>195</v>
      </c>
      <c r="E198" s="170">
        <v>5.55</v>
      </c>
      <c r="F198" s="171"/>
      <c r="G198" s="172">
        <f>ROUND(E198*F198,2)</f>
        <v>0</v>
      </c>
      <c r="H198" s="171"/>
      <c r="I198" s="172">
        <f>ROUND(E198*H198,2)</f>
        <v>0</v>
      </c>
      <c r="J198" s="171"/>
      <c r="K198" s="172">
        <f>ROUND(E198*J198,2)</f>
        <v>0</v>
      </c>
      <c r="L198" s="172">
        <v>21</v>
      </c>
      <c r="M198" s="172">
        <f>G198*(1+L198/100)</f>
        <v>0</v>
      </c>
      <c r="N198" s="172">
        <v>0</v>
      </c>
      <c r="O198" s="172">
        <f>ROUND(E198*N198,2)</f>
        <v>0</v>
      </c>
      <c r="P198" s="172">
        <v>0</v>
      </c>
      <c r="Q198" s="172">
        <f>ROUND(E198*P198,2)</f>
        <v>0</v>
      </c>
      <c r="R198" s="172"/>
      <c r="S198" s="172" t="s">
        <v>177</v>
      </c>
      <c r="T198" s="173" t="s">
        <v>178</v>
      </c>
      <c r="U198" s="158">
        <v>4.0000000000000001E-3</v>
      </c>
      <c r="V198" s="158">
        <f>ROUND(E198*U198,2)</f>
        <v>0.02</v>
      </c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196</v>
      </c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1" x14ac:dyDescent="0.2">
      <c r="A199" s="155"/>
      <c r="B199" s="156"/>
      <c r="C199" s="190" t="s">
        <v>249</v>
      </c>
      <c r="D199" s="188"/>
      <c r="E199" s="189">
        <v>5.55</v>
      </c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200</v>
      </c>
      <c r="AH199" s="148">
        <v>0</v>
      </c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ht="33.75" outlineLevel="1" x14ac:dyDescent="0.2">
      <c r="A200" s="167">
        <v>36</v>
      </c>
      <c r="B200" s="168" t="s">
        <v>396</v>
      </c>
      <c r="C200" s="184" t="s">
        <v>397</v>
      </c>
      <c r="D200" s="169" t="s">
        <v>195</v>
      </c>
      <c r="E200" s="170">
        <v>5.55</v>
      </c>
      <c r="F200" s="171"/>
      <c r="G200" s="172">
        <f>ROUND(E200*F200,2)</f>
        <v>0</v>
      </c>
      <c r="H200" s="171"/>
      <c r="I200" s="172">
        <f>ROUND(E200*H200,2)</f>
        <v>0</v>
      </c>
      <c r="J200" s="171"/>
      <c r="K200" s="172">
        <f>ROUND(E200*J200,2)</f>
        <v>0</v>
      </c>
      <c r="L200" s="172">
        <v>21</v>
      </c>
      <c r="M200" s="172">
        <f>G200*(1+L200/100)</f>
        <v>0</v>
      </c>
      <c r="N200" s="172">
        <v>0</v>
      </c>
      <c r="O200" s="172">
        <f>ROUND(E200*N200,2)</f>
        <v>0</v>
      </c>
      <c r="P200" s="172">
        <v>0</v>
      </c>
      <c r="Q200" s="172">
        <f>ROUND(E200*P200,2)</f>
        <v>0</v>
      </c>
      <c r="R200" s="172"/>
      <c r="S200" s="172" t="s">
        <v>177</v>
      </c>
      <c r="T200" s="173" t="s">
        <v>178</v>
      </c>
      <c r="U200" s="158">
        <v>7.1999999999999995E-2</v>
      </c>
      <c r="V200" s="158">
        <f>ROUND(E200*U200,2)</f>
        <v>0.4</v>
      </c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196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1" x14ac:dyDescent="0.2">
      <c r="A201" s="155"/>
      <c r="B201" s="156"/>
      <c r="C201" s="190" t="s">
        <v>249</v>
      </c>
      <c r="D201" s="188"/>
      <c r="E201" s="189">
        <v>5.55</v>
      </c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200</v>
      </c>
      <c r="AH201" s="148">
        <v>0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ht="33.75" outlineLevel="1" x14ac:dyDescent="0.2">
      <c r="A202" s="167">
        <v>37</v>
      </c>
      <c r="B202" s="168" t="s">
        <v>398</v>
      </c>
      <c r="C202" s="184" t="s">
        <v>399</v>
      </c>
      <c r="D202" s="169" t="s">
        <v>195</v>
      </c>
      <c r="E202" s="170">
        <v>59.5</v>
      </c>
      <c r="F202" s="171"/>
      <c r="G202" s="172">
        <f>ROUND(E202*F202,2)</f>
        <v>0</v>
      </c>
      <c r="H202" s="171"/>
      <c r="I202" s="172">
        <f>ROUND(E202*H202,2)</f>
        <v>0</v>
      </c>
      <c r="J202" s="171"/>
      <c r="K202" s="172">
        <f>ROUND(E202*J202,2)</f>
        <v>0</v>
      </c>
      <c r="L202" s="172">
        <v>21</v>
      </c>
      <c r="M202" s="172">
        <f>G202*(1+L202/100)</f>
        <v>0</v>
      </c>
      <c r="N202" s="172">
        <v>0</v>
      </c>
      <c r="O202" s="172">
        <f>ROUND(E202*N202,2)</f>
        <v>0</v>
      </c>
      <c r="P202" s="172">
        <v>0</v>
      </c>
      <c r="Q202" s="172">
        <f>ROUND(E202*P202,2)</f>
        <v>0</v>
      </c>
      <c r="R202" s="172"/>
      <c r="S202" s="172" t="s">
        <v>177</v>
      </c>
      <c r="T202" s="173" t="s">
        <v>178</v>
      </c>
      <c r="U202" s="158">
        <v>0.375</v>
      </c>
      <c r="V202" s="158">
        <f>ROUND(E202*U202,2)</f>
        <v>22.31</v>
      </c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196</v>
      </c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55"/>
      <c r="B203" s="156"/>
      <c r="C203" s="190" t="s">
        <v>383</v>
      </c>
      <c r="D203" s="188"/>
      <c r="E203" s="189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200</v>
      </c>
      <c r="AH203" s="148">
        <v>0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55"/>
      <c r="B204" s="156"/>
      <c r="C204" s="190" t="s">
        <v>384</v>
      </c>
      <c r="D204" s="188"/>
      <c r="E204" s="189">
        <v>13.18</v>
      </c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200</v>
      </c>
      <c r="AH204" s="148">
        <v>0</v>
      </c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1" x14ac:dyDescent="0.2">
      <c r="A205" s="155"/>
      <c r="B205" s="156"/>
      <c r="C205" s="190" t="s">
        <v>385</v>
      </c>
      <c r="D205" s="188"/>
      <c r="E205" s="189">
        <v>9</v>
      </c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190" t="s">
        <v>386</v>
      </c>
      <c r="D206" s="188"/>
      <c r="E206" s="189">
        <v>3.73</v>
      </c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>
        <v>0</v>
      </c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1" x14ac:dyDescent="0.2">
      <c r="A207" s="155"/>
      <c r="B207" s="156"/>
      <c r="C207" s="190" t="s">
        <v>387</v>
      </c>
      <c r="D207" s="188"/>
      <c r="E207" s="189">
        <v>33.6</v>
      </c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200</v>
      </c>
      <c r="AH207" s="148">
        <v>0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ht="33.75" outlineLevel="1" x14ac:dyDescent="0.2">
      <c r="A208" s="167">
        <v>38</v>
      </c>
      <c r="B208" s="168" t="s">
        <v>400</v>
      </c>
      <c r="C208" s="184" t="s">
        <v>401</v>
      </c>
      <c r="D208" s="169" t="s">
        <v>227</v>
      </c>
      <c r="E208" s="170">
        <v>4.4249999999999998</v>
      </c>
      <c r="F208" s="171"/>
      <c r="G208" s="172">
        <f>ROUND(E208*F208,2)</f>
        <v>0</v>
      </c>
      <c r="H208" s="171"/>
      <c r="I208" s="172">
        <f>ROUND(E208*H208,2)</f>
        <v>0</v>
      </c>
      <c r="J208" s="171"/>
      <c r="K208" s="172">
        <f>ROUND(E208*J208,2)</f>
        <v>0</v>
      </c>
      <c r="L208" s="172">
        <v>21</v>
      </c>
      <c r="M208" s="172">
        <f>G208*(1+L208/100)</f>
        <v>0</v>
      </c>
      <c r="N208" s="172">
        <v>0</v>
      </c>
      <c r="O208" s="172">
        <f>ROUND(E208*N208,2)</f>
        <v>0</v>
      </c>
      <c r="P208" s="172">
        <v>0</v>
      </c>
      <c r="Q208" s="172">
        <f>ROUND(E208*P208,2)</f>
        <v>0</v>
      </c>
      <c r="R208" s="172"/>
      <c r="S208" s="172" t="s">
        <v>177</v>
      </c>
      <c r="T208" s="173" t="s">
        <v>178</v>
      </c>
      <c r="U208" s="158">
        <v>2.2475000000000001</v>
      </c>
      <c r="V208" s="158">
        <f>ROUND(E208*U208,2)</f>
        <v>9.9499999999999993</v>
      </c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196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55"/>
      <c r="B209" s="156"/>
      <c r="C209" s="190" t="s">
        <v>402</v>
      </c>
      <c r="D209" s="188"/>
      <c r="E209" s="189">
        <v>4.42</v>
      </c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200</v>
      </c>
      <c r="AH209" s="148">
        <v>0</v>
      </c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ht="22.5" outlineLevel="1" x14ac:dyDescent="0.2">
      <c r="A210" s="167">
        <v>39</v>
      </c>
      <c r="B210" s="168" t="s">
        <v>403</v>
      </c>
      <c r="C210" s="184" t="s">
        <v>404</v>
      </c>
      <c r="D210" s="169" t="s">
        <v>195</v>
      </c>
      <c r="E210" s="170">
        <v>61.032719999999998</v>
      </c>
      <c r="F210" s="171"/>
      <c r="G210" s="172">
        <f>ROUND(E210*F210,2)</f>
        <v>0</v>
      </c>
      <c r="H210" s="171"/>
      <c r="I210" s="172">
        <f>ROUND(E210*H210,2)</f>
        <v>0</v>
      </c>
      <c r="J210" s="171"/>
      <c r="K210" s="172">
        <f>ROUND(E210*J210,2)</f>
        <v>0</v>
      </c>
      <c r="L210" s="172">
        <v>21</v>
      </c>
      <c r="M210" s="172">
        <f>G210*(1+L210/100)</f>
        <v>0</v>
      </c>
      <c r="N210" s="172">
        <v>0</v>
      </c>
      <c r="O210" s="172">
        <f>ROUND(E210*N210,2)</f>
        <v>0</v>
      </c>
      <c r="P210" s="172">
        <v>0</v>
      </c>
      <c r="Q210" s="172">
        <f>ROUND(E210*P210,2)</f>
        <v>0</v>
      </c>
      <c r="R210" s="172" t="s">
        <v>228</v>
      </c>
      <c r="S210" s="172" t="s">
        <v>177</v>
      </c>
      <c r="T210" s="173" t="s">
        <v>178</v>
      </c>
      <c r="U210" s="158">
        <v>0</v>
      </c>
      <c r="V210" s="158">
        <f>ROUND(E210*U210,2)</f>
        <v>0</v>
      </c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185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190" t="s">
        <v>383</v>
      </c>
      <c r="D211" s="188"/>
      <c r="E211" s="189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1" x14ac:dyDescent="0.2">
      <c r="A212" s="155"/>
      <c r="B212" s="156"/>
      <c r="C212" s="199" t="s">
        <v>283</v>
      </c>
      <c r="D212" s="191"/>
      <c r="E212" s="192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200</v>
      </c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55"/>
      <c r="B213" s="156"/>
      <c r="C213" s="200" t="s">
        <v>405</v>
      </c>
      <c r="D213" s="191"/>
      <c r="E213" s="192">
        <v>13.18</v>
      </c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200</v>
      </c>
      <c r="AH213" s="148">
        <v>2</v>
      </c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55"/>
      <c r="B214" s="156"/>
      <c r="C214" s="200" t="s">
        <v>406</v>
      </c>
      <c r="D214" s="191"/>
      <c r="E214" s="192">
        <v>9</v>
      </c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200</v>
      </c>
      <c r="AH214" s="148">
        <v>2</v>
      </c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55"/>
      <c r="B215" s="156"/>
      <c r="C215" s="200" t="s">
        <v>407</v>
      </c>
      <c r="D215" s="191"/>
      <c r="E215" s="192">
        <v>3.73</v>
      </c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200</v>
      </c>
      <c r="AH215" s="148">
        <v>2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55"/>
      <c r="B216" s="156"/>
      <c r="C216" s="200" t="s">
        <v>408</v>
      </c>
      <c r="D216" s="191"/>
      <c r="E216" s="192">
        <v>33.94</v>
      </c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200</v>
      </c>
      <c r="AH216" s="148">
        <v>2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55"/>
      <c r="B217" s="156"/>
      <c r="C217" s="201" t="s">
        <v>295</v>
      </c>
      <c r="D217" s="193"/>
      <c r="E217" s="194">
        <v>59.84</v>
      </c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200</v>
      </c>
      <c r="AH217" s="148">
        <v>3</v>
      </c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9" t="s">
        <v>296</v>
      </c>
      <c r="D218" s="191"/>
      <c r="E218" s="192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55"/>
      <c r="B219" s="156"/>
      <c r="C219" s="190" t="s">
        <v>409</v>
      </c>
      <c r="D219" s="188"/>
      <c r="E219" s="189">
        <v>61.03</v>
      </c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200</v>
      </c>
      <c r="AH219" s="148">
        <v>0</v>
      </c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x14ac:dyDescent="0.2">
      <c r="A220" s="161" t="s">
        <v>172</v>
      </c>
      <c r="B220" s="162" t="s">
        <v>81</v>
      </c>
      <c r="C220" s="182" t="s">
        <v>83</v>
      </c>
      <c r="D220" s="163"/>
      <c r="E220" s="164"/>
      <c r="F220" s="165"/>
      <c r="G220" s="165">
        <f>SUMIF(AG221:AG224,"&lt;&gt;NOR",G221:G224)</f>
        <v>0</v>
      </c>
      <c r="H220" s="165"/>
      <c r="I220" s="165">
        <f>SUM(I221:I224)</f>
        <v>0</v>
      </c>
      <c r="J220" s="165"/>
      <c r="K220" s="165">
        <f>SUM(K221:K224)</f>
        <v>0</v>
      </c>
      <c r="L220" s="165"/>
      <c r="M220" s="165">
        <f>SUM(M221:M224)</f>
        <v>0</v>
      </c>
      <c r="N220" s="165"/>
      <c r="O220" s="165">
        <f>SUM(O221:O224)</f>
        <v>0</v>
      </c>
      <c r="P220" s="165"/>
      <c r="Q220" s="165">
        <f>SUM(Q221:Q224)</f>
        <v>0</v>
      </c>
      <c r="R220" s="165"/>
      <c r="S220" s="165"/>
      <c r="T220" s="166"/>
      <c r="U220" s="160"/>
      <c r="V220" s="160">
        <f>SUM(V221:V224)</f>
        <v>10.5</v>
      </c>
      <c r="W220" s="160"/>
      <c r="AG220" t="s">
        <v>173</v>
      </c>
    </row>
    <row r="221" spans="1:60" ht="22.5" outlineLevel="1" x14ac:dyDescent="0.2">
      <c r="A221" s="167">
        <v>40</v>
      </c>
      <c r="B221" s="168" t="s">
        <v>410</v>
      </c>
      <c r="C221" s="184" t="s">
        <v>411</v>
      </c>
      <c r="D221" s="169" t="s">
        <v>195</v>
      </c>
      <c r="E221" s="170">
        <v>7.56</v>
      </c>
      <c r="F221" s="171"/>
      <c r="G221" s="172">
        <f>ROUND(E221*F221,2)</f>
        <v>0</v>
      </c>
      <c r="H221" s="171"/>
      <c r="I221" s="172">
        <f>ROUND(E221*H221,2)</f>
        <v>0</v>
      </c>
      <c r="J221" s="171"/>
      <c r="K221" s="172">
        <f>ROUND(E221*J221,2)</f>
        <v>0</v>
      </c>
      <c r="L221" s="172">
        <v>21</v>
      </c>
      <c r="M221" s="172">
        <f>G221*(1+L221/100)</f>
        <v>0</v>
      </c>
      <c r="N221" s="172">
        <v>0</v>
      </c>
      <c r="O221" s="172">
        <f>ROUND(E221*N221,2)</f>
        <v>0</v>
      </c>
      <c r="P221" s="172">
        <v>0</v>
      </c>
      <c r="Q221" s="172">
        <f>ROUND(E221*P221,2)</f>
        <v>0</v>
      </c>
      <c r="R221" s="172"/>
      <c r="S221" s="172" t="s">
        <v>177</v>
      </c>
      <c r="T221" s="173" t="s">
        <v>178</v>
      </c>
      <c r="U221" s="158">
        <v>0.20499999999999999</v>
      </c>
      <c r="V221" s="158">
        <f>ROUND(E221*U221,2)</f>
        <v>1.55</v>
      </c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196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55"/>
      <c r="B222" s="156"/>
      <c r="C222" s="190" t="s">
        <v>412</v>
      </c>
      <c r="D222" s="188"/>
      <c r="E222" s="189">
        <v>7.56</v>
      </c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 t="s">
        <v>200</v>
      </c>
      <c r="AH222" s="148">
        <v>0</v>
      </c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67">
        <v>41</v>
      </c>
      <c r="B223" s="168" t="s">
        <v>413</v>
      </c>
      <c r="C223" s="184" t="s">
        <v>414</v>
      </c>
      <c r="D223" s="169" t="s">
        <v>195</v>
      </c>
      <c r="E223" s="170">
        <v>7.56</v>
      </c>
      <c r="F223" s="171"/>
      <c r="G223" s="172">
        <f>ROUND(E223*F223,2)</f>
        <v>0</v>
      </c>
      <c r="H223" s="171"/>
      <c r="I223" s="172">
        <f>ROUND(E223*H223,2)</f>
        <v>0</v>
      </c>
      <c r="J223" s="171"/>
      <c r="K223" s="172">
        <f>ROUND(E223*J223,2)</f>
        <v>0</v>
      </c>
      <c r="L223" s="172">
        <v>21</v>
      </c>
      <c r="M223" s="172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2"/>
      <c r="S223" s="172" t="s">
        <v>177</v>
      </c>
      <c r="T223" s="173" t="s">
        <v>178</v>
      </c>
      <c r="U223" s="158">
        <v>1.1841699999999999</v>
      </c>
      <c r="V223" s="158">
        <f>ROUND(E223*U223,2)</f>
        <v>8.9499999999999993</v>
      </c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196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0" t="s">
        <v>412</v>
      </c>
      <c r="D224" s="188"/>
      <c r="E224" s="189">
        <v>7.56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>
        <v>0</v>
      </c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x14ac:dyDescent="0.2">
      <c r="A225" s="161" t="s">
        <v>172</v>
      </c>
      <c r="B225" s="162" t="s">
        <v>84</v>
      </c>
      <c r="C225" s="182" t="s">
        <v>85</v>
      </c>
      <c r="D225" s="163"/>
      <c r="E225" s="164"/>
      <c r="F225" s="165"/>
      <c r="G225" s="165">
        <f>SUMIF(AG226:AG284,"&lt;&gt;NOR",G226:G284)</f>
        <v>0</v>
      </c>
      <c r="H225" s="165"/>
      <c r="I225" s="165">
        <f>SUM(I226:I284)</f>
        <v>0</v>
      </c>
      <c r="J225" s="165"/>
      <c r="K225" s="165">
        <f>SUM(K226:K284)</f>
        <v>0</v>
      </c>
      <c r="L225" s="165"/>
      <c r="M225" s="165">
        <f>SUM(M226:M284)</f>
        <v>0</v>
      </c>
      <c r="N225" s="165"/>
      <c r="O225" s="165">
        <f>SUM(O226:O284)</f>
        <v>0</v>
      </c>
      <c r="P225" s="165"/>
      <c r="Q225" s="165">
        <f>SUM(Q226:Q284)</f>
        <v>0</v>
      </c>
      <c r="R225" s="165"/>
      <c r="S225" s="165"/>
      <c r="T225" s="166"/>
      <c r="U225" s="160"/>
      <c r="V225" s="160">
        <f>SUM(V226:V284)</f>
        <v>5000.34</v>
      </c>
      <c r="W225" s="160"/>
      <c r="AG225" t="s">
        <v>173</v>
      </c>
    </row>
    <row r="226" spans="1:60" ht="22.5" outlineLevel="1" x14ac:dyDescent="0.2">
      <c r="A226" s="167">
        <v>42</v>
      </c>
      <c r="B226" s="168" t="s">
        <v>415</v>
      </c>
      <c r="C226" s="184" t="s">
        <v>416</v>
      </c>
      <c r="D226" s="169" t="s">
        <v>195</v>
      </c>
      <c r="E226" s="170">
        <v>1911.7</v>
      </c>
      <c r="F226" s="171"/>
      <c r="G226" s="172">
        <f>ROUND(E226*F226,2)</f>
        <v>0</v>
      </c>
      <c r="H226" s="171"/>
      <c r="I226" s="172">
        <f>ROUND(E226*H226,2)</f>
        <v>0</v>
      </c>
      <c r="J226" s="171"/>
      <c r="K226" s="172">
        <f>ROUND(E226*J226,2)</f>
        <v>0</v>
      </c>
      <c r="L226" s="172">
        <v>21</v>
      </c>
      <c r="M226" s="172">
        <f>G226*(1+L226/100)</f>
        <v>0</v>
      </c>
      <c r="N226" s="172">
        <v>0</v>
      </c>
      <c r="O226" s="172">
        <f>ROUND(E226*N226,2)</f>
        <v>0</v>
      </c>
      <c r="P226" s="172">
        <v>0</v>
      </c>
      <c r="Q226" s="172">
        <f>ROUND(E226*P226,2)</f>
        <v>0</v>
      </c>
      <c r="R226" s="172"/>
      <c r="S226" s="172" t="s">
        <v>177</v>
      </c>
      <c r="T226" s="173" t="s">
        <v>178</v>
      </c>
      <c r="U226" s="158">
        <v>8.1000000000000003E-2</v>
      </c>
      <c r="V226" s="158">
        <f>ROUND(E226*U226,2)</f>
        <v>154.85</v>
      </c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196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55"/>
      <c r="B227" s="156"/>
      <c r="C227" s="190" t="s">
        <v>417</v>
      </c>
      <c r="D227" s="188"/>
      <c r="E227" s="189">
        <v>1721.7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200</v>
      </c>
      <c r="AH227" s="148">
        <v>0</v>
      </c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190" t="s">
        <v>418</v>
      </c>
      <c r="D228" s="188"/>
      <c r="E228" s="189">
        <v>190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ht="22.5" outlineLevel="1" x14ac:dyDescent="0.2">
      <c r="A229" s="167">
        <v>43</v>
      </c>
      <c r="B229" s="168" t="s">
        <v>419</v>
      </c>
      <c r="C229" s="184" t="s">
        <v>420</v>
      </c>
      <c r="D229" s="169" t="s">
        <v>195</v>
      </c>
      <c r="E229" s="170">
        <v>1911.7</v>
      </c>
      <c r="F229" s="171"/>
      <c r="G229" s="172">
        <f>ROUND(E229*F229,2)</f>
        <v>0</v>
      </c>
      <c r="H229" s="171"/>
      <c r="I229" s="172">
        <f>ROUND(E229*H229,2)</f>
        <v>0</v>
      </c>
      <c r="J229" s="171"/>
      <c r="K229" s="172">
        <f>ROUND(E229*J229,2)</f>
        <v>0</v>
      </c>
      <c r="L229" s="172">
        <v>21</v>
      </c>
      <c r="M229" s="172">
        <f>G229*(1+L229/100)</f>
        <v>0</v>
      </c>
      <c r="N229" s="172">
        <v>0</v>
      </c>
      <c r="O229" s="172">
        <f>ROUND(E229*N229,2)</f>
        <v>0</v>
      </c>
      <c r="P229" s="172">
        <v>0</v>
      </c>
      <c r="Q229" s="172">
        <f>ROUND(E229*P229,2)</f>
        <v>0</v>
      </c>
      <c r="R229" s="172"/>
      <c r="S229" s="172" t="s">
        <v>177</v>
      </c>
      <c r="T229" s="173" t="s">
        <v>178</v>
      </c>
      <c r="U229" s="158">
        <v>0.42</v>
      </c>
      <c r="V229" s="158">
        <f>ROUND(E229*U229,2)</f>
        <v>802.91</v>
      </c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196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190" t="s">
        <v>417</v>
      </c>
      <c r="D230" s="188"/>
      <c r="E230" s="189">
        <v>1721.7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55"/>
      <c r="B231" s="156"/>
      <c r="C231" s="190" t="s">
        <v>418</v>
      </c>
      <c r="D231" s="188"/>
      <c r="E231" s="189">
        <v>190</v>
      </c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200</v>
      </c>
      <c r="AH231" s="148">
        <v>0</v>
      </c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ht="22.5" outlineLevel="1" x14ac:dyDescent="0.2">
      <c r="A232" s="167">
        <v>44</v>
      </c>
      <c r="B232" s="168" t="s">
        <v>421</v>
      </c>
      <c r="C232" s="184" t="s">
        <v>422</v>
      </c>
      <c r="D232" s="169" t="s">
        <v>195</v>
      </c>
      <c r="E232" s="170">
        <v>68.8934</v>
      </c>
      <c r="F232" s="171"/>
      <c r="G232" s="172">
        <f>ROUND(E232*F232,2)</f>
        <v>0</v>
      </c>
      <c r="H232" s="171"/>
      <c r="I232" s="172">
        <f>ROUND(E232*H232,2)</f>
        <v>0</v>
      </c>
      <c r="J232" s="171"/>
      <c r="K232" s="172">
        <f>ROUND(E232*J232,2)</f>
        <v>0</v>
      </c>
      <c r="L232" s="172">
        <v>21</v>
      </c>
      <c r="M232" s="172">
        <f>G232*(1+L232/100)</f>
        <v>0</v>
      </c>
      <c r="N232" s="172">
        <v>0</v>
      </c>
      <c r="O232" s="172">
        <f>ROUND(E232*N232,2)</f>
        <v>0</v>
      </c>
      <c r="P232" s="172">
        <v>0</v>
      </c>
      <c r="Q232" s="172">
        <f>ROUND(E232*P232,2)</f>
        <v>0</v>
      </c>
      <c r="R232" s="172"/>
      <c r="S232" s="172" t="s">
        <v>177</v>
      </c>
      <c r="T232" s="173" t="s">
        <v>178</v>
      </c>
      <c r="U232" s="158">
        <v>0.36</v>
      </c>
      <c r="V232" s="158">
        <f>ROUND(E232*U232,2)</f>
        <v>24.8</v>
      </c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196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55"/>
      <c r="B233" s="156"/>
      <c r="C233" s="190" t="s">
        <v>423</v>
      </c>
      <c r="D233" s="188"/>
      <c r="E233" s="189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200</v>
      </c>
      <c r="AH233" s="148">
        <v>0</v>
      </c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55"/>
      <c r="B234" s="156"/>
      <c r="C234" s="190" t="s">
        <v>424</v>
      </c>
      <c r="D234" s="188"/>
      <c r="E234" s="189">
        <v>22.88</v>
      </c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200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outlineLevel="1" x14ac:dyDescent="0.2">
      <c r="A235" s="155"/>
      <c r="B235" s="156"/>
      <c r="C235" s="190" t="s">
        <v>425</v>
      </c>
      <c r="D235" s="188"/>
      <c r="E235" s="189">
        <v>7.7</v>
      </c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200</v>
      </c>
      <c r="AH235" s="148">
        <v>0</v>
      </c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55"/>
      <c r="B236" s="156"/>
      <c r="C236" s="190" t="s">
        <v>426</v>
      </c>
      <c r="D236" s="188"/>
      <c r="E236" s="189">
        <v>25.86</v>
      </c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200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55"/>
      <c r="B237" s="156"/>
      <c r="C237" s="190" t="s">
        <v>427</v>
      </c>
      <c r="D237" s="188"/>
      <c r="E237" s="189">
        <v>12.45</v>
      </c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200</v>
      </c>
      <c r="AH237" s="148">
        <v>0</v>
      </c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ht="22.5" outlineLevel="1" x14ac:dyDescent="0.2">
      <c r="A238" s="167">
        <v>45</v>
      </c>
      <c r="B238" s="168" t="s">
        <v>428</v>
      </c>
      <c r="C238" s="184" t="s">
        <v>429</v>
      </c>
      <c r="D238" s="169" t="s">
        <v>195</v>
      </c>
      <c r="E238" s="170">
        <v>683.02499999999998</v>
      </c>
      <c r="F238" s="171"/>
      <c r="G238" s="172">
        <f>ROUND(E238*F238,2)</f>
        <v>0</v>
      </c>
      <c r="H238" s="171"/>
      <c r="I238" s="172">
        <f>ROUND(E238*H238,2)</f>
        <v>0</v>
      </c>
      <c r="J238" s="171"/>
      <c r="K238" s="172">
        <f>ROUND(E238*J238,2)</f>
        <v>0</v>
      </c>
      <c r="L238" s="172">
        <v>21</v>
      </c>
      <c r="M238" s="172">
        <f>G238*(1+L238/100)</f>
        <v>0</v>
      </c>
      <c r="N238" s="172">
        <v>0</v>
      </c>
      <c r="O238" s="172">
        <f>ROUND(E238*N238,2)</f>
        <v>0</v>
      </c>
      <c r="P238" s="172">
        <v>0</v>
      </c>
      <c r="Q238" s="172">
        <f>ROUND(E238*P238,2)</f>
        <v>0</v>
      </c>
      <c r="R238" s="172"/>
      <c r="S238" s="172" t="s">
        <v>177</v>
      </c>
      <c r="T238" s="173" t="s">
        <v>178</v>
      </c>
      <c r="U238" s="158">
        <v>7.8E-2</v>
      </c>
      <c r="V238" s="158">
        <f>ROUND(E238*U238,2)</f>
        <v>53.28</v>
      </c>
      <c r="W238" s="15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 t="s">
        <v>196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1" x14ac:dyDescent="0.2">
      <c r="A239" s="155"/>
      <c r="B239" s="156"/>
      <c r="C239" s="190" t="s">
        <v>430</v>
      </c>
      <c r="D239" s="188"/>
      <c r="E239" s="189">
        <v>25.2</v>
      </c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200</v>
      </c>
      <c r="AH239" s="148">
        <v>0</v>
      </c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ht="22.5" outlineLevel="1" x14ac:dyDescent="0.2">
      <c r="A240" s="155"/>
      <c r="B240" s="156"/>
      <c r="C240" s="190" t="s">
        <v>431</v>
      </c>
      <c r="D240" s="188"/>
      <c r="E240" s="189">
        <v>68.78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200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ht="22.5" outlineLevel="1" x14ac:dyDescent="0.2">
      <c r="A241" s="155"/>
      <c r="B241" s="156"/>
      <c r="C241" s="190" t="s">
        <v>432</v>
      </c>
      <c r="D241" s="188"/>
      <c r="E241" s="189">
        <v>589.04999999999995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200</v>
      </c>
      <c r="AH241" s="148">
        <v>0</v>
      </c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ht="22.5" outlineLevel="1" x14ac:dyDescent="0.2">
      <c r="A242" s="167">
        <v>46</v>
      </c>
      <c r="B242" s="168" t="s">
        <v>433</v>
      </c>
      <c r="C242" s="184" t="s">
        <v>434</v>
      </c>
      <c r="D242" s="169" t="s">
        <v>195</v>
      </c>
      <c r="E242" s="170">
        <v>68.8934</v>
      </c>
      <c r="F242" s="171"/>
      <c r="G242" s="172">
        <f>ROUND(E242*F242,2)</f>
        <v>0</v>
      </c>
      <c r="H242" s="171"/>
      <c r="I242" s="172">
        <f>ROUND(E242*H242,2)</f>
        <v>0</v>
      </c>
      <c r="J242" s="171"/>
      <c r="K242" s="172">
        <f>ROUND(E242*J242,2)</f>
        <v>0</v>
      </c>
      <c r="L242" s="172">
        <v>21</v>
      </c>
      <c r="M242" s="172">
        <f>G242*(1+L242/100)</f>
        <v>0</v>
      </c>
      <c r="N242" s="172">
        <v>0</v>
      </c>
      <c r="O242" s="172">
        <f>ROUND(E242*N242,2)</f>
        <v>0</v>
      </c>
      <c r="P242" s="172">
        <v>0</v>
      </c>
      <c r="Q242" s="172">
        <f>ROUND(E242*P242,2)</f>
        <v>0</v>
      </c>
      <c r="R242" s="172"/>
      <c r="S242" s="172" t="s">
        <v>177</v>
      </c>
      <c r="T242" s="173" t="s">
        <v>178</v>
      </c>
      <c r="U242" s="158">
        <v>0.74299999999999999</v>
      </c>
      <c r="V242" s="158">
        <f>ROUND(E242*U242,2)</f>
        <v>51.19</v>
      </c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196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190" t="s">
        <v>423</v>
      </c>
      <c r="D243" s="188"/>
      <c r="E243" s="189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>
        <v>0</v>
      </c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190" t="s">
        <v>424</v>
      </c>
      <c r="D244" s="188"/>
      <c r="E244" s="189">
        <v>22.88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>
        <v>0</v>
      </c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1" x14ac:dyDescent="0.2">
      <c r="A245" s="155"/>
      <c r="B245" s="156"/>
      <c r="C245" s="190" t="s">
        <v>425</v>
      </c>
      <c r="D245" s="188"/>
      <c r="E245" s="189">
        <v>7.7</v>
      </c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200</v>
      </c>
      <c r="AH245" s="148">
        <v>0</v>
      </c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55"/>
      <c r="B246" s="156"/>
      <c r="C246" s="190" t="s">
        <v>426</v>
      </c>
      <c r="D246" s="188"/>
      <c r="E246" s="189">
        <v>25.86</v>
      </c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200</v>
      </c>
      <c r="AH246" s="148">
        <v>0</v>
      </c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55"/>
      <c r="B247" s="156"/>
      <c r="C247" s="190" t="s">
        <v>427</v>
      </c>
      <c r="D247" s="188"/>
      <c r="E247" s="189">
        <v>12.45</v>
      </c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200</v>
      </c>
      <c r="AH247" s="148">
        <v>0</v>
      </c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ht="33.75" outlineLevel="1" x14ac:dyDescent="0.2">
      <c r="A248" s="167">
        <v>47</v>
      </c>
      <c r="B248" s="168" t="s">
        <v>435</v>
      </c>
      <c r="C248" s="184" t="s">
        <v>436</v>
      </c>
      <c r="D248" s="169" t="s">
        <v>195</v>
      </c>
      <c r="E248" s="170">
        <v>1911.7</v>
      </c>
      <c r="F248" s="171"/>
      <c r="G248" s="172">
        <f>ROUND(E248*F248,2)</f>
        <v>0</v>
      </c>
      <c r="H248" s="171"/>
      <c r="I248" s="172">
        <f>ROUND(E248*H248,2)</f>
        <v>0</v>
      </c>
      <c r="J248" s="171"/>
      <c r="K248" s="172">
        <f>ROUND(E248*J248,2)</f>
        <v>0</v>
      </c>
      <c r="L248" s="172">
        <v>21</v>
      </c>
      <c r="M248" s="172">
        <f>G248*(1+L248/100)</f>
        <v>0</v>
      </c>
      <c r="N248" s="172">
        <v>0</v>
      </c>
      <c r="O248" s="172">
        <f>ROUND(E248*N248,2)</f>
        <v>0</v>
      </c>
      <c r="P248" s="172">
        <v>0</v>
      </c>
      <c r="Q248" s="172">
        <f>ROUND(E248*P248,2)</f>
        <v>0</v>
      </c>
      <c r="R248" s="172"/>
      <c r="S248" s="172" t="s">
        <v>177</v>
      </c>
      <c r="T248" s="173" t="s">
        <v>178</v>
      </c>
      <c r="U248" s="158">
        <v>0.23</v>
      </c>
      <c r="V248" s="158">
        <f>ROUND(E248*U248,2)</f>
        <v>439.69</v>
      </c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196</v>
      </c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55"/>
      <c r="B249" s="156"/>
      <c r="C249" s="190" t="s">
        <v>417</v>
      </c>
      <c r="D249" s="188"/>
      <c r="E249" s="189">
        <v>1721.7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 t="s">
        <v>200</v>
      </c>
      <c r="AH249" s="148">
        <v>0</v>
      </c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1" x14ac:dyDescent="0.2">
      <c r="A250" s="155"/>
      <c r="B250" s="156"/>
      <c r="C250" s="190" t="s">
        <v>418</v>
      </c>
      <c r="D250" s="188"/>
      <c r="E250" s="189">
        <v>190</v>
      </c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200</v>
      </c>
      <c r="AH250" s="148">
        <v>0</v>
      </c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ht="22.5" outlineLevel="1" x14ac:dyDescent="0.2">
      <c r="A251" s="167">
        <v>48</v>
      </c>
      <c r="B251" s="168" t="s">
        <v>437</v>
      </c>
      <c r="C251" s="184" t="s">
        <v>438</v>
      </c>
      <c r="D251" s="169" t="s">
        <v>195</v>
      </c>
      <c r="E251" s="170">
        <v>3823.4</v>
      </c>
      <c r="F251" s="171"/>
      <c r="G251" s="172">
        <f>ROUND(E251*F251,2)</f>
        <v>0</v>
      </c>
      <c r="H251" s="171"/>
      <c r="I251" s="172">
        <f>ROUND(E251*H251,2)</f>
        <v>0</v>
      </c>
      <c r="J251" s="171"/>
      <c r="K251" s="172">
        <f>ROUND(E251*J251,2)</f>
        <v>0</v>
      </c>
      <c r="L251" s="172">
        <v>21</v>
      </c>
      <c r="M251" s="172">
        <f>G251*(1+L251/100)</f>
        <v>0</v>
      </c>
      <c r="N251" s="172">
        <v>0</v>
      </c>
      <c r="O251" s="172">
        <f>ROUND(E251*N251,2)</f>
        <v>0</v>
      </c>
      <c r="P251" s="172">
        <v>0</v>
      </c>
      <c r="Q251" s="172">
        <f>ROUND(E251*P251,2)</f>
        <v>0</v>
      </c>
      <c r="R251" s="172"/>
      <c r="S251" s="172" t="s">
        <v>177</v>
      </c>
      <c r="T251" s="173" t="s">
        <v>178</v>
      </c>
      <c r="U251" s="158">
        <v>0.36199999999999999</v>
      </c>
      <c r="V251" s="158">
        <f>ROUND(E251*U251,2)</f>
        <v>1384.07</v>
      </c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196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55"/>
      <c r="B252" s="156"/>
      <c r="C252" s="190" t="s">
        <v>439</v>
      </c>
      <c r="D252" s="188"/>
      <c r="E252" s="189">
        <v>3443.4</v>
      </c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200</v>
      </c>
      <c r="AH252" s="148">
        <v>0</v>
      </c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0" t="s">
        <v>440</v>
      </c>
      <c r="D253" s="188"/>
      <c r="E253" s="189">
        <v>380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0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67">
        <v>49</v>
      </c>
      <c r="B254" s="168" t="s">
        <v>441</v>
      </c>
      <c r="C254" s="184" t="s">
        <v>442</v>
      </c>
      <c r="D254" s="169" t="s">
        <v>195</v>
      </c>
      <c r="E254" s="170">
        <v>1911.7</v>
      </c>
      <c r="F254" s="171"/>
      <c r="G254" s="172">
        <f>ROUND(E254*F254,2)</f>
        <v>0</v>
      </c>
      <c r="H254" s="171"/>
      <c r="I254" s="172">
        <f>ROUND(E254*H254,2)</f>
        <v>0</v>
      </c>
      <c r="J254" s="171"/>
      <c r="K254" s="172">
        <f>ROUND(E254*J254,2)</f>
        <v>0</v>
      </c>
      <c r="L254" s="172">
        <v>21</v>
      </c>
      <c r="M254" s="172">
        <f>G254*(1+L254/100)</f>
        <v>0</v>
      </c>
      <c r="N254" s="172">
        <v>0</v>
      </c>
      <c r="O254" s="172">
        <f>ROUND(E254*N254,2)</f>
        <v>0</v>
      </c>
      <c r="P254" s="172">
        <v>0</v>
      </c>
      <c r="Q254" s="172">
        <f>ROUND(E254*P254,2)</f>
        <v>0</v>
      </c>
      <c r="R254" s="172"/>
      <c r="S254" s="172" t="s">
        <v>177</v>
      </c>
      <c r="T254" s="173" t="s">
        <v>178</v>
      </c>
      <c r="U254" s="158">
        <v>0.11</v>
      </c>
      <c r="V254" s="158">
        <f>ROUND(E254*U254,2)</f>
        <v>210.29</v>
      </c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196</v>
      </c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55"/>
      <c r="B255" s="156"/>
      <c r="C255" s="190" t="s">
        <v>417</v>
      </c>
      <c r="D255" s="188"/>
      <c r="E255" s="189">
        <v>1721.7</v>
      </c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200</v>
      </c>
      <c r="AH255" s="148">
        <v>0</v>
      </c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55"/>
      <c r="B256" s="156"/>
      <c r="C256" s="190" t="s">
        <v>418</v>
      </c>
      <c r="D256" s="188"/>
      <c r="E256" s="189">
        <v>190</v>
      </c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200</v>
      </c>
      <c r="AH256" s="148">
        <v>0</v>
      </c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ht="33.75" outlineLevel="1" x14ac:dyDescent="0.2">
      <c r="A257" s="167">
        <v>50</v>
      </c>
      <c r="B257" s="168" t="s">
        <v>443</v>
      </c>
      <c r="C257" s="184" t="s">
        <v>444</v>
      </c>
      <c r="D257" s="169" t="s">
        <v>195</v>
      </c>
      <c r="E257" s="170">
        <v>1911.7</v>
      </c>
      <c r="F257" s="171"/>
      <c r="G257" s="172">
        <f>ROUND(E257*F257,2)</f>
        <v>0</v>
      </c>
      <c r="H257" s="171"/>
      <c r="I257" s="172">
        <f>ROUND(E257*H257,2)</f>
        <v>0</v>
      </c>
      <c r="J257" s="171"/>
      <c r="K257" s="172">
        <f>ROUND(E257*J257,2)</f>
        <v>0</v>
      </c>
      <c r="L257" s="172">
        <v>21</v>
      </c>
      <c r="M257" s="172">
        <f>G257*(1+L257/100)</f>
        <v>0</v>
      </c>
      <c r="N257" s="172">
        <v>0</v>
      </c>
      <c r="O257" s="172">
        <f>ROUND(E257*N257,2)</f>
        <v>0</v>
      </c>
      <c r="P257" s="172">
        <v>0</v>
      </c>
      <c r="Q257" s="172">
        <f>ROUND(E257*P257,2)</f>
        <v>0</v>
      </c>
      <c r="R257" s="172"/>
      <c r="S257" s="172" t="s">
        <v>177</v>
      </c>
      <c r="T257" s="173" t="s">
        <v>178</v>
      </c>
      <c r="U257" s="158">
        <v>0.45</v>
      </c>
      <c r="V257" s="158">
        <f>ROUND(E257*U257,2)</f>
        <v>860.27</v>
      </c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196</v>
      </c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55"/>
      <c r="B258" s="156"/>
      <c r="C258" s="190" t="s">
        <v>417</v>
      </c>
      <c r="D258" s="188"/>
      <c r="E258" s="189">
        <v>1721.7</v>
      </c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200</v>
      </c>
      <c r="AH258" s="148">
        <v>0</v>
      </c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outlineLevel="1" x14ac:dyDescent="0.2">
      <c r="A259" s="155"/>
      <c r="B259" s="156"/>
      <c r="C259" s="190" t="s">
        <v>418</v>
      </c>
      <c r="D259" s="188"/>
      <c r="E259" s="189">
        <v>190</v>
      </c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200</v>
      </c>
      <c r="AH259" s="148">
        <v>0</v>
      </c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ht="22.5" outlineLevel="1" x14ac:dyDescent="0.2">
      <c r="A260" s="167">
        <v>51</v>
      </c>
      <c r="B260" s="168" t="s">
        <v>445</v>
      </c>
      <c r="C260" s="184" t="s">
        <v>446</v>
      </c>
      <c r="D260" s="169" t="s">
        <v>195</v>
      </c>
      <c r="E260" s="170">
        <v>566.4</v>
      </c>
      <c r="F260" s="171"/>
      <c r="G260" s="172">
        <f>ROUND(E260*F260,2)</f>
        <v>0</v>
      </c>
      <c r="H260" s="171"/>
      <c r="I260" s="172">
        <f>ROUND(E260*H260,2)</f>
        <v>0</v>
      </c>
      <c r="J260" s="171"/>
      <c r="K260" s="172">
        <f>ROUND(E260*J260,2)</f>
        <v>0</v>
      </c>
      <c r="L260" s="172">
        <v>21</v>
      </c>
      <c r="M260" s="172">
        <f>G260*(1+L260/100)</f>
        <v>0</v>
      </c>
      <c r="N260" s="172">
        <v>0</v>
      </c>
      <c r="O260" s="172">
        <f>ROUND(E260*N260,2)</f>
        <v>0</v>
      </c>
      <c r="P260" s="172">
        <v>0</v>
      </c>
      <c r="Q260" s="172">
        <f>ROUND(E260*P260,2)</f>
        <v>0</v>
      </c>
      <c r="R260" s="172"/>
      <c r="S260" s="172" t="s">
        <v>177</v>
      </c>
      <c r="T260" s="173" t="s">
        <v>178</v>
      </c>
      <c r="U260" s="158">
        <v>0.44</v>
      </c>
      <c r="V260" s="158">
        <f>ROUND(E260*U260,2)</f>
        <v>249.22</v>
      </c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196</v>
      </c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55"/>
      <c r="B261" s="156"/>
      <c r="C261" s="190" t="s">
        <v>447</v>
      </c>
      <c r="D261" s="188"/>
      <c r="E261" s="189">
        <v>26.4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200</v>
      </c>
      <c r="AH261" s="148">
        <v>0</v>
      </c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ht="22.5" outlineLevel="1" x14ac:dyDescent="0.2">
      <c r="A262" s="155"/>
      <c r="B262" s="156"/>
      <c r="C262" s="190" t="s">
        <v>448</v>
      </c>
      <c r="D262" s="188"/>
      <c r="E262" s="189">
        <v>72</v>
      </c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200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55"/>
      <c r="B263" s="156"/>
      <c r="C263" s="190" t="s">
        <v>449</v>
      </c>
      <c r="D263" s="188"/>
      <c r="E263" s="189">
        <v>78</v>
      </c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200</v>
      </c>
      <c r="AH263" s="148">
        <v>0</v>
      </c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55"/>
      <c r="B264" s="156"/>
      <c r="C264" s="190" t="s">
        <v>450</v>
      </c>
      <c r="D264" s="188"/>
      <c r="E264" s="189">
        <v>200</v>
      </c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200</v>
      </c>
      <c r="AH264" s="148">
        <v>0</v>
      </c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/>
      <c r="B265" s="156"/>
      <c r="C265" s="190" t="s">
        <v>451</v>
      </c>
      <c r="D265" s="188"/>
      <c r="E265" s="189">
        <v>190</v>
      </c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200</v>
      </c>
      <c r="AH265" s="148">
        <v>0</v>
      </c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ht="22.5" outlineLevel="1" x14ac:dyDescent="0.2">
      <c r="A266" s="167">
        <v>52</v>
      </c>
      <c r="B266" s="168" t="s">
        <v>452</v>
      </c>
      <c r="C266" s="184" t="s">
        <v>453</v>
      </c>
      <c r="D266" s="169" t="s">
        <v>195</v>
      </c>
      <c r="E266" s="170">
        <v>113.28</v>
      </c>
      <c r="F266" s="171"/>
      <c r="G266" s="172">
        <f>ROUND(E266*F266,2)</f>
        <v>0</v>
      </c>
      <c r="H266" s="171"/>
      <c r="I266" s="172">
        <f>ROUND(E266*H266,2)</f>
        <v>0</v>
      </c>
      <c r="J266" s="171"/>
      <c r="K266" s="172">
        <f>ROUND(E266*J266,2)</f>
        <v>0</v>
      </c>
      <c r="L266" s="172">
        <v>21</v>
      </c>
      <c r="M266" s="172">
        <f>G266*(1+L266/100)</f>
        <v>0</v>
      </c>
      <c r="N266" s="172">
        <v>0</v>
      </c>
      <c r="O266" s="172">
        <f>ROUND(E266*N266,2)</f>
        <v>0</v>
      </c>
      <c r="P266" s="172">
        <v>0</v>
      </c>
      <c r="Q266" s="172">
        <f>ROUND(E266*P266,2)</f>
        <v>0</v>
      </c>
      <c r="R266" s="172"/>
      <c r="S266" s="172" t="s">
        <v>177</v>
      </c>
      <c r="T266" s="173" t="s">
        <v>178</v>
      </c>
      <c r="U266" s="158">
        <v>0.72</v>
      </c>
      <c r="V266" s="158">
        <f>ROUND(E266*U266,2)</f>
        <v>81.56</v>
      </c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196</v>
      </c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55"/>
      <c r="B267" s="156"/>
      <c r="C267" s="199" t="s">
        <v>283</v>
      </c>
      <c r="D267" s="191"/>
      <c r="E267" s="192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200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55"/>
      <c r="B268" s="156"/>
      <c r="C268" s="200" t="s">
        <v>454</v>
      </c>
      <c r="D268" s="191"/>
      <c r="E268" s="192">
        <v>26.4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2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ht="22.5" outlineLevel="1" x14ac:dyDescent="0.2">
      <c r="A269" s="155"/>
      <c r="B269" s="156"/>
      <c r="C269" s="200" t="s">
        <v>455</v>
      </c>
      <c r="D269" s="191"/>
      <c r="E269" s="192">
        <v>72</v>
      </c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 t="s">
        <v>200</v>
      </c>
      <c r="AH269" s="148">
        <v>2</v>
      </c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55"/>
      <c r="B270" s="156"/>
      <c r="C270" s="200" t="s">
        <v>456</v>
      </c>
      <c r="D270" s="191"/>
      <c r="E270" s="192">
        <v>78</v>
      </c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200</v>
      </c>
      <c r="AH270" s="148">
        <v>2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55"/>
      <c r="B271" s="156"/>
      <c r="C271" s="200" t="s">
        <v>457</v>
      </c>
      <c r="D271" s="191"/>
      <c r="E271" s="192">
        <v>200</v>
      </c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200</v>
      </c>
      <c r="AH271" s="148">
        <v>2</v>
      </c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outlineLevel="1" x14ac:dyDescent="0.2">
      <c r="A272" s="155"/>
      <c r="B272" s="156"/>
      <c r="C272" s="200" t="s">
        <v>458</v>
      </c>
      <c r="D272" s="191"/>
      <c r="E272" s="192">
        <v>190</v>
      </c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200</v>
      </c>
      <c r="AH272" s="148">
        <v>2</v>
      </c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55"/>
      <c r="B273" s="156"/>
      <c r="C273" s="201" t="s">
        <v>295</v>
      </c>
      <c r="D273" s="193"/>
      <c r="E273" s="194">
        <v>566.4</v>
      </c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200</v>
      </c>
      <c r="AH273" s="148">
        <v>3</v>
      </c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55"/>
      <c r="B274" s="156"/>
      <c r="C274" s="199" t="s">
        <v>296</v>
      </c>
      <c r="D274" s="191"/>
      <c r="E274" s="192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200</v>
      </c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1" x14ac:dyDescent="0.2">
      <c r="A275" s="155"/>
      <c r="B275" s="156"/>
      <c r="C275" s="190" t="s">
        <v>459</v>
      </c>
      <c r="D275" s="188"/>
      <c r="E275" s="189">
        <v>113.28</v>
      </c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200</v>
      </c>
      <c r="AH275" s="148">
        <v>0</v>
      </c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ht="22.5" outlineLevel="1" x14ac:dyDescent="0.2">
      <c r="A276" s="167">
        <v>53</v>
      </c>
      <c r="B276" s="168" t="s">
        <v>460</v>
      </c>
      <c r="C276" s="184" t="s">
        <v>461</v>
      </c>
      <c r="D276" s="169" t="s">
        <v>195</v>
      </c>
      <c r="E276" s="170">
        <v>1911.7</v>
      </c>
      <c r="F276" s="171"/>
      <c r="G276" s="172">
        <f>ROUND(E276*F276,2)</f>
        <v>0</v>
      </c>
      <c r="H276" s="171"/>
      <c r="I276" s="172">
        <f>ROUND(E276*H276,2)</f>
        <v>0</v>
      </c>
      <c r="J276" s="171"/>
      <c r="K276" s="172">
        <f>ROUND(E276*J276,2)</f>
        <v>0</v>
      </c>
      <c r="L276" s="172">
        <v>21</v>
      </c>
      <c r="M276" s="172">
        <f>G276*(1+L276/100)</f>
        <v>0</v>
      </c>
      <c r="N276" s="172">
        <v>0</v>
      </c>
      <c r="O276" s="172">
        <f>ROUND(E276*N276,2)</f>
        <v>0</v>
      </c>
      <c r="P276" s="172">
        <v>0</v>
      </c>
      <c r="Q276" s="172">
        <f>ROUND(E276*P276,2)</f>
        <v>0</v>
      </c>
      <c r="R276" s="172"/>
      <c r="S276" s="172" t="s">
        <v>177</v>
      </c>
      <c r="T276" s="173" t="s">
        <v>178</v>
      </c>
      <c r="U276" s="158">
        <v>0.36</v>
      </c>
      <c r="V276" s="158">
        <f>ROUND(E276*U276,2)</f>
        <v>688.21</v>
      </c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196</v>
      </c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outlineLevel="1" x14ac:dyDescent="0.2">
      <c r="A277" s="155"/>
      <c r="B277" s="156"/>
      <c r="C277" s="190" t="s">
        <v>417</v>
      </c>
      <c r="D277" s="188"/>
      <c r="E277" s="189">
        <v>1721.7</v>
      </c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 t="s">
        <v>200</v>
      </c>
      <c r="AH277" s="148">
        <v>0</v>
      </c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outlineLevel="1" x14ac:dyDescent="0.2">
      <c r="A278" s="155"/>
      <c r="B278" s="156"/>
      <c r="C278" s="190" t="s">
        <v>418</v>
      </c>
      <c r="D278" s="188"/>
      <c r="E278" s="189">
        <v>190</v>
      </c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200</v>
      </c>
      <c r="AH278" s="148">
        <v>0</v>
      </c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ht="22.5" outlineLevel="1" x14ac:dyDescent="0.2">
      <c r="A279" s="167">
        <v>54</v>
      </c>
      <c r="B279" s="168" t="s">
        <v>462</v>
      </c>
      <c r="C279" s="184" t="s">
        <v>463</v>
      </c>
      <c r="D279" s="169" t="s">
        <v>195</v>
      </c>
      <c r="E279" s="170">
        <v>1911.7</v>
      </c>
      <c r="F279" s="171"/>
      <c r="G279" s="172">
        <f>ROUND(E279*F279,2)</f>
        <v>0</v>
      </c>
      <c r="H279" s="171"/>
      <c r="I279" s="172">
        <f>ROUND(E279*H279,2)</f>
        <v>0</v>
      </c>
      <c r="J279" s="171"/>
      <c r="K279" s="172">
        <f>ROUND(E279*J279,2)</f>
        <v>0</v>
      </c>
      <c r="L279" s="172">
        <v>21</v>
      </c>
      <c r="M279" s="172">
        <f>G279*(1+L279/100)</f>
        <v>0</v>
      </c>
      <c r="N279" s="172">
        <v>0</v>
      </c>
      <c r="O279" s="172">
        <f>ROUND(E279*N279,2)</f>
        <v>0</v>
      </c>
      <c r="P279" s="172">
        <v>0</v>
      </c>
      <c r="Q279" s="172">
        <f>ROUND(E279*P279,2)</f>
        <v>0</v>
      </c>
      <c r="R279" s="172"/>
      <c r="S279" s="172" t="s">
        <v>184</v>
      </c>
      <c r="T279" s="173" t="s">
        <v>178</v>
      </c>
      <c r="U279" s="158">
        <v>0</v>
      </c>
      <c r="V279" s="158">
        <f>ROUND(E279*U279,2)</f>
        <v>0</v>
      </c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196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1" x14ac:dyDescent="0.2">
      <c r="A280" s="155"/>
      <c r="B280" s="156"/>
      <c r="C280" s="190" t="s">
        <v>417</v>
      </c>
      <c r="D280" s="188"/>
      <c r="E280" s="189">
        <v>1721.7</v>
      </c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200</v>
      </c>
      <c r="AH280" s="148">
        <v>0</v>
      </c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1" x14ac:dyDescent="0.2">
      <c r="A281" s="155"/>
      <c r="B281" s="156"/>
      <c r="C281" s="190" t="s">
        <v>418</v>
      </c>
      <c r="D281" s="188"/>
      <c r="E281" s="189">
        <v>190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200</v>
      </c>
      <c r="AH281" s="148">
        <v>0</v>
      </c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1" x14ac:dyDescent="0.2">
      <c r="A282" s="167">
        <v>55</v>
      </c>
      <c r="B282" s="168" t="s">
        <v>464</v>
      </c>
      <c r="C282" s="184" t="s">
        <v>465</v>
      </c>
      <c r="D282" s="169" t="s">
        <v>195</v>
      </c>
      <c r="E282" s="170">
        <v>1911.7</v>
      </c>
      <c r="F282" s="171"/>
      <c r="G282" s="172">
        <f>ROUND(E282*F282,2)</f>
        <v>0</v>
      </c>
      <c r="H282" s="171"/>
      <c r="I282" s="172">
        <f>ROUND(E282*H282,2)</f>
        <v>0</v>
      </c>
      <c r="J282" s="171"/>
      <c r="K282" s="172">
        <f>ROUND(E282*J282,2)</f>
        <v>0</v>
      </c>
      <c r="L282" s="172">
        <v>21</v>
      </c>
      <c r="M282" s="172">
        <f>G282*(1+L282/100)</f>
        <v>0</v>
      </c>
      <c r="N282" s="172">
        <v>0</v>
      </c>
      <c r="O282" s="172">
        <f>ROUND(E282*N282,2)</f>
        <v>0</v>
      </c>
      <c r="P282" s="172">
        <v>0</v>
      </c>
      <c r="Q282" s="172">
        <f>ROUND(E282*P282,2)</f>
        <v>0</v>
      </c>
      <c r="R282" s="172"/>
      <c r="S282" s="172" t="s">
        <v>184</v>
      </c>
      <c r="T282" s="173" t="s">
        <v>178</v>
      </c>
      <c r="U282" s="158">
        <v>0</v>
      </c>
      <c r="V282" s="158">
        <f>ROUND(E282*U282,2)</f>
        <v>0</v>
      </c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196</v>
      </c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outlineLevel="1" x14ac:dyDescent="0.2">
      <c r="A283" s="155"/>
      <c r="B283" s="156"/>
      <c r="C283" s="190" t="s">
        <v>417</v>
      </c>
      <c r="D283" s="188"/>
      <c r="E283" s="189">
        <v>1721.7</v>
      </c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200</v>
      </c>
      <c r="AH283" s="148">
        <v>0</v>
      </c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0" t="s">
        <v>418</v>
      </c>
      <c r="D284" s="188"/>
      <c r="E284" s="189">
        <v>190</v>
      </c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>
        <v>0</v>
      </c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x14ac:dyDescent="0.2">
      <c r="A285" s="161" t="s">
        <v>172</v>
      </c>
      <c r="B285" s="162" t="s">
        <v>86</v>
      </c>
      <c r="C285" s="182" t="s">
        <v>87</v>
      </c>
      <c r="D285" s="163"/>
      <c r="E285" s="164"/>
      <c r="F285" s="165"/>
      <c r="G285" s="165">
        <f>SUMIF(AG286:AG295,"&lt;&gt;NOR",G286:G295)</f>
        <v>0</v>
      </c>
      <c r="H285" s="165"/>
      <c r="I285" s="165">
        <f>SUM(I286:I295)</f>
        <v>0</v>
      </c>
      <c r="J285" s="165"/>
      <c r="K285" s="165">
        <f>SUM(K286:K295)</f>
        <v>0</v>
      </c>
      <c r="L285" s="165"/>
      <c r="M285" s="165">
        <f>SUM(M286:M295)</f>
        <v>0</v>
      </c>
      <c r="N285" s="165"/>
      <c r="O285" s="165">
        <f>SUM(O286:O295)</f>
        <v>0</v>
      </c>
      <c r="P285" s="165"/>
      <c r="Q285" s="165">
        <f>SUM(Q286:Q295)</f>
        <v>0</v>
      </c>
      <c r="R285" s="165"/>
      <c r="S285" s="165"/>
      <c r="T285" s="166"/>
      <c r="U285" s="160"/>
      <c r="V285" s="160">
        <f>SUM(V286:V295)</f>
        <v>290.33999999999997</v>
      </c>
      <c r="W285" s="160"/>
      <c r="AG285" t="s">
        <v>173</v>
      </c>
    </row>
    <row r="286" spans="1:60" ht="22.5" outlineLevel="1" x14ac:dyDescent="0.2">
      <c r="A286" s="167">
        <v>56</v>
      </c>
      <c r="B286" s="168" t="s">
        <v>466</v>
      </c>
      <c r="C286" s="184" t="s">
        <v>467</v>
      </c>
      <c r="D286" s="169" t="s">
        <v>208</v>
      </c>
      <c r="E286" s="170">
        <v>4.6863000000000001</v>
      </c>
      <c r="F286" s="171"/>
      <c r="G286" s="172">
        <f>ROUND(E286*F286,2)</f>
        <v>0</v>
      </c>
      <c r="H286" s="171"/>
      <c r="I286" s="172">
        <f>ROUND(E286*H286,2)</f>
        <v>0</v>
      </c>
      <c r="J286" s="171"/>
      <c r="K286" s="172">
        <f>ROUND(E286*J286,2)</f>
        <v>0</v>
      </c>
      <c r="L286" s="172">
        <v>21</v>
      </c>
      <c r="M286" s="172">
        <f>G286*(1+L286/100)</f>
        <v>0</v>
      </c>
      <c r="N286" s="172">
        <v>0</v>
      </c>
      <c r="O286" s="172">
        <f>ROUND(E286*N286,2)</f>
        <v>0</v>
      </c>
      <c r="P286" s="172">
        <v>0</v>
      </c>
      <c r="Q286" s="172">
        <f>ROUND(E286*P286,2)</f>
        <v>0</v>
      </c>
      <c r="R286" s="172"/>
      <c r="S286" s="172" t="s">
        <v>177</v>
      </c>
      <c r="T286" s="173" t="s">
        <v>178</v>
      </c>
      <c r="U286" s="158">
        <v>2.58</v>
      </c>
      <c r="V286" s="158">
        <f>ROUND(E286*U286,2)</f>
        <v>12.09</v>
      </c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196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190" t="s">
        <v>468</v>
      </c>
      <c r="D287" s="188"/>
      <c r="E287" s="189">
        <v>4.6900000000000004</v>
      </c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>
        <v>0</v>
      </c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ht="22.5" outlineLevel="1" x14ac:dyDescent="0.2">
      <c r="A288" s="167">
        <v>57</v>
      </c>
      <c r="B288" s="168" t="s">
        <v>469</v>
      </c>
      <c r="C288" s="184" t="s">
        <v>470</v>
      </c>
      <c r="D288" s="169" t="s">
        <v>195</v>
      </c>
      <c r="E288" s="170">
        <v>856.476</v>
      </c>
      <c r="F288" s="171"/>
      <c r="G288" s="172">
        <f>ROUND(E288*F288,2)</f>
        <v>0</v>
      </c>
      <c r="H288" s="171"/>
      <c r="I288" s="172">
        <f>ROUND(E288*H288,2)</f>
        <v>0</v>
      </c>
      <c r="J288" s="171"/>
      <c r="K288" s="172">
        <f>ROUND(E288*J288,2)</f>
        <v>0</v>
      </c>
      <c r="L288" s="172">
        <v>21</v>
      </c>
      <c r="M288" s="172">
        <f>G288*(1+L288/100)</f>
        <v>0</v>
      </c>
      <c r="N288" s="172">
        <v>0</v>
      </c>
      <c r="O288" s="172">
        <f>ROUND(E288*N288,2)</f>
        <v>0</v>
      </c>
      <c r="P288" s="172">
        <v>0</v>
      </c>
      <c r="Q288" s="172">
        <f>ROUND(E288*P288,2)</f>
        <v>0</v>
      </c>
      <c r="R288" s="172"/>
      <c r="S288" s="172" t="s">
        <v>177</v>
      </c>
      <c r="T288" s="173" t="s">
        <v>178</v>
      </c>
      <c r="U288" s="158">
        <v>0.25</v>
      </c>
      <c r="V288" s="158">
        <f>ROUND(E288*U288,2)</f>
        <v>214.12</v>
      </c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196</v>
      </c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1" x14ac:dyDescent="0.2">
      <c r="A289" s="155"/>
      <c r="B289" s="156"/>
      <c r="C289" s="190" t="s">
        <v>471</v>
      </c>
      <c r="D289" s="188"/>
      <c r="E289" s="189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200</v>
      </c>
      <c r="AH289" s="148">
        <v>0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1" x14ac:dyDescent="0.2">
      <c r="A290" s="155"/>
      <c r="B290" s="156"/>
      <c r="C290" s="190" t="s">
        <v>472</v>
      </c>
      <c r="D290" s="188"/>
      <c r="E290" s="189">
        <v>417.12</v>
      </c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200</v>
      </c>
      <c r="AH290" s="148">
        <v>0</v>
      </c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1" x14ac:dyDescent="0.2">
      <c r="A291" s="155"/>
      <c r="B291" s="156"/>
      <c r="C291" s="190" t="s">
        <v>473</v>
      </c>
      <c r="D291" s="188"/>
      <c r="E291" s="189">
        <v>439.36</v>
      </c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200</v>
      </c>
      <c r="AH291" s="148">
        <v>0</v>
      </c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ht="22.5" outlineLevel="1" x14ac:dyDescent="0.2">
      <c r="A292" s="167">
        <v>58</v>
      </c>
      <c r="B292" s="168" t="s">
        <v>474</v>
      </c>
      <c r="C292" s="184" t="s">
        <v>475</v>
      </c>
      <c r="D292" s="169" t="s">
        <v>195</v>
      </c>
      <c r="E292" s="170">
        <v>171.8</v>
      </c>
      <c r="F292" s="171"/>
      <c r="G292" s="172">
        <f>ROUND(E292*F292,2)</f>
        <v>0</v>
      </c>
      <c r="H292" s="171"/>
      <c r="I292" s="172">
        <f>ROUND(E292*H292,2)</f>
        <v>0</v>
      </c>
      <c r="J292" s="171"/>
      <c r="K292" s="172">
        <f>ROUND(E292*J292,2)</f>
        <v>0</v>
      </c>
      <c r="L292" s="172">
        <v>21</v>
      </c>
      <c r="M292" s="172">
        <f>G292*(1+L292/100)</f>
        <v>0</v>
      </c>
      <c r="N292" s="172">
        <v>0</v>
      </c>
      <c r="O292" s="172">
        <f>ROUND(E292*N292,2)</f>
        <v>0</v>
      </c>
      <c r="P292" s="172">
        <v>0</v>
      </c>
      <c r="Q292" s="172">
        <f>ROUND(E292*P292,2)</f>
        <v>0</v>
      </c>
      <c r="R292" s="172"/>
      <c r="S292" s="172" t="s">
        <v>177</v>
      </c>
      <c r="T292" s="173" t="s">
        <v>178</v>
      </c>
      <c r="U292" s="158">
        <v>0.27100000000000002</v>
      </c>
      <c r="V292" s="158">
        <f>ROUND(E292*U292,2)</f>
        <v>46.56</v>
      </c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196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1" x14ac:dyDescent="0.2">
      <c r="A293" s="155"/>
      <c r="B293" s="156"/>
      <c r="C293" s="190" t="s">
        <v>476</v>
      </c>
      <c r="D293" s="188"/>
      <c r="E293" s="189">
        <v>171.8</v>
      </c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>
        <v>0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ht="22.5" outlineLevel="1" x14ac:dyDescent="0.2">
      <c r="A294" s="167">
        <v>59</v>
      </c>
      <c r="B294" s="168" t="s">
        <v>477</v>
      </c>
      <c r="C294" s="184" t="s">
        <v>478</v>
      </c>
      <c r="D294" s="169" t="s">
        <v>195</v>
      </c>
      <c r="E294" s="170">
        <v>439.35599999999999</v>
      </c>
      <c r="F294" s="171"/>
      <c r="G294" s="172">
        <f>ROUND(E294*F294,2)</f>
        <v>0</v>
      </c>
      <c r="H294" s="171"/>
      <c r="I294" s="172">
        <f>ROUND(E294*H294,2)</f>
        <v>0</v>
      </c>
      <c r="J294" s="171"/>
      <c r="K294" s="172">
        <f>ROUND(E294*J294,2)</f>
        <v>0</v>
      </c>
      <c r="L294" s="172">
        <v>21</v>
      </c>
      <c r="M294" s="172">
        <f>G294*(1+L294/100)</f>
        <v>0</v>
      </c>
      <c r="N294" s="172">
        <v>0</v>
      </c>
      <c r="O294" s="172">
        <f>ROUND(E294*N294,2)</f>
        <v>0</v>
      </c>
      <c r="P294" s="172">
        <v>0</v>
      </c>
      <c r="Q294" s="172">
        <f>ROUND(E294*P294,2)</f>
        <v>0</v>
      </c>
      <c r="R294" s="172"/>
      <c r="S294" s="172" t="s">
        <v>177</v>
      </c>
      <c r="T294" s="173" t="s">
        <v>178</v>
      </c>
      <c r="U294" s="158">
        <v>0.04</v>
      </c>
      <c r="V294" s="158">
        <f>ROUND(E294*U294,2)</f>
        <v>17.57</v>
      </c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196</v>
      </c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1" x14ac:dyDescent="0.2">
      <c r="A295" s="155"/>
      <c r="B295" s="156"/>
      <c r="C295" s="190" t="s">
        <v>473</v>
      </c>
      <c r="D295" s="188"/>
      <c r="E295" s="189">
        <v>439.36</v>
      </c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200</v>
      </c>
      <c r="AH295" s="148">
        <v>0</v>
      </c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x14ac:dyDescent="0.2">
      <c r="A296" s="161" t="s">
        <v>172</v>
      </c>
      <c r="B296" s="162" t="s">
        <v>92</v>
      </c>
      <c r="C296" s="182" t="s">
        <v>93</v>
      </c>
      <c r="D296" s="163"/>
      <c r="E296" s="164"/>
      <c r="F296" s="165"/>
      <c r="G296" s="165">
        <f>SUMIF(AG297:AG302,"&lt;&gt;NOR",G297:G302)</f>
        <v>0</v>
      </c>
      <c r="H296" s="165"/>
      <c r="I296" s="165">
        <f>SUM(I297:I302)</f>
        <v>0</v>
      </c>
      <c r="J296" s="165"/>
      <c r="K296" s="165">
        <f>SUM(K297:K302)</f>
        <v>0</v>
      </c>
      <c r="L296" s="165"/>
      <c r="M296" s="165">
        <f>SUM(M297:M302)</f>
        <v>0</v>
      </c>
      <c r="N296" s="165"/>
      <c r="O296" s="165">
        <f>SUM(O297:O302)</f>
        <v>0</v>
      </c>
      <c r="P296" s="165"/>
      <c r="Q296" s="165">
        <f>SUM(Q297:Q302)</f>
        <v>0</v>
      </c>
      <c r="R296" s="165"/>
      <c r="S296" s="165"/>
      <c r="T296" s="166"/>
      <c r="U296" s="160"/>
      <c r="V296" s="160">
        <f>SUM(V297:V302)</f>
        <v>5.65</v>
      </c>
      <c r="W296" s="160"/>
      <c r="AG296" t="s">
        <v>173</v>
      </c>
    </row>
    <row r="297" spans="1:60" ht="33.75" outlineLevel="1" x14ac:dyDescent="0.2">
      <c r="A297" s="167">
        <v>60</v>
      </c>
      <c r="B297" s="168" t="s">
        <v>479</v>
      </c>
      <c r="C297" s="184" t="s">
        <v>480</v>
      </c>
      <c r="D297" s="169" t="s">
        <v>256</v>
      </c>
      <c r="E297" s="170">
        <v>20</v>
      </c>
      <c r="F297" s="171"/>
      <c r="G297" s="172">
        <f>ROUND(E297*F297,2)</f>
        <v>0</v>
      </c>
      <c r="H297" s="171"/>
      <c r="I297" s="172">
        <f>ROUND(E297*H297,2)</f>
        <v>0</v>
      </c>
      <c r="J297" s="171"/>
      <c r="K297" s="172">
        <f>ROUND(E297*J297,2)</f>
        <v>0</v>
      </c>
      <c r="L297" s="172">
        <v>21</v>
      </c>
      <c r="M297" s="172">
        <f>G297*(1+L297/100)</f>
        <v>0</v>
      </c>
      <c r="N297" s="172">
        <v>0</v>
      </c>
      <c r="O297" s="172">
        <f>ROUND(E297*N297,2)</f>
        <v>0</v>
      </c>
      <c r="P297" s="172">
        <v>0</v>
      </c>
      <c r="Q297" s="172">
        <f>ROUND(E297*P297,2)</f>
        <v>0</v>
      </c>
      <c r="R297" s="172"/>
      <c r="S297" s="172" t="s">
        <v>177</v>
      </c>
      <c r="T297" s="173" t="s">
        <v>178</v>
      </c>
      <c r="U297" s="158">
        <v>0.27200000000000002</v>
      </c>
      <c r="V297" s="158">
        <f>ROUND(E297*U297,2)</f>
        <v>5.44</v>
      </c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196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190" t="s">
        <v>257</v>
      </c>
      <c r="D298" s="188"/>
      <c r="E298" s="189">
        <v>20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>
        <v>0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ht="22.5" outlineLevel="1" x14ac:dyDescent="0.2">
      <c r="A299" s="167">
        <v>61</v>
      </c>
      <c r="B299" s="168" t="s">
        <v>481</v>
      </c>
      <c r="C299" s="184" t="s">
        <v>482</v>
      </c>
      <c r="D299" s="169" t="s">
        <v>256</v>
      </c>
      <c r="E299" s="170">
        <v>5.55</v>
      </c>
      <c r="F299" s="171"/>
      <c r="G299" s="172">
        <f>ROUND(E299*F299,2)</f>
        <v>0</v>
      </c>
      <c r="H299" s="171"/>
      <c r="I299" s="172">
        <f>ROUND(E299*H299,2)</f>
        <v>0</v>
      </c>
      <c r="J299" s="171"/>
      <c r="K299" s="172">
        <f>ROUND(E299*J299,2)</f>
        <v>0</v>
      </c>
      <c r="L299" s="172">
        <v>21</v>
      </c>
      <c r="M299" s="172">
        <f>G299*(1+L299/100)</f>
        <v>0</v>
      </c>
      <c r="N299" s="172">
        <v>0</v>
      </c>
      <c r="O299" s="172">
        <f>ROUND(E299*N299,2)</f>
        <v>0</v>
      </c>
      <c r="P299" s="172">
        <v>0</v>
      </c>
      <c r="Q299" s="172">
        <f>ROUND(E299*P299,2)</f>
        <v>0</v>
      </c>
      <c r="R299" s="172"/>
      <c r="S299" s="172" t="s">
        <v>177</v>
      </c>
      <c r="T299" s="173" t="s">
        <v>178</v>
      </c>
      <c r="U299" s="158">
        <v>3.6999999999999998E-2</v>
      </c>
      <c r="V299" s="158">
        <f>ROUND(E299*U299,2)</f>
        <v>0.21</v>
      </c>
      <c r="W299" s="15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 t="s">
        <v>196</v>
      </c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1" x14ac:dyDescent="0.2">
      <c r="A300" s="155"/>
      <c r="B300" s="156"/>
      <c r="C300" s="190" t="s">
        <v>249</v>
      </c>
      <c r="D300" s="188"/>
      <c r="E300" s="189">
        <v>5.55</v>
      </c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200</v>
      </c>
      <c r="AH300" s="148">
        <v>0</v>
      </c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ht="22.5" outlineLevel="1" x14ac:dyDescent="0.2">
      <c r="A301" s="167">
        <v>62</v>
      </c>
      <c r="B301" s="168" t="s">
        <v>483</v>
      </c>
      <c r="C301" s="184" t="s">
        <v>484</v>
      </c>
      <c r="D301" s="169" t="s">
        <v>227</v>
      </c>
      <c r="E301" s="170">
        <v>20.2</v>
      </c>
      <c r="F301" s="171"/>
      <c r="G301" s="172">
        <f>ROUND(E301*F301,2)</f>
        <v>0</v>
      </c>
      <c r="H301" s="171"/>
      <c r="I301" s="172">
        <f>ROUND(E301*H301,2)</f>
        <v>0</v>
      </c>
      <c r="J301" s="171"/>
      <c r="K301" s="172">
        <f>ROUND(E301*J301,2)</f>
        <v>0</v>
      </c>
      <c r="L301" s="172">
        <v>21</v>
      </c>
      <c r="M301" s="172">
        <f>G301*(1+L301/100)</f>
        <v>0</v>
      </c>
      <c r="N301" s="172">
        <v>0</v>
      </c>
      <c r="O301" s="172">
        <f>ROUND(E301*N301,2)</f>
        <v>0</v>
      </c>
      <c r="P301" s="172">
        <v>0</v>
      </c>
      <c r="Q301" s="172">
        <f>ROUND(E301*P301,2)</f>
        <v>0</v>
      </c>
      <c r="R301" s="172" t="s">
        <v>228</v>
      </c>
      <c r="S301" s="172" t="s">
        <v>177</v>
      </c>
      <c r="T301" s="173" t="s">
        <v>178</v>
      </c>
      <c r="U301" s="158">
        <v>0</v>
      </c>
      <c r="V301" s="158">
        <f>ROUND(E301*U301,2)</f>
        <v>0</v>
      </c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185</v>
      </c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1" x14ac:dyDescent="0.2">
      <c r="A302" s="155"/>
      <c r="B302" s="156"/>
      <c r="C302" s="190" t="s">
        <v>485</v>
      </c>
      <c r="D302" s="188"/>
      <c r="E302" s="189">
        <v>20.2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200</v>
      </c>
      <c r="AH302" s="148">
        <v>0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x14ac:dyDescent="0.2">
      <c r="A303" s="161" t="s">
        <v>172</v>
      </c>
      <c r="B303" s="162" t="s">
        <v>94</v>
      </c>
      <c r="C303" s="182" t="s">
        <v>95</v>
      </c>
      <c r="D303" s="163"/>
      <c r="E303" s="164"/>
      <c r="F303" s="165"/>
      <c r="G303" s="165">
        <f>SUMIF(AG304:AG354,"&lt;&gt;NOR",G304:G354)</f>
        <v>0</v>
      </c>
      <c r="H303" s="165"/>
      <c r="I303" s="165">
        <f>SUM(I304:I354)</f>
        <v>0</v>
      </c>
      <c r="J303" s="165"/>
      <c r="K303" s="165">
        <f>SUM(K304:K354)</f>
        <v>0</v>
      </c>
      <c r="L303" s="165"/>
      <c r="M303" s="165">
        <f>SUM(M304:M354)</f>
        <v>0</v>
      </c>
      <c r="N303" s="165"/>
      <c r="O303" s="165">
        <f>SUM(O304:O354)</f>
        <v>0</v>
      </c>
      <c r="P303" s="165"/>
      <c r="Q303" s="165">
        <f>SUM(Q304:Q354)</f>
        <v>0</v>
      </c>
      <c r="R303" s="165"/>
      <c r="S303" s="165"/>
      <c r="T303" s="166"/>
      <c r="U303" s="160"/>
      <c r="V303" s="160">
        <f>SUM(V304:V354)</f>
        <v>1353.2299999999998</v>
      </c>
      <c r="W303" s="160"/>
      <c r="AG303" t="s">
        <v>173</v>
      </c>
    </row>
    <row r="304" spans="1:60" ht="33.75" outlineLevel="1" x14ac:dyDescent="0.2">
      <c r="A304" s="167">
        <v>63</v>
      </c>
      <c r="B304" s="168" t="s">
        <v>486</v>
      </c>
      <c r="C304" s="184" t="s">
        <v>487</v>
      </c>
      <c r="D304" s="169" t="s">
        <v>195</v>
      </c>
      <c r="E304" s="170">
        <v>2242.9835800000001</v>
      </c>
      <c r="F304" s="171"/>
      <c r="G304" s="172">
        <f>ROUND(E304*F304,2)</f>
        <v>0</v>
      </c>
      <c r="H304" s="171"/>
      <c r="I304" s="172">
        <f>ROUND(E304*H304,2)</f>
        <v>0</v>
      </c>
      <c r="J304" s="171"/>
      <c r="K304" s="172">
        <f>ROUND(E304*J304,2)</f>
        <v>0</v>
      </c>
      <c r="L304" s="172">
        <v>21</v>
      </c>
      <c r="M304" s="172">
        <f>G304*(1+L304/100)</f>
        <v>0</v>
      </c>
      <c r="N304" s="172">
        <v>0</v>
      </c>
      <c r="O304" s="172">
        <f>ROUND(E304*N304,2)</f>
        <v>0</v>
      </c>
      <c r="P304" s="172">
        <v>0</v>
      </c>
      <c r="Q304" s="172">
        <f>ROUND(E304*P304,2)</f>
        <v>0</v>
      </c>
      <c r="R304" s="172"/>
      <c r="S304" s="172" t="s">
        <v>177</v>
      </c>
      <c r="T304" s="173" t="s">
        <v>178</v>
      </c>
      <c r="U304" s="158">
        <v>0.13900000000000001</v>
      </c>
      <c r="V304" s="158">
        <f>ROUND(E304*U304,2)</f>
        <v>311.77</v>
      </c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196</v>
      </c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ht="22.5" outlineLevel="1" x14ac:dyDescent="0.2">
      <c r="A305" s="155"/>
      <c r="B305" s="156"/>
      <c r="C305" s="190" t="s">
        <v>488</v>
      </c>
      <c r="D305" s="188"/>
      <c r="E305" s="189">
        <v>480.77</v>
      </c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200</v>
      </c>
      <c r="AH305" s="148">
        <v>0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55"/>
      <c r="B306" s="156"/>
      <c r="C306" s="190" t="s">
        <v>489</v>
      </c>
      <c r="D306" s="188"/>
      <c r="E306" s="189">
        <v>688.63</v>
      </c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200</v>
      </c>
      <c r="AH306" s="148">
        <v>0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ht="22.5" outlineLevel="1" x14ac:dyDescent="0.2">
      <c r="A307" s="155"/>
      <c r="B307" s="156"/>
      <c r="C307" s="190" t="s">
        <v>490</v>
      </c>
      <c r="D307" s="188"/>
      <c r="E307" s="189">
        <v>701.54</v>
      </c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200</v>
      </c>
      <c r="AH307" s="148">
        <v>0</v>
      </c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ht="22.5" outlineLevel="1" x14ac:dyDescent="0.2">
      <c r="A308" s="155"/>
      <c r="B308" s="156"/>
      <c r="C308" s="190" t="s">
        <v>491</v>
      </c>
      <c r="D308" s="188"/>
      <c r="E308" s="189">
        <v>372.04</v>
      </c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200</v>
      </c>
      <c r="AH308" s="148">
        <v>0</v>
      </c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ht="45" outlineLevel="1" x14ac:dyDescent="0.2">
      <c r="A309" s="167">
        <v>64</v>
      </c>
      <c r="B309" s="168" t="s">
        <v>492</v>
      </c>
      <c r="C309" s="184" t="s">
        <v>493</v>
      </c>
      <c r="D309" s="169" t="s">
        <v>195</v>
      </c>
      <c r="E309" s="170">
        <v>8971.9343200000003</v>
      </c>
      <c r="F309" s="171"/>
      <c r="G309" s="172">
        <f>ROUND(E309*F309,2)</f>
        <v>0</v>
      </c>
      <c r="H309" s="171"/>
      <c r="I309" s="172">
        <f>ROUND(E309*H309,2)</f>
        <v>0</v>
      </c>
      <c r="J309" s="171"/>
      <c r="K309" s="172">
        <f>ROUND(E309*J309,2)</f>
        <v>0</v>
      </c>
      <c r="L309" s="172">
        <v>21</v>
      </c>
      <c r="M309" s="172">
        <f>G309*(1+L309/100)</f>
        <v>0</v>
      </c>
      <c r="N309" s="172">
        <v>0</v>
      </c>
      <c r="O309" s="172">
        <f>ROUND(E309*N309,2)</f>
        <v>0</v>
      </c>
      <c r="P309" s="172">
        <v>0</v>
      </c>
      <c r="Q309" s="172">
        <f>ROUND(E309*P309,2)</f>
        <v>0</v>
      </c>
      <c r="R309" s="172"/>
      <c r="S309" s="172" t="s">
        <v>177</v>
      </c>
      <c r="T309" s="173" t="s">
        <v>178</v>
      </c>
      <c r="U309" s="158">
        <v>7.0000000000000001E-3</v>
      </c>
      <c r="V309" s="158">
        <f>ROUND(E309*U309,2)</f>
        <v>62.8</v>
      </c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196</v>
      </c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55"/>
      <c r="B310" s="156"/>
      <c r="C310" s="199" t="s">
        <v>283</v>
      </c>
      <c r="D310" s="191"/>
      <c r="E310" s="192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200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ht="22.5" outlineLevel="1" x14ac:dyDescent="0.2">
      <c r="A311" s="155"/>
      <c r="B311" s="156"/>
      <c r="C311" s="200" t="s">
        <v>494</v>
      </c>
      <c r="D311" s="191"/>
      <c r="E311" s="192">
        <v>480.77</v>
      </c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200</v>
      </c>
      <c r="AH311" s="148">
        <v>2</v>
      </c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ht="22.5" outlineLevel="1" x14ac:dyDescent="0.2">
      <c r="A312" s="155"/>
      <c r="B312" s="156"/>
      <c r="C312" s="200" t="s">
        <v>495</v>
      </c>
      <c r="D312" s="191"/>
      <c r="E312" s="192">
        <v>688.63</v>
      </c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200</v>
      </c>
      <c r="AH312" s="148">
        <v>2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ht="22.5" outlineLevel="1" x14ac:dyDescent="0.2">
      <c r="A313" s="155"/>
      <c r="B313" s="156"/>
      <c r="C313" s="200" t="s">
        <v>496</v>
      </c>
      <c r="D313" s="191"/>
      <c r="E313" s="192">
        <v>701.54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>
        <v>2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ht="22.5" outlineLevel="1" x14ac:dyDescent="0.2">
      <c r="A314" s="155"/>
      <c r="B314" s="156"/>
      <c r="C314" s="200" t="s">
        <v>497</v>
      </c>
      <c r="D314" s="191"/>
      <c r="E314" s="192">
        <v>372.04</v>
      </c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200</v>
      </c>
      <c r="AH314" s="148">
        <v>2</v>
      </c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201" t="s">
        <v>295</v>
      </c>
      <c r="D315" s="193"/>
      <c r="E315" s="194">
        <v>2242.98</v>
      </c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>
        <v>3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199" t="s">
        <v>296</v>
      </c>
      <c r="D316" s="191"/>
      <c r="E316" s="192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190" t="s">
        <v>498</v>
      </c>
      <c r="D317" s="188"/>
      <c r="E317" s="189">
        <v>8971.93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ht="22.5" outlineLevel="1" x14ac:dyDescent="0.2">
      <c r="A318" s="167">
        <v>65</v>
      </c>
      <c r="B318" s="168" t="s">
        <v>499</v>
      </c>
      <c r="C318" s="184" t="s">
        <v>500</v>
      </c>
      <c r="D318" s="169" t="s">
        <v>195</v>
      </c>
      <c r="E318" s="170">
        <v>2242.9835800000001</v>
      </c>
      <c r="F318" s="171"/>
      <c r="G318" s="172">
        <f>ROUND(E318*F318,2)</f>
        <v>0</v>
      </c>
      <c r="H318" s="171"/>
      <c r="I318" s="172">
        <f>ROUND(E318*H318,2)</f>
        <v>0</v>
      </c>
      <c r="J318" s="171"/>
      <c r="K318" s="172">
        <f>ROUND(E318*J318,2)</f>
        <v>0</v>
      </c>
      <c r="L318" s="172">
        <v>21</v>
      </c>
      <c r="M318" s="172">
        <f>G318*(1+L318/100)</f>
        <v>0</v>
      </c>
      <c r="N318" s="172">
        <v>0</v>
      </c>
      <c r="O318" s="172">
        <f>ROUND(E318*N318,2)</f>
        <v>0</v>
      </c>
      <c r="P318" s="172">
        <v>0</v>
      </c>
      <c r="Q318" s="172">
        <f>ROUND(E318*P318,2)</f>
        <v>0</v>
      </c>
      <c r="R318" s="172"/>
      <c r="S318" s="172" t="s">
        <v>177</v>
      </c>
      <c r="T318" s="173" t="s">
        <v>178</v>
      </c>
      <c r="U318" s="158">
        <v>0.11700000000000001</v>
      </c>
      <c r="V318" s="158">
        <f>ROUND(E318*U318,2)</f>
        <v>262.43</v>
      </c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196</v>
      </c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ht="22.5" outlineLevel="1" x14ac:dyDescent="0.2">
      <c r="A319" s="155"/>
      <c r="B319" s="156"/>
      <c r="C319" s="190" t="s">
        <v>488</v>
      </c>
      <c r="D319" s="188"/>
      <c r="E319" s="189">
        <v>480.77</v>
      </c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>
        <v>0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190" t="s">
        <v>489</v>
      </c>
      <c r="D320" s="188"/>
      <c r="E320" s="189">
        <v>688.63</v>
      </c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>
        <v>0</v>
      </c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ht="22.5" outlineLevel="1" x14ac:dyDescent="0.2">
      <c r="A321" s="155"/>
      <c r="B321" s="156"/>
      <c r="C321" s="190" t="s">
        <v>490</v>
      </c>
      <c r="D321" s="188"/>
      <c r="E321" s="189">
        <v>701.54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200</v>
      </c>
      <c r="AH321" s="148">
        <v>0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ht="22.5" outlineLevel="1" x14ac:dyDescent="0.2">
      <c r="A322" s="155"/>
      <c r="B322" s="156"/>
      <c r="C322" s="190" t="s">
        <v>491</v>
      </c>
      <c r="D322" s="188"/>
      <c r="E322" s="189">
        <v>372.04</v>
      </c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200</v>
      </c>
      <c r="AH322" s="148">
        <v>0</v>
      </c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ht="22.5" outlineLevel="1" x14ac:dyDescent="0.2">
      <c r="A323" s="167">
        <v>66</v>
      </c>
      <c r="B323" s="168" t="s">
        <v>501</v>
      </c>
      <c r="C323" s="184" t="s">
        <v>502</v>
      </c>
      <c r="D323" s="169" t="s">
        <v>195</v>
      </c>
      <c r="E323" s="170">
        <v>18.899999999999999</v>
      </c>
      <c r="F323" s="171"/>
      <c r="G323" s="172">
        <f>ROUND(E323*F323,2)</f>
        <v>0</v>
      </c>
      <c r="H323" s="171"/>
      <c r="I323" s="172">
        <f>ROUND(E323*H323,2)</f>
        <v>0</v>
      </c>
      <c r="J323" s="171"/>
      <c r="K323" s="172">
        <f>ROUND(E323*J323,2)</f>
        <v>0</v>
      </c>
      <c r="L323" s="172">
        <v>21</v>
      </c>
      <c r="M323" s="172">
        <f>G323*(1+L323/100)</f>
        <v>0</v>
      </c>
      <c r="N323" s="172">
        <v>0</v>
      </c>
      <c r="O323" s="172">
        <f>ROUND(E323*N323,2)</f>
        <v>0</v>
      </c>
      <c r="P323" s="172">
        <v>0</v>
      </c>
      <c r="Q323" s="172">
        <f>ROUND(E323*P323,2)</f>
        <v>0</v>
      </c>
      <c r="R323" s="172"/>
      <c r="S323" s="172" t="s">
        <v>177</v>
      </c>
      <c r="T323" s="173" t="s">
        <v>178</v>
      </c>
      <c r="U323" s="158">
        <v>0.214</v>
      </c>
      <c r="V323" s="158">
        <f>ROUND(E323*U323,2)</f>
        <v>4.04</v>
      </c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196</v>
      </c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1" x14ac:dyDescent="0.2">
      <c r="A324" s="155"/>
      <c r="B324" s="156"/>
      <c r="C324" s="190" t="s">
        <v>503</v>
      </c>
      <c r="D324" s="188"/>
      <c r="E324" s="189">
        <v>18.899999999999999</v>
      </c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200</v>
      </c>
      <c r="AH324" s="148">
        <v>0</v>
      </c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ht="22.5" outlineLevel="1" x14ac:dyDescent="0.2">
      <c r="A325" s="167">
        <v>67</v>
      </c>
      <c r="B325" s="168" t="s">
        <v>504</v>
      </c>
      <c r="C325" s="184" t="s">
        <v>505</v>
      </c>
      <c r="D325" s="169" t="s">
        <v>195</v>
      </c>
      <c r="E325" s="170">
        <v>1390.1767500000001</v>
      </c>
      <c r="F325" s="171"/>
      <c r="G325" s="172">
        <f>ROUND(E325*F325,2)</f>
        <v>0</v>
      </c>
      <c r="H325" s="171"/>
      <c r="I325" s="172">
        <f>ROUND(E325*H325,2)</f>
        <v>0</v>
      </c>
      <c r="J325" s="171"/>
      <c r="K325" s="172">
        <f>ROUND(E325*J325,2)</f>
        <v>0</v>
      </c>
      <c r="L325" s="172">
        <v>21</v>
      </c>
      <c r="M325" s="172">
        <f>G325*(1+L325/100)</f>
        <v>0</v>
      </c>
      <c r="N325" s="172">
        <v>0</v>
      </c>
      <c r="O325" s="172">
        <f>ROUND(E325*N325,2)</f>
        <v>0</v>
      </c>
      <c r="P325" s="172">
        <v>0</v>
      </c>
      <c r="Q325" s="172">
        <f>ROUND(E325*P325,2)</f>
        <v>0</v>
      </c>
      <c r="R325" s="172"/>
      <c r="S325" s="172" t="s">
        <v>177</v>
      </c>
      <c r="T325" s="173" t="s">
        <v>178</v>
      </c>
      <c r="U325" s="158">
        <v>0.252</v>
      </c>
      <c r="V325" s="158">
        <f>ROUND(E325*U325,2)</f>
        <v>350.32</v>
      </c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196</v>
      </c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ht="22.5" outlineLevel="1" x14ac:dyDescent="0.2">
      <c r="A326" s="155"/>
      <c r="B326" s="156"/>
      <c r="C326" s="190" t="s">
        <v>506</v>
      </c>
      <c r="D326" s="188"/>
      <c r="E326" s="189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200</v>
      </c>
      <c r="AH326" s="148">
        <v>0</v>
      </c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1" x14ac:dyDescent="0.2">
      <c r="A327" s="155"/>
      <c r="B327" s="156"/>
      <c r="C327" s="190" t="s">
        <v>489</v>
      </c>
      <c r="D327" s="188"/>
      <c r="E327" s="189">
        <v>688.63</v>
      </c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200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ht="22.5" outlineLevel="1" x14ac:dyDescent="0.2">
      <c r="A328" s="155"/>
      <c r="B328" s="156"/>
      <c r="C328" s="190" t="s">
        <v>490</v>
      </c>
      <c r="D328" s="188"/>
      <c r="E328" s="189">
        <v>701.54</v>
      </c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200</v>
      </c>
      <c r="AH328" s="148">
        <v>0</v>
      </c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ht="33.75" outlineLevel="1" x14ac:dyDescent="0.2">
      <c r="A329" s="167">
        <v>68</v>
      </c>
      <c r="B329" s="168" t="s">
        <v>507</v>
      </c>
      <c r="C329" s="184" t="s">
        <v>508</v>
      </c>
      <c r="D329" s="169" t="s">
        <v>195</v>
      </c>
      <c r="E329" s="170">
        <v>1390.1767500000001</v>
      </c>
      <c r="F329" s="171"/>
      <c r="G329" s="172">
        <f>ROUND(E329*F329,2)</f>
        <v>0</v>
      </c>
      <c r="H329" s="171"/>
      <c r="I329" s="172">
        <f>ROUND(E329*H329,2)</f>
        <v>0</v>
      </c>
      <c r="J329" s="171"/>
      <c r="K329" s="172">
        <f>ROUND(E329*J329,2)</f>
        <v>0</v>
      </c>
      <c r="L329" s="172">
        <v>21</v>
      </c>
      <c r="M329" s="172">
        <f>G329*(1+L329/100)</f>
        <v>0</v>
      </c>
      <c r="N329" s="172">
        <v>0</v>
      </c>
      <c r="O329" s="172">
        <f>ROUND(E329*N329,2)</f>
        <v>0</v>
      </c>
      <c r="P329" s="172">
        <v>0</v>
      </c>
      <c r="Q329" s="172">
        <f>ROUND(E329*P329,2)</f>
        <v>0</v>
      </c>
      <c r="R329" s="172"/>
      <c r="S329" s="172" t="s">
        <v>177</v>
      </c>
      <c r="T329" s="173" t="s">
        <v>178</v>
      </c>
      <c r="U329" s="158">
        <v>0.01</v>
      </c>
      <c r="V329" s="158">
        <f>ROUND(E329*U329,2)</f>
        <v>13.9</v>
      </c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196</v>
      </c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ht="22.5" outlineLevel="1" x14ac:dyDescent="0.2">
      <c r="A330" s="155"/>
      <c r="B330" s="156"/>
      <c r="C330" s="190" t="s">
        <v>506</v>
      </c>
      <c r="D330" s="188"/>
      <c r="E330" s="189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200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outlineLevel="1" x14ac:dyDescent="0.2">
      <c r="A331" s="155"/>
      <c r="B331" s="156"/>
      <c r="C331" s="190" t="s">
        <v>489</v>
      </c>
      <c r="D331" s="188"/>
      <c r="E331" s="189">
        <v>688.63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200</v>
      </c>
      <c r="AH331" s="148">
        <v>0</v>
      </c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ht="22.5" outlineLevel="1" x14ac:dyDescent="0.2">
      <c r="A332" s="155"/>
      <c r="B332" s="156"/>
      <c r="C332" s="190" t="s">
        <v>490</v>
      </c>
      <c r="D332" s="188"/>
      <c r="E332" s="189">
        <v>701.54</v>
      </c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 t="s">
        <v>200</v>
      </c>
      <c r="AH332" s="148">
        <v>0</v>
      </c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ht="33.75" outlineLevel="1" x14ac:dyDescent="0.2">
      <c r="A333" s="167">
        <v>69</v>
      </c>
      <c r="B333" s="168" t="s">
        <v>509</v>
      </c>
      <c r="C333" s="184" t="s">
        <v>510</v>
      </c>
      <c r="D333" s="169" t="s">
        <v>195</v>
      </c>
      <c r="E333" s="170">
        <v>1390.1767500000001</v>
      </c>
      <c r="F333" s="171"/>
      <c r="G333" s="172">
        <f>ROUND(E333*F333,2)</f>
        <v>0</v>
      </c>
      <c r="H333" s="171"/>
      <c r="I333" s="172">
        <f>ROUND(E333*H333,2)</f>
        <v>0</v>
      </c>
      <c r="J333" s="171"/>
      <c r="K333" s="172">
        <f>ROUND(E333*J333,2)</f>
        <v>0</v>
      </c>
      <c r="L333" s="172">
        <v>21</v>
      </c>
      <c r="M333" s="172">
        <f>G333*(1+L333/100)</f>
        <v>0</v>
      </c>
      <c r="N333" s="172">
        <v>0</v>
      </c>
      <c r="O333" s="172">
        <f>ROUND(E333*N333,2)</f>
        <v>0</v>
      </c>
      <c r="P333" s="172">
        <v>0</v>
      </c>
      <c r="Q333" s="172">
        <f>ROUND(E333*P333,2)</f>
        <v>0</v>
      </c>
      <c r="R333" s="172"/>
      <c r="S333" s="172" t="s">
        <v>177</v>
      </c>
      <c r="T333" s="173" t="s">
        <v>178</v>
      </c>
      <c r="U333" s="158">
        <v>0.19800000000000001</v>
      </c>
      <c r="V333" s="158">
        <f>ROUND(E333*U333,2)</f>
        <v>275.25</v>
      </c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196</v>
      </c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ht="22.5" outlineLevel="1" x14ac:dyDescent="0.2">
      <c r="A334" s="155"/>
      <c r="B334" s="156"/>
      <c r="C334" s="190" t="s">
        <v>506</v>
      </c>
      <c r="D334" s="188"/>
      <c r="E334" s="189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200</v>
      </c>
      <c r="AH334" s="148">
        <v>0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outlineLevel="1" x14ac:dyDescent="0.2">
      <c r="A335" s="155"/>
      <c r="B335" s="156"/>
      <c r="C335" s="190" t="s">
        <v>489</v>
      </c>
      <c r="D335" s="188"/>
      <c r="E335" s="189">
        <v>688.63</v>
      </c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200</v>
      </c>
      <c r="AH335" s="148">
        <v>0</v>
      </c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ht="22.5" outlineLevel="1" x14ac:dyDescent="0.2">
      <c r="A336" s="155"/>
      <c r="B336" s="156"/>
      <c r="C336" s="190" t="s">
        <v>490</v>
      </c>
      <c r="D336" s="188"/>
      <c r="E336" s="189">
        <v>701.54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outlineLevel="1" x14ac:dyDescent="0.2">
      <c r="A337" s="167">
        <v>70</v>
      </c>
      <c r="B337" s="168" t="s">
        <v>511</v>
      </c>
      <c r="C337" s="184" t="s">
        <v>512</v>
      </c>
      <c r="D337" s="169" t="s">
        <v>195</v>
      </c>
      <c r="E337" s="170">
        <v>2400.0245799999998</v>
      </c>
      <c r="F337" s="171"/>
      <c r="G337" s="172">
        <f>ROUND(E337*F337,2)</f>
        <v>0</v>
      </c>
      <c r="H337" s="171"/>
      <c r="I337" s="172">
        <f>ROUND(E337*H337,2)</f>
        <v>0</v>
      </c>
      <c r="J337" s="171"/>
      <c r="K337" s="172">
        <f>ROUND(E337*J337,2)</f>
        <v>0</v>
      </c>
      <c r="L337" s="172">
        <v>21</v>
      </c>
      <c r="M337" s="172">
        <f>G337*(1+L337/100)</f>
        <v>0</v>
      </c>
      <c r="N337" s="172">
        <v>0</v>
      </c>
      <c r="O337" s="172">
        <f>ROUND(E337*N337,2)</f>
        <v>0</v>
      </c>
      <c r="P337" s="172">
        <v>0</v>
      </c>
      <c r="Q337" s="172">
        <f>ROUND(E337*P337,2)</f>
        <v>0</v>
      </c>
      <c r="R337" s="172"/>
      <c r="S337" s="172" t="s">
        <v>177</v>
      </c>
      <c r="T337" s="173" t="s">
        <v>178</v>
      </c>
      <c r="U337" s="158">
        <v>3.0300000000000001E-2</v>
      </c>
      <c r="V337" s="158">
        <f>ROUND(E337*U337,2)</f>
        <v>72.72</v>
      </c>
      <c r="W337" s="15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 t="s">
        <v>196</v>
      </c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ht="33.75" outlineLevel="1" x14ac:dyDescent="0.2">
      <c r="A338" s="155"/>
      <c r="B338" s="156"/>
      <c r="C338" s="190" t="s">
        <v>513</v>
      </c>
      <c r="D338" s="188"/>
      <c r="E338" s="189">
        <v>514.70000000000005</v>
      </c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200</v>
      </c>
      <c r="AH338" s="148">
        <v>0</v>
      </c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/>
      <c r="B339" s="156"/>
      <c r="C339" s="190" t="s">
        <v>514</v>
      </c>
      <c r="D339" s="188"/>
      <c r="E339" s="189">
        <v>737.24</v>
      </c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200</v>
      </c>
      <c r="AH339" s="148">
        <v>0</v>
      </c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1" x14ac:dyDescent="0.2">
      <c r="A340" s="155"/>
      <c r="B340" s="156"/>
      <c r="C340" s="190" t="s">
        <v>515</v>
      </c>
      <c r="D340" s="188"/>
      <c r="E340" s="189">
        <v>750.23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ht="22.5" outlineLevel="1" x14ac:dyDescent="0.2">
      <c r="A341" s="155"/>
      <c r="B341" s="156"/>
      <c r="C341" s="190" t="s">
        <v>516</v>
      </c>
      <c r="D341" s="188"/>
      <c r="E341" s="189">
        <v>397.86</v>
      </c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200</v>
      </c>
      <c r="AH341" s="148">
        <v>0</v>
      </c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ht="33.75" outlineLevel="1" x14ac:dyDescent="0.2">
      <c r="A342" s="167">
        <v>71</v>
      </c>
      <c r="B342" s="168" t="s">
        <v>517</v>
      </c>
      <c r="C342" s="184" t="s">
        <v>518</v>
      </c>
      <c r="D342" s="169" t="s">
        <v>195</v>
      </c>
      <c r="E342" s="170">
        <v>9600</v>
      </c>
      <c r="F342" s="171"/>
      <c r="G342" s="172">
        <f>ROUND(E342*F342,2)</f>
        <v>0</v>
      </c>
      <c r="H342" s="171"/>
      <c r="I342" s="172">
        <f>ROUND(E342*H342,2)</f>
        <v>0</v>
      </c>
      <c r="J342" s="171"/>
      <c r="K342" s="172">
        <f>ROUND(E342*J342,2)</f>
        <v>0</v>
      </c>
      <c r="L342" s="172">
        <v>21</v>
      </c>
      <c r="M342" s="172">
        <f>G342*(1+L342/100)</f>
        <v>0</v>
      </c>
      <c r="N342" s="172">
        <v>0</v>
      </c>
      <c r="O342" s="172">
        <f>ROUND(E342*N342,2)</f>
        <v>0</v>
      </c>
      <c r="P342" s="172">
        <v>0</v>
      </c>
      <c r="Q342" s="172">
        <f>ROUND(E342*P342,2)</f>
        <v>0</v>
      </c>
      <c r="R342" s="172"/>
      <c r="S342" s="172" t="s">
        <v>177</v>
      </c>
      <c r="T342" s="173" t="s">
        <v>178</v>
      </c>
      <c r="U342" s="158">
        <v>0</v>
      </c>
      <c r="V342" s="158">
        <f>ROUND(E342*U342,2)</f>
        <v>0</v>
      </c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196</v>
      </c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1" x14ac:dyDescent="0.2">
      <c r="A343" s="155"/>
      <c r="B343" s="156"/>
      <c r="C343" s="199" t="s">
        <v>283</v>
      </c>
      <c r="D343" s="191"/>
      <c r="E343" s="192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200</v>
      </c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ht="33.75" outlineLevel="1" x14ac:dyDescent="0.2">
      <c r="A344" s="155"/>
      <c r="B344" s="156"/>
      <c r="C344" s="200" t="s">
        <v>519</v>
      </c>
      <c r="D344" s="191"/>
      <c r="E344" s="192">
        <v>514.70000000000005</v>
      </c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>
        <v>2</v>
      </c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1" x14ac:dyDescent="0.2">
      <c r="A345" s="155"/>
      <c r="B345" s="156"/>
      <c r="C345" s="200" t="s">
        <v>520</v>
      </c>
      <c r="D345" s="191"/>
      <c r="E345" s="192">
        <v>737.24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200</v>
      </c>
      <c r="AH345" s="148">
        <v>2</v>
      </c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200" t="s">
        <v>521</v>
      </c>
      <c r="D346" s="191"/>
      <c r="E346" s="192">
        <v>750.23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2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ht="22.5" outlineLevel="1" x14ac:dyDescent="0.2">
      <c r="A347" s="155"/>
      <c r="B347" s="156"/>
      <c r="C347" s="200" t="s">
        <v>522</v>
      </c>
      <c r="D347" s="191"/>
      <c r="E347" s="192">
        <v>397.86</v>
      </c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200</v>
      </c>
      <c r="AH347" s="148">
        <v>2</v>
      </c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201" t="s">
        <v>295</v>
      </c>
      <c r="D348" s="193"/>
      <c r="E348" s="194">
        <v>2400.02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>
        <v>3</v>
      </c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outlineLevel="1" x14ac:dyDescent="0.2">
      <c r="A349" s="155"/>
      <c r="B349" s="156"/>
      <c r="C349" s="199" t="s">
        <v>296</v>
      </c>
      <c r="D349" s="191"/>
      <c r="E349" s="192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200</v>
      </c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outlineLevel="1" x14ac:dyDescent="0.2">
      <c r="A350" s="155"/>
      <c r="B350" s="156"/>
      <c r="C350" s="190" t="s">
        <v>523</v>
      </c>
      <c r="D350" s="188"/>
      <c r="E350" s="189">
        <v>9600</v>
      </c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200</v>
      </c>
      <c r="AH350" s="148">
        <v>0</v>
      </c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67">
        <v>72</v>
      </c>
      <c r="B351" s="168" t="s">
        <v>524</v>
      </c>
      <c r="C351" s="184" t="s">
        <v>525</v>
      </c>
      <c r="D351" s="169" t="s">
        <v>526</v>
      </c>
      <c r="E351" s="170">
        <v>320</v>
      </c>
      <c r="F351" s="171"/>
      <c r="G351" s="172">
        <f>ROUND(E351*F351,2)</f>
        <v>0</v>
      </c>
      <c r="H351" s="171"/>
      <c r="I351" s="172">
        <f>ROUND(E351*H351,2)</f>
        <v>0</v>
      </c>
      <c r="J351" s="171"/>
      <c r="K351" s="172">
        <f>ROUND(E351*J351,2)</f>
        <v>0</v>
      </c>
      <c r="L351" s="172">
        <v>21</v>
      </c>
      <c r="M351" s="172">
        <f>G351*(1+L351/100)</f>
        <v>0</v>
      </c>
      <c r="N351" s="172">
        <v>0</v>
      </c>
      <c r="O351" s="172">
        <f>ROUND(E351*N351,2)</f>
        <v>0</v>
      </c>
      <c r="P351" s="172">
        <v>0</v>
      </c>
      <c r="Q351" s="172">
        <f>ROUND(E351*P351,2)</f>
        <v>0</v>
      </c>
      <c r="R351" s="172" t="s">
        <v>527</v>
      </c>
      <c r="S351" s="172" t="s">
        <v>177</v>
      </c>
      <c r="T351" s="173" t="s">
        <v>178</v>
      </c>
      <c r="U351" s="158">
        <v>0</v>
      </c>
      <c r="V351" s="158">
        <f>ROUND(E351*U351,2)</f>
        <v>0</v>
      </c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528</v>
      </c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1" x14ac:dyDescent="0.2">
      <c r="A352" s="155"/>
      <c r="B352" s="156"/>
      <c r="C352" s="190" t="s">
        <v>529</v>
      </c>
      <c r="D352" s="188"/>
      <c r="E352" s="189">
        <v>40</v>
      </c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200</v>
      </c>
      <c r="AH352" s="148">
        <v>0</v>
      </c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190" t="s">
        <v>530</v>
      </c>
      <c r="D353" s="188"/>
      <c r="E353" s="189">
        <v>40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0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outlineLevel="1" x14ac:dyDescent="0.2">
      <c r="A354" s="155"/>
      <c r="B354" s="156"/>
      <c r="C354" s="190" t="s">
        <v>531</v>
      </c>
      <c r="D354" s="188"/>
      <c r="E354" s="189">
        <v>240</v>
      </c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200</v>
      </c>
      <c r="AH354" s="148">
        <v>0</v>
      </c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ht="25.5" x14ac:dyDescent="0.2">
      <c r="A355" s="161" t="s">
        <v>172</v>
      </c>
      <c r="B355" s="162" t="s">
        <v>96</v>
      </c>
      <c r="C355" s="182" t="s">
        <v>97</v>
      </c>
      <c r="D355" s="163"/>
      <c r="E355" s="164"/>
      <c r="F355" s="165"/>
      <c r="G355" s="165">
        <f>SUMIF(AG356:AG377,"&lt;&gt;NOR",G356:G377)</f>
        <v>0</v>
      </c>
      <c r="H355" s="165"/>
      <c r="I355" s="165">
        <f>SUM(I356:I377)</f>
        <v>0</v>
      </c>
      <c r="J355" s="165"/>
      <c r="K355" s="165">
        <f>SUM(K356:K377)</f>
        <v>0</v>
      </c>
      <c r="L355" s="165"/>
      <c r="M355" s="165">
        <f>SUM(M356:M377)</f>
        <v>0</v>
      </c>
      <c r="N355" s="165"/>
      <c r="O355" s="165">
        <f>SUM(O356:O377)</f>
        <v>0</v>
      </c>
      <c r="P355" s="165"/>
      <c r="Q355" s="165">
        <f>SUM(Q356:Q377)</f>
        <v>0</v>
      </c>
      <c r="R355" s="165"/>
      <c r="S355" s="165"/>
      <c r="T355" s="166"/>
      <c r="U355" s="160"/>
      <c r="V355" s="160">
        <f>SUM(V356:V377)</f>
        <v>342.79999999999995</v>
      </c>
      <c r="W355" s="160"/>
      <c r="AG355" t="s">
        <v>173</v>
      </c>
    </row>
    <row r="356" spans="1:60" ht="45" outlineLevel="1" x14ac:dyDescent="0.2">
      <c r="A356" s="167">
        <v>73</v>
      </c>
      <c r="B356" s="168" t="s">
        <v>532</v>
      </c>
      <c r="C356" s="184" t="s">
        <v>533</v>
      </c>
      <c r="D356" s="169" t="s">
        <v>195</v>
      </c>
      <c r="E356" s="170">
        <v>803.30399999999997</v>
      </c>
      <c r="F356" s="171"/>
      <c r="G356" s="172">
        <f>ROUND(E356*F356,2)</f>
        <v>0</v>
      </c>
      <c r="H356" s="171"/>
      <c r="I356" s="172">
        <f>ROUND(E356*H356,2)</f>
        <v>0</v>
      </c>
      <c r="J356" s="171"/>
      <c r="K356" s="172">
        <f>ROUND(E356*J356,2)</f>
        <v>0</v>
      </c>
      <c r="L356" s="172">
        <v>21</v>
      </c>
      <c r="M356" s="172">
        <f>G356*(1+L356/100)</f>
        <v>0</v>
      </c>
      <c r="N356" s="172">
        <v>0</v>
      </c>
      <c r="O356" s="172">
        <f>ROUND(E356*N356,2)</f>
        <v>0</v>
      </c>
      <c r="P356" s="172">
        <v>0</v>
      </c>
      <c r="Q356" s="172">
        <f>ROUND(E356*P356,2)</f>
        <v>0</v>
      </c>
      <c r="R356" s="172"/>
      <c r="S356" s="172" t="s">
        <v>177</v>
      </c>
      <c r="T356" s="173" t="s">
        <v>178</v>
      </c>
      <c r="U356" s="158">
        <v>0.308</v>
      </c>
      <c r="V356" s="158">
        <f>ROUND(E356*U356,2)</f>
        <v>247.42</v>
      </c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196</v>
      </c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ht="22.5" outlineLevel="1" x14ac:dyDescent="0.2">
      <c r="A357" s="155"/>
      <c r="B357" s="156"/>
      <c r="C357" s="276" t="s">
        <v>534</v>
      </c>
      <c r="D357" s="277"/>
      <c r="E357" s="277"/>
      <c r="F357" s="277"/>
      <c r="G357" s="277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198</v>
      </c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97" t="str">
        <f>C357</f>
        <v>zárubněmi, umytí a vyčištění jiných zasklených a natíraných ploch a zařizovacích předmětů před předáním do užívání světlá výška podlaží do 4 m</v>
      </c>
      <c r="BB357" s="148"/>
      <c r="BC357" s="148"/>
      <c r="BD357" s="148"/>
      <c r="BE357" s="148"/>
      <c r="BF357" s="148"/>
      <c r="BG357" s="148"/>
      <c r="BH357" s="148"/>
    </row>
    <row r="358" spans="1:60" outlineLevel="1" x14ac:dyDescent="0.2">
      <c r="A358" s="155"/>
      <c r="B358" s="156"/>
      <c r="C358" s="199" t="s">
        <v>283</v>
      </c>
      <c r="D358" s="191"/>
      <c r="E358" s="192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200</v>
      </c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outlineLevel="1" x14ac:dyDescent="0.2">
      <c r="A359" s="155"/>
      <c r="B359" s="156"/>
      <c r="C359" s="200" t="s">
        <v>535</v>
      </c>
      <c r="D359" s="191"/>
      <c r="E359" s="192">
        <v>18.329999999999998</v>
      </c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200</v>
      </c>
      <c r="AH359" s="148">
        <v>2</v>
      </c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outlineLevel="1" x14ac:dyDescent="0.2">
      <c r="A360" s="155"/>
      <c r="B360" s="156"/>
      <c r="C360" s="200" t="s">
        <v>536</v>
      </c>
      <c r="D360" s="191"/>
      <c r="E360" s="192">
        <v>24.55</v>
      </c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200</v>
      </c>
      <c r="AH360" s="148">
        <v>2</v>
      </c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1" x14ac:dyDescent="0.2">
      <c r="A361" s="155"/>
      <c r="B361" s="156"/>
      <c r="C361" s="200" t="s">
        <v>537</v>
      </c>
      <c r="D361" s="191"/>
      <c r="E361" s="192">
        <v>24.55</v>
      </c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200</v>
      </c>
      <c r="AH361" s="148">
        <v>2</v>
      </c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1" x14ac:dyDescent="0.2">
      <c r="A362" s="155"/>
      <c r="B362" s="156"/>
      <c r="C362" s="200" t="s">
        <v>538</v>
      </c>
      <c r="D362" s="191"/>
      <c r="E362" s="192">
        <v>10.96</v>
      </c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200</v>
      </c>
      <c r="AH362" s="148">
        <v>2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55"/>
      <c r="B363" s="156"/>
      <c r="C363" s="201" t="s">
        <v>295</v>
      </c>
      <c r="D363" s="193"/>
      <c r="E363" s="194">
        <v>78.39</v>
      </c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200</v>
      </c>
      <c r="AH363" s="148">
        <v>3</v>
      </c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outlineLevel="1" x14ac:dyDescent="0.2">
      <c r="A364" s="155"/>
      <c r="B364" s="156"/>
      <c r="C364" s="199" t="s">
        <v>296</v>
      </c>
      <c r="D364" s="191"/>
      <c r="E364" s="192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200</v>
      </c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outlineLevel="1" x14ac:dyDescent="0.2">
      <c r="A365" s="155"/>
      <c r="B365" s="156"/>
      <c r="C365" s="190" t="s">
        <v>539</v>
      </c>
      <c r="D365" s="188"/>
      <c r="E365" s="189">
        <v>313.55</v>
      </c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200</v>
      </c>
      <c r="AH365" s="148">
        <v>0</v>
      </c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outlineLevel="1" x14ac:dyDescent="0.2">
      <c r="A366" s="155"/>
      <c r="B366" s="156"/>
      <c r="C366" s="190" t="s">
        <v>473</v>
      </c>
      <c r="D366" s="188"/>
      <c r="E366" s="189">
        <v>439.36</v>
      </c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200</v>
      </c>
      <c r="AH366" s="148">
        <v>0</v>
      </c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1" x14ac:dyDescent="0.2">
      <c r="A367" s="155"/>
      <c r="B367" s="156"/>
      <c r="C367" s="190" t="s">
        <v>540</v>
      </c>
      <c r="D367" s="188"/>
      <c r="E367" s="189">
        <v>50.4</v>
      </c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200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outlineLevel="1" x14ac:dyDescent="0.2">
      <c r="A368" s="167">
        <v>74</v>
      </c>
      <c r="B368" s="168" t="s">
        <v>541</v>
      </c>
      <c r="C368" s="184" t="s">
        <v>542</v>
      </c>
      <c r="D368" s="169" t="s">
        <v>195</v>
      </c>
      <c r="E368" s="170">
        <v>683.02499999999998</v>
      </c>
      <c r="F368" s="171"/>
      <c r="G368" s="172">
        <f>ROUND(E368*F368,2)</f>
        <v>0</v>
      </c>
      <c r="H368" s="171"/>
      <c r="I368" s="172">
        <f>ROUND(E368*H368,2)</f>
        <v>0</v>
      </c>
      <c r="J368" s="171"/>
      <c r="K368" s="172">
        <f>ROUND(E368*J368,2)</f>
        <v>0</v>
      </c>
      <c r="L368" s="172">
        <v>21</v>
      </c>
      <c r="M368" s="172">
        <f>G368*(1+L368/100)</f>
        <v>0</v>
      </c>
      <c r="N368" s="172">
        <v>0</v>
      </c>
      <c r="O368" s="172">
        <f>ROUND(E368*N368,2)</f>
        <v>0</v>
      </c>
      <c r="P368" s="172">
        <v>0</v>
      </c>
      <c r="Q368" s="172">
        <f>ROUND(E368*P368,2)</f>
        <v>0</v>
      </c>
      <c r="R368" s="172"/>
      <c r="S368" s="172" t="s">
        <v>177</v>
      </c>
      <c r="T368" s="173" t="s">
        <v>178</v>
      </c>
      <c r="U368" s="158">
        <v>0.13</v>
      </c>
      <c r="V368" s="158">
        <f>ROUND(E368*U368,2)</f>
        <v>88.79</v>
      </c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196</v>
      </c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1" x14ac:dyDescent="0.2">
      <c r="A369" s="155"/>
      <c r="B369" s="156"/>
      <c r="C369" s="190" t="s">
        <v>430</v>
      </c>
      <c r="D369" s="188"/>
      <c r="E369" s="189">
        <v>25.2</v>
      </c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200</v>
      </c>
      <c r="AH369" s="148">
        <v>0</v>
      </c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ht="22.5" outlineLevel="1" x14ac:dyDescent="0.2">
      <c r="A370" s="155"/>
      <c r="B370" s="156"/>
      <c r="C370" s="190" t="s">
        <v>543</v>
      </c>
      <c r="D370" s="188"/>
      <c r="E370" s="189">
        <v>68.78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200</v>
      </c>
      <c r="AH370" s="148">
        <v>0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ht="22.5" outlineLevel="1" x14ac:dyDescent="0.2">
      <c r="A371" s="155"/>
      <c r="B371" s="156"/>
      <c r="C371" s="190" t="s">
        <v>432</v>
      </c>
      <c r="D371" s="188"/>
      <c r="E371" s="189">
        <v>589.04999999999995</v>
      </c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200</v>
      </c>
      <c r="AH371" s="148">
        <v>0</v>
      </c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ht="22.5" outlineLevel="1" x14ac:dyDescent="0.2">
      <c r="A372" s="167">
        <v>75</v>
      </c>
      <c r="B372" s="168" t="s">
        <v>544</v>
      </c>
      <c r="C372" s="184" t="s">
        <v>545</v>
      </c>
      <c r="D372" s="169" t="s">
        <v>195</v>
      </c>
      <c r="E372" s="170">
        <v>439.35599999999999</v>
      </c>
      <c r="F372" s="171"/>
      <c r="G372" s="172">
        <f>ROUND(E372*F372,2)</f>
        <v>0</v>
      </c>
      <c r="H372" s="171"/>
      <c r="I372" s="172">
        <f>ROUND(E372*H372,2)</f>
        <v>0</v>
      </c>
      <c r="J372" s="171"/>
      <c r="K372" s="172">
        <f>ROUND(E372*J372,2)</f>
        <v>0</v>
      </c>
      <c r="L372" s="172">
        <v>21</v>
      </c>
      <c r="M372" s="172">
        <f>G372*(1+L372/100)</f>
        <v>0</v>
      </c>
      <c r="N372" s="172">
        <v>0</v>
      </c>
      <c r="O372" s="172">
        <f>ROUND(E372*N372,2)</f>
        <v>0</v>
      </c>
      <c r="P372" s="172">
        <v>0</v>
      </c>
      <c r="Q372" s="172">
        <f>ROUND(E372*P372,2)</f>
        <v>0</v>
      </c>
      <c r="R372" s="172"/>
      <c r="S372" s="172" t="s">
        <v>177</v>
      </c>
      <c r="T372" s="173" t="s">
        <v>178</v>
      </c>
      <c r="U372" s="158">
        <v>1.4999999999999999E-2</v>
      </c>
      <c r="V372" s="158">
        <f>ROUND(E372*U372,2)</f>
        <v>6.59</v>
      </c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196</v>
      </c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outlineLevel="1" x14ac:dyDescent="0.2">
      <c r="A373" s="155"/>
      <c r="B373" s="156"/>
      <c r="C373" s="190" t="s">
        <v>473</v>
      </c>
      <c r="D373" s="188"/>
      <c r="E373" s="189">
        <v>439.36</v>
      </c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200</v>
      </c>
      <c r="AH373" s="148">
        <v>0</v>
      </c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ht="22.5" outlineLevel="1" x14ac:dyDescent="0.2">
      <c r="A374" s="167">
        <v>76</v>
      </c>
      <c r="B374" s="168" t="s">
        <v>546</v>
      </c>
      <c r="C374" s="184" t="s">
        <v>547</v>
      </c>
      <c r="D374" s="169" t="s">
        <v>548</v>
      </c>
      <c r="E374" s="170">
        <v>120</v>
      </c>
      <c r="F374" s="171"/>
      <c r="G374" s="172">
        <f>ROUND(E374*F374,2)</f>
        <v>0</v>
      </c>
      <c r="H374" s="171"/>
      <c r="I374" s="172">
        <f>ROUND(E374*H374,2)</f>
        <v>0</v>
      </c>
      <c r="J374" s="171"/>
      <c r="K374" s="172">
        <f>ROUND(E374*J374,2)</f>
        <v>0</v>
      </c>
      <c r="L374" s="172">
        <v>21</v>
      </c>
      <c r="M374" s="172">
        <f>G374*(1+L374/100)</f>
        <v>0</v>
      </c>
      <c r="N374" s="172">
        <v>0</v>
      </c>
      <c r="O374" s="172">
        <f>ROUND(E374*N374,2)</f>
        <v>0</v>
      </c>
      <c r="P374" s="172">
        <v>0</v>
      </c>
      <c r="Q374" s="172">
        <f>ROUND(E374*P374,2)</f>
        <v>0</v>
      </c>
      <c r="R374" s="172"/>
      <c r="S374" s="172" t="s">
        <v>184</v>
      </c>
      <c r="T374" s="173" t="s">
        <v>178</v>
      </c>
      <c r="U374" s="158">
        <v>0</v>
      </c>
      <c r="V374" s="158">
        <f>ROUND(E374*U374,2)</f>
        <v>0</v>
      </c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185</v>
      </c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190" t="s">
        <v>549</v>
      </c>
      <c r="D375" s="188"/>
      <c r="E375" s="189">
        <v>120</v>
      </c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67">
        <v>77</v>
      </c>
      <c r="B376" s="168" t="s">
        <v>550</v>
      </c>
      <c r="C376" s="184" t="s">
        <v>551</v>
      </c>
      <c r="D376" s="169" t="s">
        <v>256</v>
      </c>
      <c r="E376" s="170">
        <v>128</v>
      </c>
      <c r="F376" s="171"/>
      <c r="G376" s="172">
        <f>ROUND(E376*F376,2)</f>
        <v>0</v>
      </c>
      <c r="H376" s="171"/>
      <c r="I376" s="172">
        <f>ROUND(E376*H376,2)</f>
        <v>0</v>
      </c>
      <c r="J376" s="171"/>
      <c r="K376" s="172">
        <f>ROUND(E376*J376,2)</f>
        <v>0</v>
      </c>
      <c r="L376" s="172">
        <v>21</v>
      </c>
      <c r="M376" s="172">
        <f>G376*(1+L376/100)</f>
        <v>0</v>
      </c>
      <c r="N376" s="172">
        <v>0</v>
      </c>
      <c r="O376" s="172">
        <f>ROUND(E376*N376,2)</f>
        <v>0</v>
      </c>
      <c r="P376" s="172">
        <v>0</v>
      </c>
      <c r="Q376" s="172">
        <f>ROUND(E376*P376,2)</f>
        <v>0</v>
      </c>
      <c r="R376" s="172"/>
      <c r="S376" s="172" t="s">
        <v>184</v>
      </c>
      <c r="T376" s="173" t="s">
        <v>178</v>
      </c>
      <c r="U376" s="158">
        <v>0</v>
      </c>
      <c r="V376" s="158">
        <f>ROUND(E376*U376,2)</f>
        <v>0</v>
      </c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196</v>
      </c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/>
      <c r="B377" s="156"/>
      <c r="C377" s="190" t="s">
        <v>552</v>
      </c>
      <c r="D377" s="188"/>
      <c r="E377" s="189">
        <v>128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200</v>
      </c>
      <c r="AH377" s="148">
        <v>0</v>
      </c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x14ac:dyDescent="0.2">
      <c r="A378" s="161" t="s">
        <v>172</v>
      </c>
      <c r="B378" s="162" t="s">
        <v>98</v>
      </c>
      <c r="C378" s="182" t="s">
        <v>99</v>
      </c>
      <c r="D378" s="163"/>
      <c r="E378" s="164"/>
      <c r="F378" s="165"/>
      <c r="G378" s="165">
        <f>SUMIF(AG379:AG428,"&lt;&gt;NOR",G379:G428)</f>
        <v>0</v>
      </c>
      <c r="H378" s="165"/>
      <c r="I378" s="165">
        <f>SUM(I379:I428)</f>
        <v>0</v>
      </c>
      <c r="J378" s="165"/>
      <c r="K378" s="165">
        <f>SUM(K379:K428)</f>
        <v>0</v>
      </c>
      <c r="L378" s="165"/>
      <c r="M378" s="165">
        <f>SUM(M379:M428)</f>
        <v>0</v>
      </c>
      <c r="N378" s="165"/>
      <c r="O378" s="165">
        <f>SUM(O379:O428)</f>
        <v>0</v>
      </c>
      <c r="P378" s="165"/>
      <c r="Q378" s="165">
        <f>SUM(Q379:Q428)</f>
        <v>0</v>
      </c>
      <c r="R378" s="165"/>
      <c r="S378" s="165"/>
      <c r="T378" s="166"/>
      <c r="U378" s="160"/>
      <c r="V378" s="160">
        <f>SUM(V379:V428)</f>
        <v>3166.7599999999998</v>
      </c>
      <c r="W378" s="160"/>
      <c r="AG378" t="s">
        <v>173</v>
      </c>
    </row>
    <row r="379" spans="1:60" outlineLevel="1" x14ac:dyDescent="0.2">
      <c r="A379" s="167">
        <v>78</v>
      </c>
      <c r="B379" s="168" t="s">
        <v>553</v>
      </c>
      <c r="C379" s="184" t="s">
        <v>554</v>
      </c>
      <c r="D379" s="169" t="s">
        <v>208</v>
      </c>
      <c r="E379" s="170">
        <v>4.5010000000000003</v>
      </c>
      <c r="F379" s="171"/>
      <c r="G379" s="172">
        <f>ROUND(E379*F379,2)</f>
        <v>0</v>
      </c>
      <c r="H379" s="171"/>
      <c r="I379" s="172">
        <f>ROUND(E379*H379,2)</f>
        <v>0</v>
      </c>
      <c r="J379" s="171"/>
      <c r="K379" s="172">
        <f>ROUND(E379*J379,2)</f>
        <v>0</v>
      </c>
      <c r="L379" s="172">
        <v>21</v>
      </c>
      <c r="M379" s="172">
        <f>G379*(1+L379/100)</f>
        <v>0</v>
      </c>
      <c r="N379" s="172">
        <v>0</v>
      </c>
      <c r="O379" s="172">
        <f>ROUND(E379*N379,2)</f>
        <v>0</v>
      </c>
      <c r="P379" s="172">
        <v>0</v>
      </c>
      <c r="Q379" s="172">
        <f>ROUND(E379*P379,2)</f>
        <v>0</v>
      </c>
      <c r="R379" s="172"/>
      <c r="S379" s="172" t="s">
        <v>177</v>
      </c>
      <c r="T379" s="173" t="s">
        <v>178</v>
      </c>
      <c r="U379" s="158">
        <v>6.4359999999999999</v>
      </c>
      <c r="V379" s="158">
        <f>ROUND(E379*U379,2)</f>
        <v>28.97</v>
      </c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196</v>
      </c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outlineLevel="1" x14ac:dyDescent="0.2">
      <c r="A380" s="155"/>
      <c r="B380" s="156"/>
      <c r="C380" s="190" t="s">
        <v>555</v>
      </c>
      <c r="D380" s="188"/>
      <c r="E380" s="189">
        <v>4.0999999999999996</v>
      </c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200</v>
      </c>
      <c r="AH380" s="148">
        <v>0</v>
      </c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1" x14ac:dyDescent="0.2">
      <c r="A381" s="155"/>
      <c r="B381" s="156"/>
      <c r="C381" s="190" t="s">
        <v>556</v>
      </c>
      <c r="D381" s="188"/>
      <c r="E381" s="189">
        <v>0.41</v>
      </c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200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ht="33.75" outlineLevel="1" x14ac:dyDescent="0.2">
      <c r="A382" s="167">
        <v>79</v>
      </c>
      <c r="B382" s="168" t="s">
        <v>557</v>
      </c>
      <c r="C382" s="184" t="s">
        <v>558</v>
      </c>
      <c r="D382" s="169" t="s">
        <v>208</v>
      </c>
      <c r="E382" s="170">
        <v>9.4063999999999997</v>
      </c>
      <c r="F382" s="171"/>
      <c r="G382" s="172">
        <f>ROUND(E382*F382,2)</f>
        <v>0</v>
      </c>
      <c r="H382" s="171"/>
      <c r="I382" s="172">
        <f>ROUND(E382*H382,2)</f>
        <v>0</v>
      </c>
      <c r="J382" s="171"/>
      <c r="K382" s="172">
        <f>ROUND(E382*J382,2)</f>
        <v>0</v>
      </c>
      <c r="L382" s="172">
        <v>21</v>
      </c>
      <c r="M382" s="172">
        <f>G382*(1+L382/100)</f>
        <v>0</v>
      </c>
      <c r="N382" s="172">
        <v>0</v>
      </c>
      <c r="O382" s="172">
        <f>ROUND(E382*N382,2)</f>
        <v>0</v>
      </c>
      <c r="P382" s="172">
        <v>0</v>
      </c>
      <c r="Q382" s="172">
        <f>ROUND(E382*P382,2)</f>
        <v>0</v>
      </c>
      <c r="R382" s="172"/>
      <c r="S382" s="172" t="s">
        <v>177</v>
      </c>
      <c r="T382" s="173" t="s">
        <v>178</v>
      </c>
      <c r="U382" s="158">
        <v>1.52</v>
      </c>
      <c r="V382" s="158">
        <f>ROUND(E382*U382,2)</f>
        <v>14.3</v>
      </c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196</v>
      </c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outlineLevel="1" x14ac:dyDescent="0.2">
      <c r="A383" s="155"/>
      <c r="B383" s="156"/>
      <c r="C383" s="199" t="s">
        <v>283</v>
      </c>
      <c r="D383" s="191"/>
      <c r="E383" s="192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 t="s">
        <v>200</v>
      </c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outlineLevel="1" x14ac:dyDescent="0.2">
      <c r="A384" s="155"/>
      <c r="B384" s="156"/>
      <c r="C384" s="200" t="s">
        <v>559</v>
      </c>
      <c r="D384" s="191"/>
      <c r="E384" s="192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200</v>
      </c>
      <c r="AH384" s="148">
        <v>2</v>
      </c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1" x14ac:dyDescent="0.2">
      <c r="A385" s="155"/>
      <c r="B385" s="156"/>
      <c r="C385" s="200" t="s">
        <v>560</v>
      </c>
      <c r="D385" s="191"/>
      <c r="E385" s="192">
        <v>22</v>
      </c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 t="s">
        <v>200</v>
      </c>
      <c r="AH385" s="148">
        <v>2</v>
      </c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outlineLevel="1" x14ac:dyDescent="0.2">
      <c r="A386" s="155"/>
      <c r="B386" s="156"/>
      <c r="C386" s="200" t="s">
        <v>561</v>
      </c>
      <c r="D386" s="191"/>
      <c r="E386" s="192">
        <v>29.46</v>
      </c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200</v>
      </c>
      <c r="AH386" s="148">
        <v>2</v>
      </c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55"/>
      <c r="B387" s="156"/>
      <c r="C387" s="200" t="s">
        <v>562</v>
      </c>
      <c r="D387" s="191"/>
      <c r="E387" s="192">
        <v>29.46</v>
      </c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200</v>
      </c>
      <c r="AH387" s="148">
        <v>2</v>
      </c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200" t="s">
        <v>563</v>
      </c>
      <c r="D388" s="191"/>
      <c r="E388" s="192">
        <v>13.15</v>
      </c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2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201" t="s">
        <v>295</v>
      </c>
      <c r="D389" s="193"/>
      <c r="E389" s="194">
        <v>94.06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3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outlineLevel="1" x14ac:dyDescent="0.2">
      <c r="A390" s="155"/>
      <c r="B390" s="156"/>
      <c r="C390" s="199" t="s">
        <v>296</v>
      </c>
      <c r="D390" s="191"/>
      <c r="E390" s="192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200</v>
      </c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564</v>
      </c>
      <c r="D391" s="188"/>
      <c r="E391" s="189">
        <v>9.41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ht="33.75" outlineLevel="1" x14ac:dyDescent="0.2">
      <c r="A392" s="167">
        <v>80</v>
      </c>
      <c r="B392" s="168" t="s">
        <v>565</v>
      </c>
      <c r="C392" s="184" t="s">
        <v>566</v>
      </c>
      <c r="D392" s="169" t="s">
        <v>208</v>
      </c>
      <c r="E392" s="170">
        <v>101.12066</v>
      </c>
      <c r="F392" s="171"/>
      <c r="G392" s="172">
        <f>ROUND(E392*F392,2)</f>
        <v>0</v>
      </c>
      <c r="H392" s="171"/>
      <c r="I392" s="172">
        <f>ROUND(E392*H392,2)</f>
        <v>0</v>
      </c>
      <c r="J392" s="171"/>
      <c r="K392" s="172">
        <f>ROUND(E392*J392,2)</f>
        <v>0</v>
      </c>
      <c r="L392" s="172">
        <v>21</v>
      </c>
      <c r="M392" s="172">
        <f>G392*(1+L392/100)</f>
        <v>0</v>
      </c>
      <c r="N392" s="172">
        <v>0</v>
      </c>
      <c r="O392" s="172">
        <f>ROUND(E392*N392,2)</f>
        <v>0</v>
      </c>
      <c r="P392" s="172">
        <v>0</v>
      </c>
      <c r="Q392" s="172">
        <f>ROUND(E392*P392,2)</f>
        <v>0</v>
      </c>
      <c r="R392" s="172"/>
      <c r="S392" s="172" t="s">
        <v>177</v>
      </c>
      <c r="T392" s="173" t="s">
        <v>178</v>
      </c>
      <c r="U392" s="158">
        <v>7.1950000000000003</v>
      </c>
      <c r="V392" s="158">
        <f>ROUND(E392*U392,2)</f>
        <v>727.56</v>
      </c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196</v>
      </c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1" x14ac:dyDescent="0.2">
      <c r="A393" s="155"/>
      <c r="B393" s="156"/>
      <c r="C393" s="190" t="s">
        <v>567</v>
      </c>
      <c r="D393" s="188"/>
      <c r="E393" s="189">
        <v>6.01</v>
      </c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200</v>
      </c>
      <c r="AH393" s="148">
        <v>0</v>
      </c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1" x14ac:dyDescent="0.2">
      <c r="A394" s="155"/>
      <c r="B394" s="156"/>
      <c r="C394" s="190" t="s">
        <v>568</v>
      </c>
      <c r="D394" s="188"/>
      <c r="E394" s="189">
        <v>12.88</v>
      </c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200</v>
      </c>
      <c r="AH394" s="148">
        <v>0</v>
      </c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outlineLevel="1" x14ac:dyDescent="0.2">
      <c r="A395" s="155"/>
      <c r="B395" s="156"/>
      <c r="C395" s="190" t="s">
        <v>471</v>
      </c>
      <c r="D395" s="188"/>
      <c r="E395" s="189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outlineLevel="1" x14ac:dyDescent="0.2">
      <c r="A396" s="155"/>
      <c r="B396" s="156"/>
      <c r="C396" s="190" t="s">
        <v>569</v>
      </c>
      <c r="D396" s="188"/>
      <c r="E396" s="189">
        <v>19.47</v>
      </c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200</v>
      </c>
      <c r="AH396" s="148">
        <v>0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190" t="s">
        <v>570</v>
      </c>
      <c r="D397" s="188"/>
      <c r="E397" s="189">
        <v>35.15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0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55"/>
      <c r="B398" s="156"/>
      <c r="C398" s="190" t="s">
        <v>571</v>
      </c>
      <c r="D398" s="188"/>
      <c r="E398" s="189">
        <v>24.16</v>
      </c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200</v>
      </c>
      <c r="AH398" s="148">
        <v>0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190" t="s">
        <v>572</v>
      </c>
      <c r="D399" s="188"/>
      <c r="E399" s="189">
        <v>3.44</v>
      </c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0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ht="33.75" outlineLevel="1" x14ac:dyDescent="0.2">
      <c r="A400" s="167">
        <v>81</v>
      </c>
      <c r="B400" s="168" t="s">
        <v>573</v>
      </c>
      <c r="C400" s="184" t="s">
        <v>574</v>
      </c>
      <c r="D400" s="169" t="s">
        <v>208</v>
      </c>
      <c r="E400" s="170">
        <v>67.499080000000006</v>
      </c>
      <c r="F400" s="171"/>
      <c r="G400" s="172">
        <f>ROUND(E400*F400,2)</f>
        <v>0</v>
      </c>
      <c r="H400" s="171"/>
      <c r="I400" s="172">
        <f>ROUND(E400*H400,2)</f>
        <v>0</v>
      </c>
      <c r="J400" s="171"/>
      <c r="K400" s="172">
        <f>ROUND(E400*J400,2)</f>
        <v>0</v>
      </c>
      <c r="L400" s="172">
        <v>21</v>
      </c>
      <c r="M400" s="172">
        <f>G400*(1+L400/100)</f>
        <v>0</v>
      </c>
      <c r="N400" s="172">
        <v>0</v>
      </c>
      <c r="O400" s="172">
        <f>ROUND(E400*N400,2)</f>
        <v>0</v>
      </c>
      <c r="P400" s="172">
        <v>0</v>
      </c>
      <c r="Q400" s="172">
        <f>ROUND(E400*P400,2)</f>
        <v>0</v>
      </c>
      <c r="R400" s="172"/>
      <c r="S400" s="172" t="s">
        <v>177</v>
      </c>
      <c r="T400" s="173" t="s">
        <v>178</v>
      </c>
      <c r="U400" s="158">
        <v>4.8280000000000003</v>
      </c>
      <c r="V400" s="158">
        <f>ROUND(E400*U400,2)</f>
        <v>325.89</v>
      </c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196</v>
      </c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190" t="s">
        <v>568</v>
      </c>
      <c r="D401" s="188"/>
      <c r="E401" s="189">
        <v>12.88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55"/>
      <c r="B402" s="156"/>
      <c r="C402" s="190" t="s">
        <v>471</v>
      </c>
      <c r="D402" s="188"/>
      <c r="E402" s="189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200</v>
      </c>
      <c r="AH402" s="148">
        <v>0</v>
      </c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55"/>
      <c r="B403" s="156"/>
      <c r="C403" s="190" t="s">
        <v>569</v>
      </c>
      <c r="D403" s="188"/>
      <c r="E403" s="189">
        <v>19.47</v>
      </c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200</v>
      </c>
      <c r="AH403" s="148">
        <v>0</v>
      </c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outlineLevel="1" x14ac:dyDescent="0.2">
      <c r="A404" s="155"/>
      <c r="B404" s="156"/>
      <c r="C404" s="190" t="s">
        <v>570</v>
      </c>
      <c r="D404" s="188"/>
      <c r="E404" s="189">
        <v>35.15</v>
      </c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200</v>
      </c>
      <c r="AH404" s="148">
        <v>0</v>
      </c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ht="45" outlineLevel="1" x14ac:dyDescent="0.2">
      <c r="A405" s="167">
        <v>82</v>
      </c>
      <c r="B405" s="168" t="s">
        <v>575</v>
      </c>
      <c r="C405" s="184" t="s">
        <v>576</v>
      </c>
      <c r="D405" s="169" t="s">
        <v>195</v>
      </c>
      <c r="E405" s="170">
        <v>415.12</v>
      </c>
      <c r="F405" s="171"/>
      <c r="G405" s="172">
        <f>ROUND(E405*F405,2)</f>
        <v>0</v>
      </c>
      <c r="H405" s="171"/>
      <c r="I405" s="172">
        <f>ROUND(E405*H405,2)</f>
        <v>0</v>
      </c>
      <c r="J405" s="171"/>
      <c r="K405" s="172">
        <f>ROUND(E405*J405,2)</f>
        <v>0</v>
      </c>
      <c r="L405" s="172">
        <v>21</v>
      </c>
      <c r="M405" s="172">
        <f>G405*(1+L405/100)</f>
        <v>0</v>
      </c>
      <c r="N405" s="172">
        <v>0</v>
      </c>
      <c r="O405" s="172">
        <f>ROUND(E405*N405,2)</f>
        <v>0</v>
      </c>
      <c r="P405" s="172">
        <v>0</v>
      </c>
      <c r="Q405" s="172">
        <f>ROUND(E405*P405,2)</f>
        <v>0</v>
      </c>
      <c r="R405" s="172"/>
      <c r="S405" s="172" t="s">
        <v>177</v>
      </c>
      <c r="T405" s="173" t="s">
        <v>178</v>
      </c>
      <c r="U405" s="158">
        <v>0.25900000000000001</v>
      </c>
      <c r="V405" s="158">
        <f>ROUND(E405*U405,2)</f>
        <v>107.52</v>
      </c>
      <c r="W405" s="15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 t="s">
        <v>196</v>
      </c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outlineLevel="1" x14ac:dyDescent="0.2">
      <c r="A406" s="155"/>
      <c r="B406" s="156"/>
      <c r="C406" s="190" t="s">
        <v>471</v>
      </c>
      <c r="D406" s="188"/>
      <c r="E406" s="189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200</v>
      </c>
      <c r="AH406" s="148">
        <v>0</v>
      </c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577</v>
      </c>
      <c r="D407" s="188"/>
      <c r="E407" s="189">
        <v>243.32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outlineLevel="1" x14ac:dyDescent="0.2">
      <c r="A408" s="155"/>
      <c r="B408" s="156"/>
      <c r="C408" s="190" t="s">
        <v>476</v>
      </c>
      <c r="D408" s="188"/>
      <c r="E408" s="189">
        <v>171.8</v>
      </c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200</v>
      </c>
      <c r="AH408" s="148">
        <v>0</v>
      </c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ht="22.5" outlineLevel="1" x14ac:dyDescent="0.2">
      <c r="A409" s="167">
        <v>83</v>
      </c>
      <c r="B409" s="168" t="s">
        <v>578</v>
      </c>
      <c r="C409" s="184" t="s">
        <v>579</v>
      </c>
      <c r="D409" s="169" t="s">
        <v>208</v>
      </c>
      <c r="E409" s="170">
        <v>21.9678</v>
      </c>
      <c r="F409" s="171"/>
      <c r="G409" s="172">
        <f>ROUND(E409*F409,2)</f>
        <v>0</v>
      </c>
      <c r="H409" s="171"/>
      <c r="I409" s="172">
        <f>ROUND(E409*H409,2)</f>
        <v>0</v>
      </c>
      <c r="J409" s="171"/>
      <c r="K409" s="172">
        <f>ROUND(E409*J409,2)</f>
        <v>0</v>
      </c>
      <c r="L409" s="172">
        <v>21</v>
      </c>
      <c r="M409" s="172">
        <f>G409*(1+L409/100)</f>
        <v>0</v>
      </c>
      <c r="N409" s="172">
        <v>0</v>
      </c>
      <c r="O409" s="172">
        <f>ROUND(E409*N409,2)</f>
        <v>0</v>
      </c>
      <c r="P409" s="172">
        <v>0</v>
      </c>
      <c r="Q409" s="172">
        <f>ROUND(E409*P409,2)</f>
        <v>0</v>
      </c>
      <c r="R409" s="172"/>
      <c r="S409" s="172" t="s">
        <v>177</v>
      </c>
      <c r="T409" s="173" t="s">
        <v>178</v>
      </c>
      <c r="U409" s="158">
        <v>1.2569999999999999</v>
      </c>
      <c r="V409" s="158">
        <f>ROUND(E409*U409,2)</f>
        <v>27.61</v>
      </c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196</v>
      </c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outlineLevel="1" x14ac:dyDescent="0.2">
      <c r="A410" s="155"/>
      <c r="B410" s="156"/>
      <c r="C410" s="190" t="s">
        <v>580</v>
      </c>
      <c r="D410" s="188"/>
      <c r="E410" s="189">
        <v>21.97</v>
      </c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200</v>
      </c>
      <c r="AH410" s="148">
        <v>0</v>
      </c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ht="22.5" outlineLevel="1" x14ac:dyDescent="0.2">
      <c r="A411" s="167">
        <v>84</v>
      </c>
      <c r="B411" s="168" t="s">
        <v>581</v>
      </c>
      <c r="C411" s="184" t="s">
        <v>582</v>
      </c>
      <c r="D411" s="169" t="s">
        <v>195</v>
      </c>
      <c r="E411" s="170">
        <v>566.4</v>
      </c>
      <c r="F411" s="171"/>
      <c r="G411" s="172">
        <f>ROUND(E411*F411,2)</f>
        <v>0</v>
      </c>
      <c r="H411" s="171"/>
      <c r="I411" s="172">
        <f>ROUND(E411*H411,2)</f>
        <v>0</v>
      </c>
      <c r="J411" s="171"/>
      <c r="K411" s="172">
        <f>ROUND(E411*J411,2)</f>
        <v>0</v>
      </c>
      <c r="L411" s="172">
        <v>21</v>
      </c>
      <c r="M411" s="172">
        <f>G411*(1+L411/100)</f>
        <v>0</v>
      </c>
      <c r="N411" s="172">
        <v>0</v>
      </c>
      <c r="O411" s="172">
        <f>ROUND(E411*N411,2)</f>
        <v>0</v>
      </c>
      <c r="P411" s="172">
        <v>0</v>
      </c>
      <c r="Q411" s="172">
        <f>ROUND(E411*P411,2)</f>
        <v>0</v>
      </c>
      <c r="R411" s="172"/>
      <c r="S411" s="172" t="s">
        <v>177</v>
      </c>
      <c r="T411" s="173" t="s">
        <v>178</v>
      </c>
      <c r="U411" s="158">
        <v>1.383</v>
      </c>
      <c r="V411" s="158">
        <f>ROUND(E411*U411,2)</f>
        <v>783.33</v>
      </c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196</v>
      </c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outlineLevel="1" x14ac:dyDescent="0.2">
      <c r="A412" s="155"/>
      <c r="B412" s="156"/>
      <c r="C412" s="190" t="s">
        <v>447</v>
      </c>
      <c r="D412" s="188"/>
      <c r="E412" s="189">
        <v>26.4</v>
      </c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200</v>
      </c>
      <c r="AH412" s="148">
        <v>0</v>
      </c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ht="22.5" outlineLevel="1" x14ac:dyDescent="0.2">
      <c r="A413" s="155"/>
      <c r="B413" s="156"/>
      <c r="C413" s="190" t="s">
        <v>448</v>
      </c>
      <c r="D413" s="188"/>
      <c r="E413" s="189">
        <v>72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55"/>
      <c r="B414" s="156"/>
      <c r="C414" s="190" t="s">
        <v>449</v>
      </c>
      <c r="D414" s="188"/>
      <c r="E414" s="189">
        <v>78</v>
      </c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200</v>
      </c>
      <c r="AH414" s="148">
        <v>0</v>
      </c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outlineLevel="1" x14ac:dyDescent="0.2">
      <c r="A415" s="155"/>
      <c r="B415" s="156"/>
      <c r="C415" s="190" t="s">
        <v>450</v>
      </c>
      <c r="D415" s="188"/>
      <c r="E415" s="189">
        <v>200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 t="s">
        <v>200</v>
      </c>
      <c r="AH415" s="148">
        <v>0</v>
      </c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outlineLevel="1" x14ac:dyDescent="0.2">
      <c r="A416" s="155"/>
      <c r="B416" s="156"/>
      <c r="C416" s="190" t="s">
        <v>451</v>
      </c>
      <c r="D416" s="188"/>
      <c r="E416" s="189">
        <v>190</v>
      </c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 t="s">
        <v>200</v>
      </c>
      <c r="AH416" s="148">
        <v>0</v>
      </c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ht="22.5" outlineLevel="1" x14ac:dyDescent="0.2">
      <c r="A417" s="167">
        <v>85</v>
      </c>
      <c r="B417" s="168" t="s">
        <v>583</v>
      </c>
      <c r="C417" s="184" t="s">
        <v>584</v>
      </c>
      <c r="D417" s="169" t="s">
        <v>195</v>
      </c>
      <c r="E417" s="170">
        <v>1345.3</v>
      </c>
      <c r="F417" s="171"/>
      <c r="G417" s="172">
        <f>ROUND(E417*F417,2)</f>
        <v>0</v>
      </c>
      <c r="H417" s="171"/>
      <c r="I417" s="172">
        <f>ROUND(E417*H417,2)</f>
        <v>0</v>
      </c>
      <c r="J417" s="171"/>
      <c r="K417" s="172">
        <f>ROUND(E417*J417,2)</f>
        <v>0</v>
      </c>
      <c r="L417" s="172">
        <v>21</v>
      </c>
      <c r="M417" s="172">
        <f>G417*(1+L417/100)</f>
        <v>0</v>
      </c>
      <c r="N417" s="172">
        <v>0</v>
      </c>
      <c r="O417" s="172">
        <f>ROUND(E417*N417,2)</f>
        <v>0</v>
      </c>
      <c r="P417" s="172">
        <v>0</v>
      </c>
      <c r="Q417" s="172">
        <f>ROUND(E417*P417,2)</f>
        <v>0</v>
      </c>
      <c r="R417" s="172"/>
      <c r="S417" s="172" t="s">
        <v>177</v>
      </c>
      <c r="T417" s="173" t="s">
        <v>178</v>
      </c>
      <c r="U417" s="158">
        <v>0.85599999999999998</v>
      </c>
      <c r="V417" s="158">
        <f>ROUND(E417*U417,2)</f>
        <v>1151.58</v>
      </c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196</v>
      </c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1" x14ac:dyDescent="0.2">
      <c r="A418" s="155"/>
      <c r="B418" s="156"/>
      <c r="C418" s="190" t="s">
        <v>417</v>
      </c>
      <c r="D418" s="188"/>
      <c r="E418" s="189">
        <v>1721.7</v>
      </c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200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outlineLevel="1" x14ac:dyDescent="0.2">
      <c r="A419" s="155"/>
      <c r="B419" s="156"/>
      <c r="C419" s="190" t="s">
        <v>418</v>
      </c>
      <c r="D419" s="188"/>
      <c r="E419" s="189">
        <v>190</v>
      </c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200</v>
      </c>
      <c r="AH419" s="148">
        <v>0</v>
      </c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1" x14ac:dyDescent="0.2">
      <c r="A420" s="155"/>
      <c r="B420" s="156"/>
      <c r="C420" s="199" t="s">
        <v>283</v>
      </c>
      <c r="D420" s="191"/>
      <c r="E420" s="192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200</v>
      </c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outlineLevel="1" x14ac:dyDescent="0.2">
      <c r="A421" s="155"/>
      <c r="B421" s="156"/>
      <c r="C421" s="200" t="s">
        <v>454</v>
      </c>
      <c r="D421" s="191"/>
      <c r="E421" s="192">
        <v>26.4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200</v>
      </c>
      <c r="AH421" s="148">
        <v>2</v>
      </c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ht="22.5" outlineLevel="1" x14ac:dyDescent="0.2">
      <c r="A422" s="155"/>
      <c r="B422" s="156"/>
      <c r="C422" s="200" t="s">
        <v>455</v>
      </c>
      <c r="D422" s="191"/>
      <c r="E422" s="192">
        <v>72</v>
      </c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200</v>
      </c>
      <c r="AH422" s="148">
        <v>2</v>
      </c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200" t="s">
        <v>456</v>
      </c>
      <c r="D423" s="191"/>
      <c r="E423" s="192">
        <v>78</v>
      </c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2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1" x14ac:dyDescent="0.2">
      <c r="A424" s="155"/>
      <c r="B424" s="156"/>
      <c r="C424" s="200" t="s">
        <v>457</v>
      </c>
      <c r="D424" s="191"/>
      <c r="E424" s="192">
        <v>200</v>
      </c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200</v>
      </c>
      <c r="AH424" s="148">
        <v>2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outlineLevel="1" x14ac:dyDescent="0.2">
      <c r="A425" s="155"/>
      <c r="B425" s="156"/>
      <c r="C425" s="200" t="s">
        <v>458</v>
      </c>
      <c r="D425" s="191"/>
      <c r="E425" s="192">
        <v>190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200</v>
      </c>
      <c r="AH425" s="148">
        <v>2</v>
      </c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outlineLevel="1" x14ac:dyDescent="0.2">
      <c r="A426" s="155"/>
      <c r="B426" s="156"/>
      <c r="C426" s="201" t="s">
        <v>295</v>
      </c>
      <c r="D426" s="193"/>
      <c r="E426" s="194">
        <v>566.4</v>
      </c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200</v>
      </c>
      <c r="AH426" s="148">
        <v>3</v>
      </c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outlineLevel="1" x14ac:dyDescent="0.2">
      <c r="A427" s="155"/>
      <c r="B427" s="156"/>
      <c r="C427" s="199" t="s">
        <v>296</v>
      </c>
      <c r="D427" s="191"/>
      <c r="E427" s="192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200</v>
      </c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1" x14ac:dyDescent="0.2">
      <c r="A428" s="155"/>
      <c r="B428" s="156"/>
      <c r="C428" s="190" t="s">
        <v>585</v>
      </c>
      <c r="D428" s="188"/>
      <c r="E428" s="189">
        <v>-566.4</v>
      </c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200</v>
      </c>
      <c r="AH428" s="148">
        <v>0</v>
      </c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x14ac:dyDescent="0.2">
      <c r="A429" s="161" t="s">
        <v>172</v>
      </c>
      <c r="B429" s="162" t="s">
        <v>100</v>
      </c>
      <c r="C429" s="182" t="s">
        <v>101</v>
      </c>
      <c r="D429" s="163"/>
      <c r="E429" s="164"/>
      <c r="F429" s="165"/>
      <c r="G429" s="165">
        <f>SUMIF(AG430:AG441,"&lt;&gt;NOR",G430:G441)</f>
        <v>0</v>
      </c>
      <c r="H429" s="165"/>
      <c r="I429" s="165">
        <f>SUM(I430:I441)</f>
        <v>0</v>
      </c>
      <c r="J429" s="165"/>
      <c r="K429" s="165">
        <f>SUM(K430:K441)</f>
        <v>0</v>
      </c>
      <c r="L429" s="165"/>
      <c r="M429" s="165">
        <f>SUM(M430:M441)</f>
        <v>0</v>
      </c>
      <c r="N429" s="165"/>
      <c r="O429" s="165">
        <f>SUM(O430:O441)</f>
        <v>0</v>
      </c>
      <c r="P429" s="165"/>
      <c r="Q429" s="165">
        <f>SUM(Q430:Q441)</f>
        <v>0</v>
      </c>
      <c r="R429" s="165"/>
      <c r="S429" s="165"/>
      <c r="T429" s="166"/>
      <c r="U429" s="160"/>
      <c r="V429" s="160">
        <f>SUM(V430:V441)</f>
        <v>329.19000000000005</v>
      </c>
      <c r="W429" s="160"/>
      <c r="AG429" t="s">
        <v>173</v>
      </c>
    </row>
    <row r="430" spans="1:60" ht="33.75" outlineLevel="1" x14ac:dyDescent="0.2">
      <c r="A430" s="167">
        <v>86</v>
      </c>
      <c r="B430" s="168" t="s">
        <v>586</v>
      </c>
      <c r="C430" s="184" t="s">
        <v>587</v>
      </c>
      <c r="D430" s="169" t="s">
        <v>227</v>
      </c>
      <c r="E430" s="170">
        <v>4</v>
      </c>
      <c r="F430" s="171"/>
      <c r="G430" s="172">
        <f>ROUND(E430*F430,2)</f>
        <v>0</v>
      </c>
      <c r="H430" s="171"/>
      <c r="I430" s="172">
        <f>ROUND(E430*H430,2)</f>
        <v>0</v>
      </c>
      <c r="J430" s="171"/>
      <c r="K430" s="172">
        <f>ROUND(E430*J430,2)</f>
        <v>0</v>
      </c>
      <c r="L430" s="172">
        <v>21</v>
      </c>
      <c r="M430" s="172">
        <f>G430*(1+L430/100)</f>
        <v>0</v>
      </c>
      <c r="N430" s="172">
        <v>0</v>
      </c>
      <c r="O430" s="172">
        <f>ROUND(E430*N430,2)</f>
        <v>0</v>
      </c>
      <c r="P430" s="172">
        <v>0</v>
      </c>
      <c r="Q430" s="172">
        <f>ROUND(E430*P430,2)</f>
        <v>0</v>
      </c>
      <c r="R430" s="172"/>
      <c r="S430" s="172" t="s">
        <v>177</v>
      </c>
      <c r="T430" s="173" t="s">
        <v>178</v>
      </c>
      <c r="U430" s="158">
        <v>3.9689999999999999</v>
      </c>
      <c r="V430" s="158">
        <f>ROUND(E430*U430,2)</f>
        <v>15.88</v>
      </c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196</v>
      </c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1" x14ac:dyDescent="0.2">
      <c r="A431" s="155"/>
      <c r="B431" s="156"/>
      <c r="C431" s="190" t="s">
        <v>588</v>
      </c>
      <c r="D431" s="188"/>
      <c r="E431" s="189">
        <v>4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ht="33.75" outlineLevel="1" x14ac:dyDescent="0.2">
      <c r="A432" s="167">
        <v>87</v>
      </c>
      <c r="B432" s="168" t="s">
        <v>589</v>
      </c>
      <c r="C432" s="184" t="s">
        <v>590</v>
      </c>
      <c r="D432" s="169" t="s">
        <v>256</v>
      </c>
      <c r="E432" s="170">
        <v>344.4</v>
      </c>
      <c r="F432" s="171"/>
      <c r="G432" s="172">
        <f>ROUND(E432*F432,2)</f>
        <v>0</v>
      </c>
      <c r="H432" s="171"/>
      <c r="I432" s="172">
        <f>ROUND(E432*H432,2)</f>
        <v>0</v>
      </c>
      <c r="J432" s="171"/>
      <c r="K432" s="172">
        <f>ROUND(E432*J432,2)</f>
        <v>0</v>
      </c>
      <c r="L432" s="172">
        <v>21</v>
      </c>
      <c r="M432" s="172">
        <f>G432*(1+L432/100)</f>
        <v>0</v>
      </c>
      <c r="N432" s="172">
        <v>0</v>
      </c>
      <c r="O432" s="172">
        <f>ROUND(E432*N432,2)</f>
        <v>0</v>
      </c>
      <c r="P432" s="172">
        <v>0</v>
      </c>
      <c r="Q432" s="172">
        <f>ROUND(E432*P432,2)</f>
        <v>0</v>
      </c>
      <c r="R432" s="172"/>
      <c r="S432" s="172" t="s">
        <v>177</v>
      </c>
      <c r="T432" s="173" t="s">
        <v>178</v>
      </c>
      <c r="U432" s="158">
        <v>0.82599999999999996</v>
      </c>
      <c r="V432" s="158">
        <f>ROUND(E432*U432,2)</f>
        <v>284.47000000000003</v>
      </c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196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0" t="s">
        <v>591</v>
      </c>
      <c r="D433" s="188"/>
      <c r="E433" s="189">
        <v>344.4</v>
      </c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ht="33.75" outlineLevel="1" x14ac:dyDescent="0.2">
      <c r="A434" s="167">
        <v>88</v>
      </c>
      <c r="B434" s="168" t="s">
        <v>592</v>
      </c>
      <c r="C434" s="184" t="s">
        <v>593</v>
      </c>
      <c r="D434" s="169" t="s">
        <v>195</v>
      </c>
      <c r="E434" s="170">
        <v>7.56</v>
      </c>
      <c r="F434" s="171"/>
      <c r="G434" s="172">
        <f>ROUND(E434*F434,2)</f>
        <v>0</v>
      </c>
      <c r="H434" s="171"/>
      <c r="I434" s="172">
        <f>ROUND(E434*H434,2)</f>
        <v>0</v>
      </c>
      <c r="J434" s="171"/>
      <c r="K434" s="172">
        <f>ROUND(E434*J434,2)</f>
        <v>0</v>
      </c>
      <c r="L434" s="172">
        <v>21</v>
      </c>
      <c r="M434" s="172">
        <f>G434*(1+L434/100)</f>
        <v>0</v>
      </c>
      <c r="N434" s="172">
        <v>0</v>
      </c>
      <c r="O434" s="172">
        <f>ROUND(E434*N434,2)</f>
        <v>0</v>
      </c>
      <c r="P434" s="172">
        <v>0</v>
      </c>
      <c r="Q434" s="172">
        <f>ROUND(E434*P434,2)</f>
        <v>0</v>
      </c>
      <c r="R434" s="172"/>
      <c r="S434" s="172" t="s">
        <v>177</v>
      </c>
      <c r="T434" s="173" t="s">
        <v>178</v>
      </c>
      <c r="U434" s="158">
        <v>0.26</v>
      </c>
      <c r="V434" s="158">
        <f>ROUND(E434*U434,2)</f>
        <v>1.97</v>
      </c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196</v>
      </c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190" t="s">
        <v>412</v>
      </c>
      <c r="D435" s="188"/>
      <c r="E435" s="189">
        <v>7.56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ht="22.5" outlineLevel="1" x14ac:dyDescent="0.2">
      <c r="A436" s="167">
        <v>89</v>
      </c>
      <c r="B436" s="168" t="s">
        <v>594</v>
      </c>
      <c r="C436" s="184" t="s">
        <v>595</v>
      </c>
      <c r="D436" s="169" t="s">
        <v>195</v>
      </c>
      <c r="E436" s="170">
        <v>68.8934</v>
      </c>
      <c r="F436" s="171"/>
      <c r="G436" s="172">
        <f>ROUND(E436*F436,2)</f>
        <v>0</v>
      </c>
      <c r="H436" s="171"/>
      <c r="I436" s="172">
        <f>ROUND(E436*H436,2)</f>
        <v>0</v>
      </c>
      <c r="J436" s="171"/>
      <c r="K436" s="172">
        <f>ROUND(E436*J436,2)</f>
        <v>0</v>
      </c>
      <c r="L436" s="172">
        <v>21</v>
      </c>
      <c r="M436" s="172">
        <f>G436*(1+L436/100)</f>
        <v>0</v>
      </c>
      <c r="N436" s="172">
        <v>0</v>
      </c>
      <c r="O436" s="172">
        <f>ROUND(E436*N436,2)</f>
        <v>0</v>
      </c>
      <c r="P436" s="172">
        <v>0</v>
      </c>
      <c r="Q436" s="172">
        <f>ROUND(E436*P436,2)</f>
        <v>0</v>
      </c>
      <c r="R436" s="172"/>
      <c r="S436" s="172" t="s">
        <v>177</v>
      </c>
      <c r="T436" s="173" t="s">
        <v>178</v>
      </c>
      <c r="U436" s="158">
        <v>0.39</v>
      </c>
      <c r="V436" s="158">
        <f>ROUND(E436*U436,2)</f>
        <v>26.87</v>
      </c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196</v>
      </c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1" x14ac:dyDescent="0.2">
      <c r="A437" s="155"/>
      <c r="B437" s="156"/>
      <c r="C437" s="190" t="s">
        <v>423</v>
      </c>
      <c r="D437" s="188"/>
      <c r="E437" s="189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200</v>
      </c>
      <c r="AH437" s="148">
        <v>0</v>
      </c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outlineLevel="1" x14ac:dyDescent="0.2">
      <c r="A438" s="155"/>
      <c r="B438" s="156"/>
      <c r="C438" s="190" t="s">
        <v>424</v>
      </c>
      <c r="D438" s="188"/>
      <c r="E438" s="189">
        <v>22.88</v>
      </c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200</v>
      </c>
      <c r="AH438" s="148">
        <v>0</v>
      </c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190" t="s">
        <v>425</v>
      </c>
      <c r="D439" s="188"/>
      <c r="E439" s="189">
        <v>7.7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0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outlineLevel="1" x14ac:dyDescent="0.2">
      <c r="A440" s="155"/>
      <c r="B440" s="156"/>
      <c r="C440" s="190" t="s">
        <v>426</v>
      </c>
      <c r="D440" s="188"/>
      <c r="E440" s="189">
        <v>25.86</v>
      </c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200</v>
      </c>
      <c r="AH440" s="148">
        <v>0</v>
      </c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427</v>
      </c>
      <c r="D441" s="188"/>
      <c r="E441" s="189">
        <v>12.45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x14ac:dyDescent="0.2">
      <c r="A442" s="161" t="s">
        <v>172</v>
      </c>
      <c r="B442" s="162" t="s">
        <v>102</v>
      </c>
      <c r="C442" s="182" t="s">
        <v>103</v>
      </c>
      <c r="D442" s="163"/>
      <c r="E442" s="164"/>
      <c r="F442" s="165"/>
      <c r="G442" s="165">
        <f>SUMIF(AG443:AG452,"&lt;&gt;NOR",G443:G452)</f>
        <v>0</v>
      </c>
      <c r="H442" s="165"/>
      <c r="I442" s="165">
        <f>SUM(I443:I452)</f>
        <v>0</v>
      </c>
      <c r="J442" s="165"/>
      <c r="K442" s="165">
        <f>SUM(K443:K452)</f>
        <v>0</v>
      </c>
      <c r="L442" s="165"/>
      <c r="M442" s="165">
        <f>SUM(M443:M452)</f>
        <v>0</v>
      </c>
      <c r="N442" s="165"/>
      <c r="O442" s="165">
        <f>SUM(O443:O452)</f>
        <v>0</v>
      </c>
      <c r="P442" s="165"/>
      <c r="Q442" s="165">
        <f>SUM(Q443:Q452)</f>
        <v>0</v>
      </c>
      <c r="R442" s="165"/>
      <c r="S442" s="165"/>
      <c r="T442" s="166"/>
      <c r="U442" s="160"/>
      <c r="V442" s="160">
        <f>SUM(V443:V452)</f>
        <v>341.94</v>
      </c>
      <c r="W442" s="160"/>
      <c r="AG442" t="s">
        <v>173</v>
      </c>
    </row>
    <row r="443" spans="1:60" ht="33.75" outlineLevel="1" x14ac:dyDescent="0.2">
      <c r="A443" s="167">
        <v>90</v>
      </c>
      <c r="B443" s="168" t="s">
        <v>596</v>
      </c>
      <c r="C443" s="184" t="s">
        <v>597</v>
      </c>
      <c r="D443" s="169" t="s">
        <v>227</v>
      </c>
      <c r="E443" s="170">
        <v>74</v>
      </c>
      <c r="F443" s="171"/>
      <c r="G443" s="172">
        <f>ROUND(E443*F443,2)</f>
        <v>0</v>
      </c>
      <c r="H443" s="171"/>
      <c r="I443" s="172">
        <f>ROUND(E443*H443,2)</f>
        <v>0</v>
      </c>
      <c r="J443" s="171"/>
      <c r="K443" s="172">
        <f>ROUND(E443*J443,2)</f>
        <v>0</v>
      </c>
      <c r="L443" s="172">
        <v>21</v>
      </c>
      <c r="M443" s="172">
        <f>G443*(1+L443/100)</f>
        <v>0</v>
      </c>
      <c r="N443" s="172">
        <v>0</v>
      </c>
      <c r="O443" s="172">
        <f>ROUND(E443*N443,2)</f>
        <v>0</v>
      </c>
      <c r="P443" s="172">
        <v>0</v>
      </c>
      <c r="Q443" s="172">
        <f>ROUND(E443*P443,2)</f>
        <v>0</v>
      </c>
      <c r="R443" s="172"/>
      <c r="S443" s="172" t="s">
        <v>177</v>
      </c>
      <c r="T443" s="173" t="s">
        <v>178</v>
      </c>
      <c r="U443" s="158">
        <v>1.6208</v>
      </c>
      <c r="V443" s="158">
        <f>ROUND(E443*U443,2)</f>
        <v>119.94</v>
      </c>
      <c r="W443" s="15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 t="s">
        <v>196</v>
      </c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1" x14ac:dyDescent="0.2">
      <c r="A444" s="155"/>
      <c r="B444" s="156"/>
      <c r="C444" s="190" t="s">
        <v>598</v>
      </c>
      <c r="D444" s="188"/>
      <c r="E444" s="189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200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/>
      <c r="B445" s="156"/>
      <c r="C445" s="190" t="s">
        <v>599</v>
      </c>
      <c r="D445" s="188"/>
      <c r="E445" s="189">
        <v>10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200</v>
      </c>
      <c r="AH445" s="148">
        <v>0</v>
      </c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1" x14ac:dyDescent="0.2">
      <c r="A446" s="155"/>
      <c r="B446" s="156"/>
      <c r="C446" s="190" t="s">
        <v>600</v>
      </c>
      <c r="D446" s="188"/>
      <c r="E446" s="189">
        <v>56</v>
      </c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200</v>
      </c>
      <c r="AH446" s="148">
        <v>0</v>
      </c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ht="22.5" outlineLevel="1" x14ac:dyDescent="0.2">
      <c r="A447" s="155"/>
      <c r="B447" s="156"/>
      <c r="C447" s="190" t="s">
        <v>601</v>
      </c>
      <c r="D447" s="188"/>
      <c r="E447" s="189">
        <v>8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200</v>
      </c>
      <c r="AH447" s="148">
        <v>0</v>
      </c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outlineLevel="1" x14ac:dyDescent="0.2">
      <c r="A448" s="167">
        <v>91</v>
      </c>
      <c r="B448" s="168" t="s">
        <v>602</v>
      </c>
      <c r="C448" s="184" t="s">
        <v>603</v>
      </c>
      <c r="D448" s="169" t="s">
        <v>256</v>
      </c>
      <c r="E448" s="170">
        <v>148</v>
      </c>
      <c r="F448" s="171"/>
      <c r="G448" s="172">
        <f>ROUND(E448*F448,2)</f>
        <v>0</v>
      </c>
      <c r="H448" s="171"/>
      <c r="I448" s="172">
        <f>ROUND(E448*H448,2)</f>
        <v>0</v>
      </c>
      <c r="J448" s="171"/>
      <c r="K448" s="172">
        <f>ROUND(E448*J448,2)</f>
        <v>0</v>
      </c>
      <c r="L448" s="172">
        <v>21</v>
      </c>
      <c r="M448" s="172">
        <f>G448*(1+L448/100)</f>
        <v>0</v>
      </c>
      <c r="N448" s="172">
        <v>0</v>
      </c>
      <c r="O448" s="172">
        <f>ROUND(E448*N448,2)</f>
        <v>0</v>
      </c>
      <c r="P448" s="172">
        <v>0</v>
      </c>
      <c r="Q448" s="172">
        <f>ROUND(E448*P448,2)</f>
        <v>0</v>
      </c>
      <c r="R448" s="172"/>
      <c r="S448" s="172" t="s">
        <v>177</v>
      </c>
      <c r="T448" s="173" t="s">
        <v>178</v>
      </c>
      <c r="U448" s="158">
        <v>1.5</v>
      </c>
      <c r="V448" s="158">
        <f>ROUND(E448*U448,2)</f>
        <v>222</v>
      </c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196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0" t="s">
        <v>598</v>
      </c>
      <c r="D449" s="188"/>
      <c r="E449" s="189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0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/>
      <c r="B450" s="156"/>
      <c r="C450" s="190" t="s">
        <v>604</v>
      </c>
      <c r="D450" s="188"/>
      <c r="E450" s="189">
        <v>20</v>
      </c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200</v>
      </c>
      <c r="AH450" s="148">
        <v>0</v>
      </c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1" x14ac:dyDescent="0.2">
      <c r="A451" s="155"/>
      <c r="B451" s="156"/>
      <c r="C451" s="190" t="s">
        <v>605</v>
      </c>
      <c r="D451" s="188"/>
      <c r="E451" s="189">
        <v>112</v>
      </c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 t="s">
        <v>200</v>
      </c>
      <c r="AH451" s="148">
        <v>0</v>
      </c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ht="22.5" outlineLevel="1" x14ac:dyDescent="0.2">
      <c r="A452" s="155"/>
      <c r="B452" s="156"/>
      <c r="C452" s="190" t="s">
        <v>606</v>
      </c>
      <c r="D452" s="188"/>
      <c r="E452" s="189">
        <v>16</v>
      </c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200</v>
      </c>
      <c r="AH452" s="148">
        <v>0</v>
      </c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x14ac:dyDescent="0.2">
      <c r="A453" s="161" t="s">
        <v>172</v>
      </c>
      <c r="B453" s="162" t="s">
        <v>104</v>
      </c>
      <c r="C453" s="182" t="s">
        <v>105</v>
      </c>
      <c r="D453" s="163"/>
      <c r="E453" s="164"/>
      <c r="F453" s="165"/>
      <c r="G453" s="165">
        <f>SUMIF(AG454:AG454,"&lt;&gt;NOR",G454:G454)</f>
        <v>0</v>
      </c>
      <c r="H453" s="165"/>
      <c r="I453" s="165">
        <f>SUM(I454:I454)</f>
        <v>0</v>
      </c>
      <c r="J453" s="165"/>
      <c r="K453" s="165">
        <f>SUM(K454:K454)</f>
        <v>0</v>
      </c>
      <c r="L453" s="165"/>
      <c r="M453" s="165">
        <f>SUM(M454:M454)</f>
        <v>0</v>
      </c>
      <c r="N453" s="165"/>
      <c r="O453" s="165">
        <f>SUM(O454:O454)</f>
        <v>0</v>
      </c>
      <c r="P453" s="165"/>
      <c r="Q453" s="165">
        <f>SUM(Q454:Q454)</f>
        <v>0</v>
      </c>
      <c r="R453" s="165"/>
      <c r="S453" s="165"/>
      <c r="T453" s="166"/>
      <c r="U453" s="160"/>
      <c r="V453" s="160">
        <f>SUM(V454:V454)</f>
        <v>863.96</v>
      </c>
      <c r="W453" s="160"/>
      <c r="AG453" t="s">
        <v>173</v>
      </c>
    </row>
    <row r="454" spans="1:60" ht="33.75" outlineLevel="1" x14ac:dyDescent="0.2">
      <c r="A454" s="174">
        <v>92</v>
      </c>
      <c r="B454" s="175" t="s">
        <v>607</v>
      </c>
      <c r="C454" s="183" t="s">
        <v>608</v>
      </c>
      <c r="D454" s="176" t="s">
        <v>234</v>
      </c>
      <c r="E454" s="177">
        <v>444.19432</v>
      </c>
      <c r="F454" s="178"/>
      <c r="G454" s="179">
        <f>ROUND(E454*F454,2)</f>
        <v>0</v>
      </c>
      <c r="H454" s="178"/>
      <c r="I454" s="179">
        <f>ROUND(E454*H454,2)</f>
        <v>0</v>
      </c>
      <c r="J454" s="178"/>
      <c r="K454" s="179">
        <f>ROUND(E454*J454,2)</f>
        <v>0</v>
      </c>
      <c r="L454" s="179">
        <v>21</v>
      </c>
      <c r="M454" s="179">
        <f>G454*(1+L454/100)</f>
        <v>0</v>
      </c>
      <c r="N454" s="179">
        <v>0</v>
      </c>
      <c r="O454" s="179">
        <f>ROUND(E454*N454,2)</f>
        <v>0</v>
      </c>
      <c r="P454" s="179">
        <v>0</v>
      </c>
      <c r="Q454" s="179">
        <f>ROUND(E454*P454,2)</f>
        <v>0</v>
      </c>
      <c r="R454" s="179"/>
      <c r="S454" s="179" t="s">
        <v>177</v>
      </c>
      <c r="T454" s="180" t="s">
        <v>178</v>
      </c>
      <c r="U454" s="158">
        <v>1.9450000000000001</v>
      </c>
      <c r="V454" s="158">
        <f>ROUND(E454*U454,2)</f>
        <v>863.96</v>
      </c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196</v>
      </c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x14ac:dyDescent="0.2">
      <c r="A455" s="161" t="s">
        <v>172</v>
      </c>
      <c r="B455" s="162" t="s">
        <v>106</v>
      </c>
      <c r="C455" s="182" t="s">
        <v>107</v>
      </c>
      <c r="D455" s="163"/>
      <c r="E455" s="164"/>
      <c r="F455" s="165"/>
      <c r="G455" s="165">
        <f>SUMIF(AG456:AG516,"&lt;&gt;NOR",G456:G516)</f>
        <v>0</v>
      </c>
      <c r="H455" s="165"/>
      <c r="I455" s="165">
        <f>SUM(I456:I516)</f>
        <v>0</v>
      </c>
      <c r="J455" s="165"/>
      <c r="K455" s="165">
        <f>SUM(K456:K516)</f>
        <v>0</v>
      </c>
      <c r="L455" s="165"/>
      <c r="M455" s="165">
        <f>SUM(M456:M516)</f>
        <v>0</v>
      </c>
      <c r="N455" s="165"/>
      <c r="O455" s="165">
        <f>SUM(O456:O516)</f>
        <v>0</v>
      </c>
      <c r="P455" s="165"/>
      <c r="Q455" s="165">
        <f>SUM(Q456:Q516)</f>
        <v>0</v>
      </c>
      <c r="R455" s="165"/>
      <c r="S455" s="165"/>
      <c r="T455" s="166"/>
      <c r="U455" s="160"/>
      <c r="V455" s="160">
        <f>SUM(V456:V516)</f>
        <v>239.38000000000002</v>
      </c>
      <c r="W455" s="160"/>
      <c r="AG455" t="s">
        <v>173</v>
      </c>
    </row>
    <row r="456" spans="1:60" ht="33.75" outlineLevel="1" x14ac:dyDescent="0.2">
      <c r="A456" s="167">
        <v>93</v>
      </c>
      <c r="B456" s="168" t="s">
        <v>609</v>
      </c>
      <c r="C456" s="184" t="s">
        <v>610</v>
      </c>
      <c r="D456" s="169" t="s">
        <v>195</v>
      </c>
      <c r="E456" s="170">
        <v>480.964</v>
      </c>
      <c r="F456" s="171"/>
      <c r="G456" s="172">
        <f>ROUND(E456*F456,2)</f>
        <v>0</v>
      </c>
      <c r="H456" s="171"/>
      <c r="I456" s="172">
        <f>ROUND(E456*H456,2)</f>
        <v>0</v>
      </c>
      <c r="J456" s="171"/>
      <c r="K456" s="172">
        <f>ROUND(E456*J456,2)</f>
        <v>0</v>
      </c>
      <c r="L456" s="172">
        <v>21</v>
      </c>
      <c r="M456" s="172">
        <f>G456*(1+L456/100)</f>
        <v>0</v>
      </c>
      <c r="N456" s="172">
        <v>0</v>
      </c>
      <c r="O456" s="172">
        <f>ROUND(E456*N456,2)</f>
        <v>0</v>
      </c>
      <c r="P456" s="172">
        <v>0</v>
      </c>
      <c r="Q456" s="172">
        <f>ROUND(E456*P456,2)</f>
        <v>0</v>
      </c>
      <c r="R456" s="172"/>
      <c r="S456" s="172" t="s">
        <v>177</v>
      </c>
      <c r="T456" s="173" t="s">
        <v>178</v>
      </c>
      <c r="U456" s="158">
        <v>2.75E-2</v>
      </c>
      <c r="V456" s="158">
        <f>ROUND(E456*U456,2)</f>
        <v>13.23</v>
      </c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611</v>
      </c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1" x14ac:dyDescent="0.2">
      <c r="A457" s="155"/>
      <c r="B457" s="156"/>
      <c r="C457" s="190" t="s">
        <v>612</v>
      </c>
      <c r="D457" s="188"/>
      <c r="E457" s="189">
        <v>188.98</v>
      </c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200</v>
      </c>
      <c r="AH457" s="148">
        <v>0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outlineLevel="1" x14ac:dyDescent="0.2">
      <c r="A458" s="155"/>
      <c r="B458" s="156"/>
      <c r="C458" s="190" t="s">
        <v>471</v>
      </c>
      <c r="D458" s="188"/>
      <c r="E458" s="189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200</v>
      </c>
      <c r="AH458" s="148">
        <v>0</v>
      </c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1" x14ac:dyDescent="0.2">
      <c r="A459" s="155"/>
      <c r="B459" s="156"/>
      <c r="C459" s="190" t="s">
        <v>613</v>
      </c>
      <c r="D459" s="188"/>
      <c r="E459" s="189">
        <v>291.98</v>
      </c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200</v>
      </c>
      <c r="AH459" s="148">
        <v>0</v>
      </c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ht="33.75" outlineLevel="1" x14ac:dyDescent="0.2">
      <c r="A460" s="167">
        <v>94</v>
      </c>
      <c r="B460" s="168" t="s">
        <v>614</v>
      </c>
      <c r="C460" s="184" t="s">
        <v>615</v>
      </c>
      <c r="D460" s="169" t="s">
        <v>195</v>
      </c>
      <c r="E460" s="170">
        <v>94.064400000000006</v>
      </c>
      <c r="F460" s="171"/>
      <c r="G460" s="172">
        <f>ROUND(E460*F460,2)</f>
        <v>0</v>
      </c>
      <c r="H460" s="171"/>
      <c r="I460" s="172">
        <f>ROUND(E460*H460,2)</f>
        <v>0</v>
      </c>
      <c r="J460" s="171"/>
      <c r="K460" s="172">
        <f>ROUND(E460*J460,2)</f>
        <v>0</v>
      </c>
      <c r="L460" s="172">
        <v>21</v>
      </c>
      <c r="M460" s="172">
        <f>G460*(1+L460/100)</f>
        <v>0</v>
      </c>
      <c r="N460" s="172">
        <v>0</v>
      </c>
      <c r="O460" s="172">
        <f>ROUND(E460*N460,2)</f>
        <v>0</v>
      </c>
      <c r="P460" s="172">
        <v>0</v>
      </c>
      <c r="Q460" s="172">
        <f>ROUND(E460*P460,2)</f>
        <v>0</v>
      </c>
      <c r="R460" s="172"/>
      <c r="S460" s="172" t="s">
        <v>177</v>
      </c>
      <c r="T460" s="173" t="s">
        <v>178</v>
      </c>
      <c r="U460" s="158">
        <v>2.75E-2</v>
      </c>
      <c r="V460" s="158">
        <f>ROUND(E460*U460,2)</f>
        <v>2.59</v>
      </c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611</v>
      </c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1" x14ac:dyDescent="0.2">
      <c r="A461" s="155"/>
      <c r="B461" s="156"/>
      <c r="C461" s="190" t="s">
        <v>616</v>
      </c>
      <c r="D461" s="188"/>
      <c r="E461" s="189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200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1" x14ac:dyDescent="0.2">
      <c r="A462" s="155"/>
      <c r="B462" s="156"/>
      <c r="C462" s="190" t="s">
        <v>617</v>
      </c>
      <c r="D462" s="188"/>
      <c r="E462" s="189">
        <v>22</v>
      </c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200</v>
      </c>
      <c r="AH462" s="148">
        <v>0</v>
      </c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190" t="s">
        <v>245</v>
      </c>
      <c r="D463" s="188"/>
      <c r="E463" s="189">
        <v>29.46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0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55"/>
      <c r="B464" s="156"/>
      <c r="C464" s="190" t="s">
        <v>246</v>
      </c>
      <c r="D464" s="188"/>
      <c r="E464" s="189">
        <v>29.46</v>
      </c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200</v>
      </c>
      <c r="AH464" s="148">
        <v>0</v>
      </c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1" x14ac:dyDescent="0.2">
      <c r="A465" s="155"/>
      <c r="B465" s="156"/>
      <c r="C465" s="190" t="s">
        <v>247</v>
      </c>
      <c r="D465" s="188"/>
      <c r="E465" s="189">
        <v>13.15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200</v>
      </c>
      <c r="AH465" s="148">
        <v>0</v>
      </c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ht="22.5" outlineLevel="1" x14ac:dyDescent="0.2">
      <c r="A466" s="167">
        <v>95</v>
      </c>
      <c r="B466" s="168" t="s">
        <v>618</v>
      </c>
      <c r="C466" s="184" t="s">
        <v>619</v>
      </c>
      <c r="D466" s="169" t="s">
        <v>195</v>
      </c>
      <c r="E466" s="170">
        <v>94.064400000000006</v>
      </c>
      <c r="F466" s="171"/>
      <c r="G466" s="172">
        <f>ROUND(E466*F466,2)</f>
        <v>0</v>
      </c>
      <c r="H466" s="171"/>
      <c r="I466" s="172">
        <f>ROUND(E466*H466,2)</f>
        <v>0</v>
      </c>
      <c r="J466" s="171"/>
      <c r="K466" s="172">
        <f>ROUND(E466*J466,2)</f>
        <v>0</v>
      </c>
      <c r="L466" s="172">
        <v>21</v>
      </c>
      <c r="M466" s="172">
        <f>G466*(1+L466/100)</f>
        <v>0</v>
      </c>
      <c r="N466" s="172">
        <v>0</v>
      </c>
      <c r="O466" s="172">
        <f>ROUND(E466*N466,2)</f>
        <v>0</v>
      </c>
      <c r="P466" s="172">
        <v>0</v>
      </c>
      <c r="Q466" s="172">
        <f>ROUND(E466*P466,2)</f>
        <v>0</v>
      </c>
      <c r="R466" s="172"/>
      <c r="S466" s="172" t="s">
        <v>177</v>
      </c>
      <c r="T466" s="173" t="s">
        <v>178</v>
      </c>
      <c r="U466" s="158">
        <v>0.34</v>
      </c>
      <c r="V466" s="158">
        <f>ROUND(E466*U466,2)</f>
        <v>31.98</v>
      </c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611</v>
      </c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1" x14ac:dyDescent="0.2">
      <c r="A467" s="155"/>
      <c r="B467" s="156"/>
      <c r="C467" s="190" t="s">
        <v>616</v>
      </c>
      <c r="D467" s="188"/>
      <c r="E467" s="189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200</v>
      </c>
      <c r="AH467" s="148">
        <v>0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55"/>
      <c r="B468" s="156"/>
      <c r="C468" s="190" t="s">
        <v>617</v>
      </c>
      <c r="D468" s="188"/>
      <c r="E468" s="189">
        <v>22</v>
      </c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200</v>
      </c>
      <c r="AH468" s="148">
        <v>0</v>
      </c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55"/>
      <c r="B469" s="156"/>
      <c r="C469" s="190" t="s">
        <v>245</v>
      </c>
      <c r="D469" s="188"/>
      <c r="E469" s="189">
        <v>29.46</v>
      </c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200</v>
      </c>
      <c r="AH469" s="148">
        <v>0</v>
      </c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1" x14ac:dyDescent="0.2">
      <c r="A470" s="155"/>
      <c r="B470" s="156"/>
      <c r="C470" s="190" t="s">
        <v>246</v>
      </c>
      <c r="D470" s="188"/>
      <c r="E470" s="189">
        <v>29.46</v>
      </c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200</v>
      </c>
      <c r="AH470" s="148">
        <v>0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190" t="s">
        <v>247</v>
      </c>
      <c r="D471" s="188"/>
      <c r="E471" s="189">
        <v>13.15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>
        <v>0</v>
      </c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ht="33.75" outlineLevel="1" x14ac:dyDescent="0.2">
      <c r="A472" s="167">
        <v>96</v>
      </c>
      <c r="B472" s="168" t="s">
        <v>620</v>
      </c>
      <c r="C472" s="184" t="s">
        <v>621</v>
      </c>
      <c r="D472" s="169" t="s">
        <v>195</v>
      </c>
      <c r="E472" s="170">
        <v>480.964</v>
      </c>
      <c r="F472" s="171"/>
      <c r="G472" s="172">
        <f>ROUND(E472*F472,2)</f>
        <v>0</v>
      </c>
      <c r="H472" s="171"/>
      <c r="I472" s="172">
        <f>ROUND(E472*H472,2)</f>
        <v>0</v>
      </c>
      <c r="J472" s="171"/>
      <c r="K472" s="172">
        <f>ROUND(E472*J472,2)</f>
        <v>0</v>
      </c>
      <c r="L472" s="172">
        <v>21</v>
      </c>
      <c r="M472" s="172">
        <f>G472*(1+L472/100)</f>
        <v>0</v>
      </c>
      <c r="N472" s="172">
        <v>0</v>
      </c>
      <c r="O472" s="172">
        <f>ROUND(E472*N472,2)</f>
        <v>0</v>
      </c>
      <c r="P472" s="172">
        <v>0</v>
      </c>
      <c r="Q472" s="172">
        <f>ROUND(E472*P472,2)</f>
        <v>0</v>
      </c>
      <c r="R472" s="172"/>
      <c r="S472" s="172" t="s">
        <v>177</v>
      </c>
      <c r="T472" s="173" t="s">
        <v>178</v>
      </c>
      <c r="U472" s="158">
        <v>0.22991</v>
      </c>
      <c r="V472" s="158">
        <f>ROUND(E472*U472,2)</f>
        <v>110.58</v>
      </c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611</v>
      </c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190" t="s">
        <v>612</v>
      </c>
      <c r="D473" s="188"/>
      <c r="E473" s="189">
        <v>188.98</v>
      </c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>
        <v>0</v>
      </c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55"/>
      <c r="B474" s="156"/>
      <c r="C474" s="190" t="s">
        <v>471</v>
      </c>
      <c r="D474" s="188"/>
      <c r="E474" s="189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200</v>
      </c>
      <c r="AH474" s="148">
        <v>0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55"/>
      <c r="B475" s="156"/>
      <c r="C475" s="190" t="s">
        <v>613</v>
      </c>
      <c r="D475" s="188"/>
      <c r="E475" s="189">
        <v>291.98</v>
      </c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200</v>
      </c>
      <c r="AH475" s="148">
        <v>0</v>
      </c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ht="45" outlineLevel="1" x14ac:dyDescent="0.2">
      <c r="A476" s="167">
        <v>97</v>
      </c>
      <c r="B476" s="168" t="s">
        <v>622</v>
      </c>
      <c r="C476" s="184" t="s">
        <v>623</v>
      </c>
      <c r="D476" s="169" t="s">
        <v>195</v>
      </c>
      <c r="E476" s="170">
        <v>94.064400000000006</v>
      </c>
      <c r="F476" s="171"/>
      <c r="G476" s="172">
        <f>ROUND(E476*F476,2)</f>
        <v>0</v>
      </c>
      <c r="H476" s="171"/>
      <c r="I476" s="172">
        <f>ROUND(E476*H476,2)</f>
        <v>0</v>
      </c>
      <c r="J476" s="171"/>
      <c r="K476" s="172">
        <f>ROUND(E476*J476,2)</f>
        <v>0</v>
      </c>
      <c r="L476" s="172">
        <v>21</v>
      </c>
      <c r="M476" s="172">
        <f>G476*(1+L476/100)</f>
        <v>0</v>
      </c>
      <c r="N476" s="172">
        <v>0</v>
      </c>
      <c r="O476" s="172">
        <f>ROUND(E476*N476,2)</f>
        <v>0</v>
      </c>
      <c r="P476" s="172">
        <v>0</v>
      </c>
      <c r="Q476" s="172">
        <f>ROUND(E476*P476,2)</f>
        <v>0</v>
      </c>
      <c r="R476" s="172"/>
      <c r="S476" s="172" t="s">
        <v>177</v>
      </c>
      <c r="T476" s="173" t="s">
        <v>178</v>
      </c>
      <c r="U476" s="158">
        <v>0.26600000000000001</v>
      </c>
      <c r="V476" s="158">
        <f>ROUND(E476*U476,2)</f>
        <v>25.02</v>
      </c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611</v>
      </c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190" t="s">
        <v>616</v>
      </c>
      <c r="D477" s="188"/>
      <c r="E477" s="189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>
        <v>0</v>
      </c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55"/>
      <c r="B478" s="156"/>
      <c r="C478" s="190" t="s">
        <v>617</v>
      </c>
      <c r="D478" s="188"/>
      <c r="E478" s="189">
        <v>22</v>
      </c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200</v>
      </c>
      <c r="AH478" s="148">
        <v>0</v>
      </c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/>
      <c r="B479" s="156"/>
      <c r="C479" s="190" t="s">
        <v>245</v>
      </c>
      <c r="D479" s="188"/>
      <c r="E479" s="189">
        <v>29.46</v>
      </c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200</v>
      </c>
      <c r="AH479" s="148">
        <v>0</v>
      </c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1" x14ac:dyDescent="0.2">
      <c r="A480" s="155"/>
      <c r="B480" s="156"/>
      <c r="C480" s="190" t="s">
        <v>246</v>
      </c>
      <c r="D480" s="188"/>
      <c r="E480" s="189">
        <v>29.46</v>
      </c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200</v>
      </c>
      <c r="AH480" s="148">
        <v>0</v>
      </c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outlineLevel="1" x14ac:dyDescent="0.2">
      <c r="A481" s="155"/>
      <c r="B481" s="156"/>
      <c r="C481" s="190" t="s">
        <v>247</v>
      </c>
      <c r="D481" s="188"/>
      <c r="E481" s="189">
        <v>13.15</v>
      </c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200</v>
      </c>
      <c r="AH481" s="148">
        <v>0</v>
      </c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ht="22.5" outlineLevel="1" x14ac:dyDescent="0.2">
      <c r="A482" s="167">
        <v>98</v>
      </c>
      <c r="B482" s="168" t="s">
        <v>624</v>
      </c>
      <c r="C482" s="184" t="s">
        <v>625</v>
      </c>
      <c r="D482" s="169" t="s">
        <v>195</v>
      </c>
      <c r="E482" s="170">
        <v>415.12</v>
      </c>
      <c r="F482" s="171"/>
      <c r="G482" s="172">
        <f>ROUND(E482*F482,2)</f>
        <v>0</v>
      </c>
      <c r="H482" s="171"/>
      <c r="I482" s="172">
        <f>ROUND(E482*H482,2)</f>
        <v>0</v>
      </c>
      <c r="J482" s="171"/>
      <c r="K482" s="172">
        <f>ROUND(E482*J482,2)</f>
        <v>0</v>
      </c>
      <c r="L482" s="172">
        <v>21</v>
      </c>
      <c r="M482" s="172">
        <f>G482*(1+L482/100)</f>
        <v>0</v>
      </c>
      <c r="N482" s="172">
        <v>0</v>
      </c>
      <c r="O482" s="172">
        <f>ROUND(E482*N482,2)</f>
        <v>0</v>
      </c>
      <c r="P482" s="172">
        <v>0</v>
      </c>
      <c r="Q482" s="172">
        <f>ROUND(E482*P482,2)</f>
        <v>0</v>
      </c>
      <c r="R482" s="172"/>
      <c r="S482" s="172" t="s">
        <v>177</v>
      </c>
      <c r="T482" s="173" t="s">
        <v>178</v>
      </c>
      <c r="U482" s="158">
        <v>4.1000000000000002E-2</v>
      </c>
      <c r="V482" s="158">
        <f>ROUND(E482*U482,2)</f>
        <v>17.02</v>
      </c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611</v>
      </c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190" t="s">
        <v>476</v>
      </c>
      <c r="D483" s="188"/>
      <c r="E483" s="189">
        <v>171.8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outlineLevel="1" x14ac:dyDescent="0.2">
      <c r="A484" s="155"/>
      <c r="B484" s="156"/>
      <c r="C484" s="190" t="s">
        <v>471</v>
      </c>
      <c r="D484" s="188"/>
      <c r="E484" s="189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200</v>
      </c>
      <c r="AH484" s="148">
        <v>0</v>
      </c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190" t="s">
        <v>577</v>
      </c>
      <c r="D485" s="188"/>
      <c r="E485" s="189">
        <v>243.32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>
        <v>0</v>
      </c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ht="22.5" outlineLevel="1" x14ac:dyDescent="0.2">
      <c r="A486" s="167">
        <v>99</v>
      </c>
      <c r="B486" s="168" t="s">
        <v>626</v>
      </c>
      <c r="C486" s="184" t="s">
        <v>627</v>
      </c>
      <c r="D486" s="169" t="s">
        <v>195</v>
      </c>
      <c r="E486" s="170">
        <v>39.192500000000003</v>
      </c>
      <c r="F486" s="171"/>
      <c r="G486" s="172">
        <f>ROUND(E486*F486,2)</f>
        <v>0</v>
      </c>
      <c r="H486" s="171"/>
      <c r="I486" s="172">
        <f>ROUND(E486*H486,2)</f>
        <v>0</v>
      </c>
      <c r="J486" s="171"/>
      <c r="K486" s="172">
        <f>ROUND(E486*J486,2)</f>
        <v>0</v>
      </c>
      <c r="L486" s="172">
        <v>21</v>
      </c>
      <c r="M486" s="172">
        <f>G486*(1+L486/100)</f>
        <v>0</v>
      </c>
      <c r="N486" s="172">
        <v>0</v>
      </c>
      <c r="O486" s="172">
        <f>ROUND(E486*N486,2)</f>
        <v>0</v>
      </c>
      <c r="P486" s="172">
        <v>0</v>
      </c>
      <c r="Q486" s="172">
        <f>ROUND(E486*P486,2)</f>
        <v>0</v>
      </c>
      <c r="R486" s="172"/>
      <c r="S486" s="172" t="s">
        <v>177</v>
      </c>
      <c r="T486" s="173" t="s">
        <v>178</v>
      </c>
      <c r="U486" s="158">
        <v>0.38500000000000001</v>
      </c>
      <c r="V486" s="158">
        <f>ROUND(E486*U486,2)</f>
        <v>15.09</v>
      </c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611</v>
      </c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/>
      <c r="B487" s="156"/>
      <c r="C487" s="190" t="s">
        <v>423</v>
      </c>
      <c r="D487" s="188"/>
      <c r="E487" s="189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200</v>
      </c>
      <c r="AH487" s="148">
        <v>0</v>
      </c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1" x14ac:dyDescent="0.2">
      <c r="A488" s="155"/>
      <c r="B488" s="156"/>
      <c r="C488" s="190" t="s">
        <v>628</v>
      </c>
      <c r="D488" s="188"/>
      <c r="E488" s="189">
        <v>9.16</v>
      </c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200</v>
      </c>
      <c r="AH488" s="148">
        <v>0</v>
      </c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190" t="s">
        <v>629</v>
      </c>
      <c r="D489" s="188"/>
      <c r="E489" s="189">
        <v>12.28</v>
      </c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>
        <v>0</v>
      </c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55"/>
      <c r="B490" s="156"/>
      <c r="C490" s="190" t="s">
        <v>630</v>
      </c>
      <c r="D490" s="188"/>
      <c r="E490" s="189">
        <v>12.28</v>
      </c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200</v>
      </c>
      <c r="AH490" s="148">
        <v>0</v>
      </c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55"/>
      <c r="B491" s="156"/>
      <c r="C491" s="190" t="s">
        <v>631</v>
      </c>
      <c r="D491" s="188"/>
      <c r="E491" s="189">
        <v>5.48</v>
      </c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200</v>
      </c>
      <c r="AH491" s="148">
        <v>0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ht="22.5" outlineLevel="1" x14ac:dyDescent="0.2">
      <c r="A492" s="167">
        <v>100</v>
      </c>
      <c r="B492" s="168" t="s">
        <v>632</v>
      </c>
      <c r="C492" s="184" t="s">
        <v>633</v>
      </c>
      <c r="D492" s="169" t="s">
        <v>195</v>
      </c>
      <c r="E492" s="170">
        <v>94.064400000000006</v>
      </c>
      <c r="F492" s="171"/>
      <c r="G492" s="172">
        <f>ROUND(E492*F492,2)</f>
        <v>0</v>
      </c>
      <c r="H492" s="171"/>
      <c r="I492" s="172">
        <f>ROUND(E492*H492,2)</f>
        <v>0</v>
      </c>
      <c r="J492" s="171"/>
      <c r="K492" s="172">
        <f>ROUND(E492*J492,2)</f>
        <v>0</v>
      </c>
      <c r="L492" s="172">
        <v>21</v>
      </c>
      <c r="M492" s="172">
        <f>G492*(1+L492/100)</f>
        <v>0</v>
      </c>
      <c r="N492" s="172">
        <v>0</v>
      </c>
      <c r="O492" s="172">
        <f>ROUND(E492*N492,2)</f>
        <v>0</v>
      </c>
      <c r="P492" s="172">
        <v>0</v>
      </c>
      <c r="Q492" s="172">
        <f>ROUND(E492*P492,2)</f>
        <v>0</v>
      </c>
      <c r="R492" s="172"/>
      <c r="S492" s="172" t="s">
        <v>177</v>
      </c>
      <c r="T492" s="173" t="s">
        <v>178</v>
      </c>
      <c r="U492" s="158">
        <v>0.19600000000000001</v>
      </c>
      <c r="V492" s="158">
        <f>ROUND(E492*U492,2)</f>
        <v>18.440000000000001</v>
      </c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611</v>
      </c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55"/>
      <c r="B493" s="156"/>
      <c r="C493" s="190" t="s">
        <v>616</v>
      </c>
      <c r="D493" s="188"/>
      <c r="E493" s="189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200</v>
      </c>
      <c r="AH493" s="148">
        <v>0</v>
      </c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outlineLevel="1" x14ac:dyDescent="0.2">
      <c r="A494" s="155"/>
      <c r="B494" s="156"/>
      <c r="C494" s="190" t="s">
        <v>617</v>
      </c>
      <c r="D494" s="188"/>
      <c r="E494" s="189">
        <v>22</v>
      </c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200</v>
      </c>
      <c r="AH494" s="148">
        <v>0</v>
      </c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1" x14ac:dyDescent="0.2">
      <c r="A495" s="155"/>
      <c r="B495" s="156"/>
      <c r="C495" s="190" t="s">
        <v>245</v>
      </c>
      <c r="D495" s="188"/>
      <c r="E495" s="189">
        <v>29.46</v>
      </c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200</v>
      </c>
      <c r="AH495" s="148">
        <v>0</v>
      </c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1" x14ac:dyDescent="0.2">
      <c r="A496" s="155"/>
      <c r="B496" s="156"/>
      <c r="C496" s="190" t="s">
        <v>246</v>
      </c>
      <c r="D496" s="188"/>
      <c r="E496" s="189">
        <v>29.46</v>
      </c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200</v>
      </c>
      <c r="AH496" s="148">
        <v>0</v>
      </c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55"/>
      <c r="B497" s="156"/>
      <c r="C497" s="190" t="s">
        <v>247</v>
      </c>
      <c r="D497" s="188"/>
      <c r="E497" s="189">
        <v>13.15</v>
      </c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200</v>
      </c>
      <c r="AH497" s="148">
        <v>0</v>
      </c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ht="45" outlineLevel="1" x14ac:dyDescent="0.2">
      <c r="A498" s="167">
        <v>101</v>
      </c>
      <c r="B498" s="168" t="s">
        <v>634</v>
      </c>
      <c r="C498" s="184" t="s">
        <v>635</v>
      </c>
      <c r="D498" s="169" t="s">
        <v>636</v>
      </c>
      <c r="E498" s="170">
        <v>158.71812</v>
      </c>
      <c r="F498" s="171"/>
      <c r="G498" s="172">
        <f>ROUND(E498*F498,2)</f>
        <v>0</v>
      </c>
      <c r="H498" s="171"/>
      <c r="I498" s="172">
        <f>ROUND(E498*H498,2)</f>
        <v>0</v>
      </c>
      <c r="J498" s="171"/>
      <c r="K498" s="172">
        <f>ROUND(E498*J498,2)</f>
        <v>0</v>
      </c>
      <c r="L498" s="172">
        <v>21</v>
      </c>
      <c r="M498" s="172">
        <f>G498*(1+L498/100)</f>
        <v>0</v>
      </c>
      <c r="N498" s="172">
        <v>0</v>
      </c>
      <c r="O498" s="172">
        <f>ROUND(E498*N498,2)</f>
        <v>0</v>
      </c>
      <c r="P498" s="172">
        <v>0</v>
      </c>
      <c r="Q498" s="172">
        <f>ROUND(E498*P498,2)</f>
        <v>0</v>
      </c>
      <c r="R498" s="172" t="s">
        <v>228</v>
      </c>
      <c r="S498" s="172" t="s">
        <v>177</v>
      </c>
      <c r="T498" s="173" t="s">
        <v>178</v>
      </c>
      <c r="U498" s="158">
        <v>0</v>
      </c>
      <c r="V498" s="158">
        <f>ROUND(E498*U498,2)</f>
        <v>0</v>
      </c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185</v>
      </c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1" x14ac:dyDescent="0.2">
      <c r="A499" s="155"/>
      <c r="B499" s="156"/>
      <c r="C499" s="190" t="s">
        <v>637</v>
      </c>
      <c r="D499" s="188"/>
      <c r="E499" s="189">
        <v>62.36</v>
      </c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200</v>
      </c>
      <c r="AH499" s="148">
        <v>0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55"/>
      <c r="B500" s="156"/>
      <c r="C500" s="190" t="s">
        <v>471</v>
      </c>
      <c r="D500" s="188"/>
      <c r="E500" s="189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200</v>
      </c>
      <c r="AH500" s="148">
        <v>0</v>
      </c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1" x14ac:dyDescent="0.2">
      <c r="A501" s="155"/>
      <c r="B501" s="156"/>
      <c r="C501" s="190" t="s">
        <v>638</v>
      </c>
      <c r="D501" s="188"/>
      <c r="E501" s="189">
        <v>96.35</v>
      </c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200</v>
      </c>
      <c r="AH501" s="148">
        <v>0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ht="33.75" outlineLevel="1" x14ac:dyDescent="0.2">
      <c r="A502" s="167">
        <v>102</v>
      </c>
      <c r="B502" s="168" t="s">
        <v>639</v>
      </c>
      <c r="C502" s="184" t="s">
        <v>640</v>
      </c>
      <c r="D502" s="169" t="s">
        <v>195</v>
      </c>
      <c r="E502" s="170">
        <v>108.17406</v>
      </c>
      <c r="F502" s="171"/>
      <c r="G502" s="172">
        <f>ROUND(E502*F502,2)</f>
        <v>0</v>
      </c>
      <c r="H502" s="171"/>
      <c r="I502" s="172">
        <f>ROUND(E502*H502,2)</f>
        <v>0</v>
      </c>
      <c r="J502" s="171"/>
      <c r="K502" s="172">
        <f>ROUND(E502*J502,2)</f>
        <v>0</v>
      </c>
      <c r="L502" s="172">
        <v>21</v>
      </c>
      <c r="M502" s="172">
        <f>G502*(1+L502/100)</f>
        <v>0</v>
      </c>
      <c r="N502" s="172">
        <v>0</v>
      </c>
      <c r="O502" s="172">
        <f>ROUND(E502*N502,2)</f>
        <v>0</v>
      </c>
      <c r="P502" s="172">
        <v>0</v>
      </c>
      <c r="Q502" s="172">
        <f>ROUND(E502*P502,2)</f>
        <v>0</v>
      </c>
      <c r="R502" s="172" t="s">
        <v>228</v>
      </c>
      <c r="S502" s="172" t="s">
        <v>177</v>
      </c>
      <c r="T502" s="173" t="s">
        <v>178</v>
      </c>
      <c r="U502" s="158">
        <v>0</v>
      </c>
      <c r="V502" s="158">
        <f>ROUND(E502*U502,2)</f>
        <v>0</v>
      </c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185</v>
      </c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199" t="s">
        <v>283</v>
      </c>
      <c r="D503" s="191"/>
      <c r="E503" s="192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outlineLevel="1" x14ac:dyDescent="0.2">
      <c r="A504" s="155"/>
      <c r="B504" s="156"/>
      <c r="C504" s="200" t="s">
        <v>559</v>
      </c>
      <c r="D504" s="191"/>
      <c r="E504" s="192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200</v>
      </c>
      <c r="AH504" s="148">
        <v>2</v>
      </c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outlineLevel="1" x14ac:dyDescent="0.2">
      <c r="A505" s="155"/>
      <c r="B505" s="156"/>
      <c r="C505" s="200" t="s">
        <v>560</v>
      </c>
      <c r="D505" s="191"/>
      <c r="E505" s="192">
        <v>22</v>
      </c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200</v>
      </c>
      <c r="AH505" s="148">
        <v>2</v>
      </c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outlineLevel="1" x14ac:dyDescent="0.2">
      <c r="A506" s="155"/>
      <c r="B506" s="156"/>
      <c r="C506" s="200" t="s">
        <v>561</v>
      </c>
      <c r="D506" s="191"/>
      <c r="E506" s="192">
        <v>29.46</v>
      </c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200</v>
      </c>
      <c r="AH506" s="148">
        <v>2</v>
      </c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55"/>
      <c r="B507" s="156"/>
      <c r="C507" s="200" t="s">
        <v>562</v>
      </c>
      <c r="D507" s="191"/>
      <c r="E507" s="192">
        <v>29.46</v>
      </c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200</v>
      </c>
      <c r="AH507" s="148">
        <v>2</v>
      </c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outlineLevel="1" x14ac:dyDescent="0.2">
      <c r="A508" s="155"/>
      <c r="B508" s="156"/>
      <c r="C508" s="200" t="s">
        <v>563</v>
      </c>
      <c r="D508" s="191"/>
      <c r="E508" s="192">
        <v>13.15</v>
      </c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200</v>
      </c>
      <c r="AH508" s="148">
        <v>2</v>
      </c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55"/>
      <c r="B509" s="156"/>
      <c r="C509" s="201" t="s">
        <v>295</v>
      </c>
      <c r="D509" s="193"/>
      <c r="E509" s="194">
        <v>94.06</v>
      </c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200</v>
      </c>
      <c r="AH509" s="148">
        <v>3</v>
      </c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55"/>
      <c r="B510" s="156"/>
      <c r="C510" s="199" t="s">
        <v>296</v>
      </c>
      <c r="D510" s="191"/>
      <c r="E510" s="192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200</v>
      </c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55"/>
      <c r="B511" s="156"/>
      <c r="C511" s="190" t="s">
        <v>641</v>
      </c>
      <c r="D511" s="188"/>
      <c r="E511" s="189">
        <v>108.17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200</v>
      </c>
      <c r="AH511" s="148">
        <v>0</v>
      </c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ht="33.75" outlineLevel="1" x14ac:dyDescent="0.2">
      <c r="A512" s="167">
        <v>103</v>
      </c>
      <c r="B512" s="168" t="s">
        <v>642</v>
      </c>
      <c r="C512" s="184" t="s">
        <v>643</v>
      </c>
      <c r="D512" s="169" t="s">
        <v>195</v>
      </c>
      <c r="E512" s="170">
        <v>553.10860000000002</v>
      </c>
      <c r="F512" s="171"/>
      <c r="G512" s="172">
        <f>ROUND(E512*F512,2)</f>
        <v>0</v>
      </c>
      <c r="H512" s="171"/>
      <c r="I512" s="172">
        <f>ROUND(E512*H512,2)</f>
        <v>0</v>
      </c>
      <c r="J512" s="171"/>
      <c r="K512" s="172">
        <f>ROUND(E512*J512,2)</f>
        <v>0</v>
      </c>
      <c r="L512" s="172">
        <v>21</v>
      </c>
      <c r="M512" s="172">
        <f>G512*(1+L512/100)</f>
        <v>0</v>
      </c>
      <c r="N512" s="172">
        <v>0</v>
      </c>
      <c r="O512" s="172">
        <f>ROUND(E512*N512,2)</f>
        <v>0</v>
      </c>
      <c r="P512" s="172">
        <v>0</v>
      </c>
      <c r="Q512" s="172">
        <f>ROUND(E512*P512,2)</f>
        <v>0</v>
      </c>
      <c r="R512" s="172" t="s">
        <v>228</v>
      </c>
      <c r="S512" s="172" t="s">
        <v>177</v>
      </c>
      <c r="T512" s="173" t="s">
        <v>178</v>
      </c>
      <c r="U512" s="158">
        <v>0</v>
      </c>
      <c r="V512" s="158">
        <f>ROUND(E512*U512,2)</f>
        <v>0</v>
      </c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185</v>
      </c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55"/>
      <c r="B513" s="156"/>
      <c r="C513" s="190" t="s">
        <v>644</v>
      </c>
      <c r="D513" s="188"/>
      <c r="E513" s="189">
        <v>217.33</v>
      </c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200</v>
      </c>
      <c r="AH513" s="148">
        <v>0</v>
      </c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/>
      <c r="B514" s="156"/>
      <c r="C514" s="190" t="s">
        <v>471</v>
      </c>
      <c r="D514" s="188"/>
      <c r="E514" s="189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200</v>
      </c>
      <c r="AH514" s="148">
        <v>0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55"/>
      <c r="B515" s="156"/>
      <c r="C515" s="190" t="s">
        <v>645</v>
      </c>
      <c r="D515" s="188"/>
      <c r="E515" s="189">
        <v>335.78</v>
      </c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200</v>
      </c>
      <c r="AH515" s="148">
        <v>0</v>
      </c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74">
        <v>104</v>
      </c>
      <c r="B516" s="175" t="s">
        <v>646</v>
      </c>
      <c r="C516" s="183" t="s">
        <v>647</v>
      </c>
      <c r="D516" s="176" t="s">
        <v>234</v>
      </c>
      <c r="E516" s="177">
        <v>3.31609</v>
      </c>
      <c r="F516" s="178"/>
      <c r="G516" s="179">
        <f>ROUND(E516*F516,2)</f>
        <v>0</v>
      </c>
      <c r="H516" s="178"/>
      <c r="I516" s="179">
        <f>ROUND(E516*H516,2)</f>
        <v>0</v>
      </c>
      <c r="J516" s="178"/>
      <c r="K516" s="179">
        <f>ROUND(E516*J516,2)</f>
        <v>0</v>
      </c>
      <c r="L516" s="179">
        <v>21</v>
      </c>
      <c r="M516" s="179">
        <f>G516*(1+L516/100)</f>
        <v>0</v>
      </c>
      <c r="N516" s="179">
        <v>0</v>
      </c>
      <c r="O516" s="179">
        <f>ROUND(E516*N516,2)</f>
        <v>0</v>
      </c>
      <c r="P516" s="179">
        <v>0</v>
      </c>
      <c r="Q516" s="179">
        <f>ROUND(E516*P516,2)</f>
        <v>0</v>
      </c>
      <c r="R516" s="179"/>
      <c r="S516" s="179" t="s">
        <v>177</v>
      </c>
      <c r="T516" s="180" t="s">
        <v>178</v>
      </c>
      <c r="U516" s="158">
        <v>1.637</v>
      </c>
      <c r="V516" s="158">
        <f>ROUND(E516*U516,2)</f>
        <v>5.43</v>
      </c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611</v>
      </c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x14ac:dyDescent="0.2">
      <c r="A517" s="161" t="s">
        <v>172</v>
      </c>
      <c r="B517" s="162" t="s">
        <v>108</v>
      </c>
      <c r="C517" s="182" t="s">
        <v>109</v>
      </c>
      <c r="D517" s="163"/>
      <c r="E517" s="164"/>
      <c r="F517" s="165"/>
      <c r="G517" s="165">
        <f>SUMIF(AG518:AG600,"&lt;&gt;NOR",G518:G600)</f>
        <v>0</v>
      </c>
      <c r="H517" s="165"/>
      <c r="I517" s="165">
        <f>SUM(I518:I600)</f>
        <v>0</v>
      </c>
      <c r="J517" s="165"/>
      <c r="K517" s="165">
        <f>SUM(K518:K600)</f>
        <v>0</v>
      </c>
      <c r="L517" s="165"/>
      <c r="M517" s="165">
        <f>SUM(M518:M600)</f>
        <v>0</v>
      </c>
      <c r="N517" s="165"/>
      <c r="O517" s="165">
        <f>SUM(O518:O600)</f>
        <v>0</v>
      </c>
      <c r="P517" s="165"/>
      <c r="Q517" s="165">
        <f>SUM(Q518:Q600)</f>
        <v>0</v>
      </c>
      <c r="R517" s="165"/>
      <c r="S517" s="165"/>
      <c r="T517" s="166"/>
      <c r="U517" s="160"/>
      <c r="V517" s="160">
        <f>SUM(V518:V600)</f>
        <v>854.97</v>
      </c>
      <c r="W517" s="160"/>
      <c r="AG517" t="s">
        <v>173</v>
      </c>
    </row>
    <row r="518" spans="1:60" ht="22.5" outlineLevel="1" x14ac:dyDescent="0.2">
      <c r="A518" s="167">
        <v>105</v>
      </c>
      <c r="B518" s="168" t="s">
        <v>648</v>
      </c>
      <c r="C518" s="184" t="s">
        <v>649</v>
      </c>
      <c r="D518" s="169" t="s">
        <v>195</v>
      </c>
      <c r="E518" s="170">
        <v>464.83199999999999</v>
      </c>
      <c r="F518" s="171"/>
      <c r="G518" s="172">
        <f>ROUND(E518*F518,2)</f>
        <v>0</v>
      </c>
      <c r="H518" s="171"/>
      <c r="I518" s="172">
        <f>ROUND(E518*H518,2)</f>
        <v>0</v>
      </c>
      <c r="J518" s="171"/>
      <c r="K518" s="172">
        <f>ROUND(E518*J518,2)</f>
        <v>0</v>
      </c>
      <c r="L518" s="172">
        <v>21</v>
      </c>
      <c r="M518" s="172">
        <f>G518*(1+L518/100)</f>
        <v>0</v>
      </c>
      <c r="N518" s="172">
        <v>0</v>
      </c>
      <c r="O518" s="172">
        <f>ROUND(E518*N518,2)</f>
        <v>0</v>
      </c>
      <c r="P518" s="172">
        <v>0</v>
      </c>
      <c r="Q518" s="172">
        <f>ROUND(E518*P518,2)</f>
        <v>0</v>
      </c>
      <c r="R518" s="172"/>
      <c r="S518" s="172" t="s">
        <v>177</v>
      </c>
      <c r="T518" s="173" t="s">
        <v>178</v>
      </c>
      <c r="U518" s="158">
        <v>0.20699999999999999</v>
      </c>
      <c r="V518" s="158">
        <f>ROUND(E518*U518,2)</f>
        <v>96.22</v>
      </c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611</v>
      </c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outlineLevel="1" x14ac:dyDescent="0.2">
      <c r="A519" s="155"/>
      <c r="B519" s="156"/>
      <c r="C519" s="199" t="s">
        <v>283</v>
      </c>
      <c r="D519" s="191"/>
      <c r="E519" s="192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200</v>
      </c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200" t="s">
        <v>650</v>
      </c>
      <c r="D520" s="191"/>
      <c r="E520" s="192">
        <v>439.36</v>
      </c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>
        <v>2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1" x14ac:dyDescent="0.2">
      <c r="A521" s="155"/>
      <c r="B521" s="156"/>
      <c r="C521" s="200" t="s">
        <v>651</v>
      </c>
      <c r="D521" s="191"/>
      <c r="E521" s="192">
        <v>25.48</v>
      </c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200</v>
      </c>
      <c r="AH521" s="148">
        <v>2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/>
      <c r="B522" s="156"/>
      <c r="C522" s="201" t="s">
        <v>295</v>
      </c>
      <c r="D522" s="193"/>
      <c r="E522" s="194">
        <v>464.83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200</v>
      </c>
      <c r="AH522" s="148">
        <v>3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1" x14ac:dyDescent="0.2">
      <c r="A523" s="155"/>
      <c r="B523" s="156"/>
      <c r="C523" s="199" t="s">
        <v>296</v>
      </c>
      <c r="D523" s="191"/>
      <c r="E523" s="192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200</v>
      </c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1" x14ac:dyDescent="0.2">
      <c r="A524" s="155"/>
      <c r="B524" s="156"/>
      <c r="C524" s="190" t="s">
        <v>652</v>
      </c>
      <c r="D524" s="188"/>
      <c r="E524" s="189">
        <v>464.83</v>
      </c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200</v>
      </c>
      <c r="AH524" s="148">
        <v>0</v>
      </c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ht="22.5" outlineLevel="1" x14ac:dyDescent="0.2">
      <c r="A525" s="167">
        <v>106</v>
      </c>
      <c r="B525" s="168" t="s">
        <v>653</v>
      </c>
      <c r="C525" s="184" t="s">
        <v>654</v>
      </c>
      <c r="D525" s="169" t="s">
        <v>195</v>
      </c>
      <c r="E525" s="170">
        <v>464.83199999999999</v>
      </c>
      <c r="F525" s="171"/>
      <c r="G525" s="172">
        <f>ROUND(E525*F525,2)</f>
        <v>0</v>
      </c>
      <c r="H525" s="171"/>
      <c r="I525" s="172">
        <f>ROUND(E525*H525,2)</f>
        <v>0</v>
      </c>
      <c r="J525" s="171"/>
      <c r="K525" s="172">
        <f>ROUND(E525*J525,2)</f>
        <v>0</v>
      </c>
      <c r="L525" s="172">
        <v>21</v>
      </c>
      <c r="M525" s="172">
        <f>G525*(1+L525/100)</f>
        <v>0</v>
      </c>
      <c r="N525" s="172">
        <v>0</v>
      </c>
      <c r="O525" s="172">
        <f>ROUND(E525*N525,2)</f>
        <v>0</v>
      </c>
      <c r="P525" s="172">
        <v>0</v>
      </c>
      <c r="Q525" s="172">
        <f>ROUND(E525*P525,2)</f>
        <v>0</v>
      </c>
      <c r="R525" s="172"/>
      <c r="S525" s="172" t="s">
        <v>177</v>
      </c>
      <c r="T525" s="173" t="s">
        <v>178</v>
      </c>
      <c r="U525" s="158">
        <v>5.1999999999999998E-2</v>
      </c>
      <c r="V525" s="158">
        <f>ROUND(E525*U525,2)</f>
        <v>24.17</v>
      </c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611</v>
      </c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1" x14ac:dyDescent="0.2">
      <c r="A526" s="155"/>
      <c r="B526" s="156"/>
      <c r="C526" s="190" t="s">
        <v>473</v>
      </c>
      <c r="D526" s="188"/>
      <c r="E526" s="189">
        <v>439.36</v>
      </c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200</v>
      </c>
      <c r="AH526" s="148">
        <v>0</v>
      </c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outlineLevel="1" x14ac:dyDescent="0.2">
      <c r="A527" s="155"/>
      <c r="B527" s="156"/>
      <c r="C527" s="190" t="s">
        <v>655</v>
      </c>
      <c r="D527" s="188"/>
      <c r="E527" s="189">
        <v>25.48</v>
      </c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200</v>
      </c>
      <c r="AH527" s="148">
        <v>0</v>
      </c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ht="22.5" outlineLevel="1" x14ac:dyDescent="0.2">
      <c r="A528" s="167">
        <v>107</v>
      </c>
      <c r="B528" s="168" t="s">
        <v>656</v>
      </c>
      <c r="C528" s="184" t="s">
        <v>657</v>
      </c>
      <c r="D528" s="169" t="s">
        <v>195</v>
      </c>
      <c r="E528" s="170">
        <v>464.83199999999999</v>
      </c>
      <c r="F528" s="171"/>
      <c r="G528" s="172">
        <f>ROUND(E528*F528,2)</f>
        <v>0</v>
      </c>
      <c r="H528" s="171"/>
      <c r="I528" s="172">
        <f>ROUND(E528*H528,2)</f>
        <v>0</v>
      </c>
      <c r="J528" s="171"/>
      <c r="K528" s="172">
        <f>ROUND(E528*J528,2)</f>
        <v>0</v>
      </c>
      <c r="L528" s="172">
        <v>21</v>
      </c>
      <c r="M528" s="172">
        <f>G528*(1+L528/100)</f>
        <v>0</v>
      </c>
      <c r="N528" s="172">
        <v>0</v>
      </c>
      <c r="O528" s="172">
        <f>ROUND(E528*N528,2)</f>
        <v>0</v>
      </c>
      <c r="P528" s="172">
        <v>0</v>
      </c>
      <c r="Q528" s="172">
        <f>ROUND(E528*P528,2)</f>
        <v>0</v>
      </c>
      <c r="R528" s="172"/>
      <c r="S528" s="172" t="s">
        <v>177</v>
      </c>
      <c r="T528" s="173" t="s">
        <v>178</v>
      </c>
      <c r="U528" s="158">
        <v>6.5000000000000002E-2</v>
      </c>
      <c r="V528" s="158">
        <f>ROUND(E528*U528,2)</f>
        <v>30.21</v>
      </c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611</v>
      </c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1" x14ac:dyDescent="0.2">
      <c r="A529" s="155"/>
      <c r="B529" s="156"/>
      <c r="C529" s="190" t="s">
        <v>473</v>
      </c>
      <c r="D529" s="188"/>
      <c r="E529" s="189">
        <v>439.36</v>
      </c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200</v>
      </c>
      <c r="AH529" s="148">
        <v>0</v>
      </c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/>
      <c r="B530" s="156"/>
      <c r="C530" s="190" t="s">
        <v>655</v>
      </c>
      <c r="D530" s="188"/>
      <c r="E530" s="189">
        <v>25.48</v>
      </c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200</v>
      </c>
      <c r="AH530" s="148">
        <v>0</v>
      </c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ht="33.75" outlineLevel="1" x14ac:dyDescent="0.2">
      <c r="A531" s="167">
        <v>108</v>
      </c>
      <c r="B531" s="168" t="s">
        <v>658</v>
      </c>
      <c r="C531" s="184" t="s">
        <v>659</v>
      </c>
      <c r="D531" s="169" t="s">
        <v>195</v>
      </c>
      <c r="E531" s="170">
        <v>929.66399999999999</v>
      </c>
      <c r="F531" s="171"/>
      <c r="G531" s="172">
        <f>ROUND(E531*F531,2)</f>
        <v>0</v>
      </c>
      <c r="H531" s="171"/>
      <c r="I531" s="172">
        <f>ROUND(E531*H531,2)</f>
        <v>0</v>
      </c>
      <c r="J531" s="171"/>
      <c r="K531" s="172">
        <f>ROUND(E531*J531,2)</f>
        <v>0</v>
      </c>
      <c r="L531" s="172">
        <v>21</v>
      </c>
      <c r="M531" s="172">
        <f>G531*(1+L531/100)</f>
        <v>0</v>
      </c>
      <c r="N531" s="172">
        <v>0</v>
      </c>
      <c r="O531" s="172">
        <f>ROUND(E531*N531,2)</f>
        <v>0</v>
      </c>
      <c r="P531" s="172">
        <v>0</v>
      </c>
      <c r="Q531" s="172">
        <f>ROUND(E531*P531,2)</f>
        <v>0</v>
      </c>
      <c r="R531" s="172"/>
      <c r="S531" s="172" t="s">
        <v>177</v>
      </c>
      <c r="T531" s="173" t="s">
        <v>178</v>
      </c>
      <c r="U531" s="158">
        <v>2.75E-2</v>
      </c>
      <c r="V531" s="158">
        <f>ROUND(E531*U531,2)</f>
        <v>25.57</v>
      </c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611</v>
      </c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outlineLevel="1" x14ac:dyDescent="0.2">
      <c r="A532" s="155"/>
      <c r="B532" s="156"/>
      <c r="C532" s="199" t="s">
        <v>283</v>
      </c>
      <c r="D532" s="191"/>
      <c r="E532" s="192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200</v>
      </c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outlineLevel="1" x14ac:dyDescent="0.2">
      <c r="A533" s="155"/>
      <c r="B533" s="156"/>
      <c r="C533" s="200" t="s">
        <v>650</v>
      </c>
      <c r="D533" s="191"/>
      <c r="E533" s="192">
        <v>439.36</v>
      </c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200</v>
      </c>
      <c r="AH533" s="148">
        <v>2</v>
      </c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outlineLevel="1" x14ac:dyDescent="0.2">
      <c r="A534" s="155"/>
      <c r="B534" s="156"/>
      <c r="C534" s="200" t="s">
        <v>651</v>
      </c>
      <c r="D534" s="191"/>
      <c r="E534" s="192">
        <v>25.48</v>
      </c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200</v>
      </c>
      <c r="AH534" s="148">
        <v>2</v>
      </c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outlineLevel="1" x14ac:dyDescent="0.2">
      <c r="A535" s="155"/>
      <c r="B535" s="156"/>
      <c r="C535" s="201" t="s">
        <v>295</v>
      </c>
      <c r="D535" s="193"/>
      <c r="E535" s="194">
        <v>464.83</v>
      </c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200</v>
      </c>
      <c r="AH535" s="148">
        <v>3</v>
      </c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199" t="s">
        <v>296</v>
      </c>
      <c r="D536" s="191"/>
      <c r="E536" s="192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outlineLevel="1" x14ac:dyDescent="0.2">
      <c r="A537" s="155"/>
      <c r="B537" s="156"/>
      <c r="C537" s="190" t="s">
        <v>660</v>
      </c>
      <c r="D537" s="188"/>
      <c r="E537" s="189">
        <v>929.66</v>
      </c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200</v>
      </c>
      <c r="AH537" s="148">
        <v>0</v>
      </c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ht="22.5" outlineLevel="1" x14ac:dyDescent="0.2">
      <c r="A538" s="167">
        <v>109</v>
      </c>
      <c r="B538" s="168" t="s">
        <v>661</v>
      </c>
      <c r="C538" s="184" t="s">
        <v>662</v>
      </c>
      <c r="D538" s="169" t="s">
        <v>195</v>
      </c>
      <c r="E538" s="170">
        <v>464.83199999999999</v>
      </c>
      <c r="F538" s="171"/>
      <c r="G538" s="172">
        <f>ROUND(E538*F538,2)</f>
        <v>0</v>
      </c>
      <c r="H538" s="171"/>
      <c r="I538" s="172">
        <f>ROUND(E538*H538,2)</f>
        <v>0</v>
      </c>
      <c r="J538" s="171"/>
      <c r="K538" s="172">
        <f>ROUND(E538*J538,2)</f>
        <v>0</v>
      </c>
      <c r="L538" s="172">
        <v>21</v>
      </c>
      <c r="M538" s="172">
        <f>G538*(1+L538/100)</f>
        <v>0</v>
      </c>
      <c r="N538" s="172">
        <v>0</v>
      </c>
      <c r="O538" s="172">
        <f>ROUND(E538*N538,2)</f>
        <v>0</v>
      </c>
      <c r="P538" s="172">
        <v>0</v>
      </c>
      <c r="Q538" s="172">
        <f>ROUND(E538*P538,2)</f>
        <v>0</v>
      </c>
      <c r="R538" s="172"/>
      <c r="S538" s="172" t="s">
        <v>177</v>
      </c>
      <c r="T538" s="173" t="s">
        <v>178</v>
      </c>
      <c r="U538" s="158">
        <v>0.2</v>
      </c>
      <c r="V538" s="158">
        <f>ROUND(E538*U538,2)</f>
        <v>92.97</v>
      </c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611</v>
      </c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outlineLevel="1" x14ac:dyDescent="0.2">
      <c r="A539" s="155"/>
      <c r="B539" s="156"/>
      <c r="C539" s="199" t="s">
        <v>283</v>
      </c>
      <c r="D539" s="191"/>
      <c r="E539" s="192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200</v>
      </c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outlineLevel="1" x14ac:dyDescent="0.2">
      <c r="A540" s="155"/>
      <c r="B540" s="156"/>
      <c r="C540" s="200" t="s">
        <v>650</v>
      </c>
      <c r="D540" s="191"/>
      <c r="E540" s="192">
        <v>439.36</v>
      </c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200</v>
      </c>
      <c r="AH540" s="148">
        <v>2</v>
      </c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1" x14ac:dyDescent="0.2">
      <c r="A541" s="155"/>
      <c r="B541" s="156"/>
      <c r="C541" s="200" t="s">
        <v>651</v>
      </c>
      <c r="D541" s="191"/>
      <c r="E541" s="192">
        <v>25.48</v>
      </c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200</v>
      </c>
      <c r="AH541" s="148">
        <v>2</v>
      </c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1" x14ac:dyDescent="0.2">
      <c r="A542" s="155"/>
      <c r="B542" s="156"/>
      <c r="C542" s="201" t="s">
        <v>295</v>
      </c>
      <c r="D542" s="193"/>
      <c r="E542" s="194">
        <v>464.83</v>
      </c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200</v>
      </c>
      <c r="AH542" s="148">
        <v>3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55"/>
      <c r="B543" s="156"/>
      <c r="C543" s="199" t="s">
        <v>296</v>
      </c>
      <c r="D543" s="191"/>
      <c r="E543" s="192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200</v>
      </c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outlineLevel="1" x14ac:dyDescent="0.2">
      <c r="A544" s="155"/>
      <c r="B544" s="156"/>
      <c r="C544" s="190" t="s">
        <v>652</v>
      </c>
      <c r="D544" s="188"/>
      <c r="E544" s="189">
        <v>464.83</v>
      </c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200</v>
      </c>
      <c r="AH544" s="148">
        <v>0</v>
      </c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ht="22.5" outlineLevel="1" x14ac:dyDescent="0.2">
      <c r="A545" s="167">
        <v>110</v>
      </c>
      <c r="B545" s="168" t="s">
        <v>663</v>
      </c>
      <c r="C545" s="184" t="s">
        <v>664</v>
      </c>
      <c r="D545" s="169" t="s">
        <v>195</v>
      </c>
      <c r="E545" s="170">
        <v>464.83199999999999</v>
      </c>
      <c r="F545" s="171"/>
      <c r="G545" s="172">
        <f>ROUND(E545*F545,2)</f>
        <v>0</v>
      </c>
      <c r="H545" s="171"/>
      <c r="I545" s="172">
        <f>ROUND(E545*H545,2)</f>
        <v>0</v>
      </c>
      <c r="J545" s="171"/>
      <c r="K545" s="172">
        <f>ROUND(E545*J545,2)</f>
        <v>0</v>
      </c>
      <c r="L545" s="172">
        <v>21</v>
      </c>
      <c r="M545" s="172">
        <f>G545*(1+L545/100)</f>
        <v>0</v>
      </c>
      <c r="N545" s="172">
        <v>0</v>
      </c>
      <c r="O545" s="172">
        <f>ROUND(E545*N545,2)</f>
        <v>0</v>
      </c>
      <c r="P545" s="172">
        <v>0</v>
      </c>
      <c r="Q545" s="172">
        <f>ROUND(E545*P545,2)</f>
        <v>0</v>
      </c>
      <c r="R545" s="172"/>
      <c r="S545" s="172" t="s">
        <v>177</v>
      </c>
      <c r="T545" s="173" t="s">
        <v>178</v>
      </c>
      <c r="U545" s="158">
        <v>0.17777999999999999</v>
      </c>
      <c r="V545" s="158">
        <f>ROUND(E545*U545,2)</f>
        <v>82.64</v>
      </c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611</v>
      </c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199" t="s">
        <v>283</v>
      </c>
      <c r="D546" s="191"/>
      <c r="E546" s="192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outlineLevel="1" x14ac:dyDescent="0.2">
      <c r="A547" s="155"/>
      <c r="B547" s="156"/>
      <c r="C547" s="200" t="s">
        <v>650</v>
      </c>
      <c r="D547" s="191"/>
      <c r="E547" s="192">
        <v>439.36</v>
      </c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200</v>
      </c>
      <c r="AH547" s="148">
        <v>2</v>
      </c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1" x14ac:dyDescent="0.2">
      <c r="A548" s="155"/>
      <c r="B548" s="156"/>
      <c r="C548" s="200" t="s">
        <v>651</v>
      </c>
      <c r="D548" s="191"/>
      <c r="E548" s="192">
        <v>25.48</v>
      </c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200</v>
      </c>
      <c r="AH548" s="148">
        <v>2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outlineLevel="1" x14ac:dyDescent="0.2">
      <c r="A549" s="155"/>
      <c r="B549" s="156"/>
      <c r="C549" s="201" t="s">
        <v>295</v>
      </c>
      <c r="D549" s="193"/>
      <c r="E549" s="194">
        <v>464.83</v>
      </c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200</v>
      </c>
      <c r="AH549" s="148">
        <v>3</v>
      </c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1" x14ac:dyDescent="0.2">
      <c r="A550" s="155"/>
      <c r="B550" s="156"/>
      <c r="C550" s="199" t="s">
        <v>296</v>
      </c>
      <c r="D550" s="191"/>
      <c r="E550" s="192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200</v>
      </c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outlineLevel="1" x14ac:dyDescent="0.2">
      <c r="A551" s="155"/>
      <c r="B551" s="156"/>
      <c r="C551" s="190" t="s">
        <v>652</v>
      </c>
      <c r="D551" s="188"/>
      <c r="E551" s="189">
        <v>464.83</v>
      </c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 t="s">
        <v>200</v>
      </c>
      <c r="AH551" s="148">
        <v>0</v>
      </c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ht="45" outlineLevel="1" x14ac:dyDescent="0.2">
      <c r="A552" s="167">
        <v>111</v>
      </c>
      <c r="B552" s="168" t="s">
        <v>665</v>
      </c>
      <c r="C552" s="184" t="s">
        <v>666</v>
      </c>
      <c r="D552" s="169" t="s">
        <v>227</v>
      </c>
      <c r="E552" s="170">
        <v>6</v>
      </c>
      <c r="F552" s="171"/>
      <c r="G552" s="172">
        <f>ROUND(E552*F552,2)</f>
        <v>0</v>
      </c>
      <c r="H552" s="171"/>
      <c r="I552" s="172">
        <f>ROUND(E552*H552,2)</f>
        <v>0</v>
      </c>
      <c r="J552" s="171"/>
      <c r="K552" s="172">
        <f>ROUND(E552*J552,2)</f>
        <v>0</v>
      </c>
      <c r="L552" s="172">
        <v>21</v>
      </c>
      <c r="M552" s="172">
        <f>G552*(1+L552/100)</f>
        <v>0</v>
      </c>
      <c r="N552" s="172">
        <v>0</v>
      </c>
      <c r="O552" s="172">
        <f>ROUND(E552*N552,2)</f>
        <v>0</v>
      </c>
      <c r="P552" s="172">
        <v>0</v>
      </c>
      <c r="Q552" s="172">
        <f>ROUND(E552*P552,2)</f>
        <v>0</v>
      </c>
      <c r="R552" s="172"/>
      <c r="S552" s="172" t="s">
        <v>177</v>
      </c>
      <c r="T552" s="173" t="s">
        <v>178</v>
      </c>
      <c r="U552" s="158">
        <v>0.6</v>
      </c>
      <c r="V552" s="158">
        <f>ROUND(E552*U552,2)</f>
        <v>3.6</v>
      </c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611</v>
      </c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outlineLevel="1" x14ac:dyDescent="0.2">
      <c r="A553" s="155"/>
      <c r="B553" s="156"/>
      <c r="C553" s="190" t="s">
        <v>667</v>
      </c>
      <c r="D553" s="188"/>
      <c r="E553" s="189">
        <v>6</v>
      </c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200</v>
      </c>
      <c r="AH553" s="148">
        <v>0</v>
      </c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ht="33.75" outlineLevel="1" x14ac:dyDescent="0.2">
      <c r="A554" s="167">
        <v>112</v>
      </c>
      <c r="B554" s="168" t="s">
        <v>668</v>
      </c>
      <c r="C554" s="184" t="s">
        <v>669</v>
      </c>
      <c r="D554" s="169" t="s">
        <v>195</v>
      </c>
      <c r="E554" s="170">
        <v>87.084000000000003</v>
      </c>
      <c r="F554" s="171"/>
      <c r="G554" s="172">
        <f>ROUND(E554*F554,2)</f>
        <v>0</v>
      </c>
      <c r="H554" s="171"/>
      <c r="I554" s="172">
        <f>ROUND(E554*H554,2)</f>
        <v>0</v>
      </c>
      <c r="J554" s="171"/>
      <c r="K554" s="172">
        <f>ROUND(E554*J554,2)</f>
        <v>0</v>
      </c>
      <c r="L554" s="172">
        <v>21</v>
      </c>
      <c r="M554" s="172">
        <f>G554*(1+L554/100)</f>
        <v>0</v>
      </c>
      <c r="N554" s="172">
        <v>0</v>
      </c>
      <c r="O554" s="172">
        <f>ROUND(E554*N554,2)</f>
        <v>0</v>
      </c>
      <c r="P554" s="172">
        <v>0</v>
      </c>
      <c r="Q554" s="172">
        <f>ROUND(E554*P554,2)</f>
        <v>0</v>
      </c>
      <c r="R554" s="172"/>
      <c r="S554" s="172" t="s">
        <v>177</v>
      </c>
      <c r="T554" s="173" t="s">
        <v>178</v>
      </c>
      <c r="U554" s="158">
        <v>0.317</v>
      </c>
      <c r="V554" s="158">
        <f>ROUND(E554*U554,2)</f>
        <v>27.61</v>
      </c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611</v>
      </c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55"/>
      <c r="B555" s="156"/>
      <c r="C555" s="190" t="s">
        <v>670</v>
      </c>
      <c r="D555" s="188"/>
      <c r="E555" s="189">
        <v>87.08</v>
      </c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200</v>
      </c>
      <c r="AH555" s="148">
        <v>0</v>
      </c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ht="22.5" outlineLevel="1" x14ac:dyDescent="0.2">
      <c r="A556" s="167">
        <v>113</v>
      </c>
      <c r="B556" s="168" t="s">
        <v>671</v>
      </c>
      <c r="C556" s="184" t="s">
        <v>672</v>
      </c>
      <c r="D556" s="169" t="s">
        <v>195</v>
      </c>
      <c r="E556" s="170">
        <v>87.084000000000003</v>
      </c>
      <c r="F556" s="171"/>
      <c r="G556" s="172">
        <f>ROUND(E556*F556,2)</f>
        <v>0</v>
      </c>
      <c r="H556" s="171"/>
      <c r="I556" s="172">
        <f>ROUND(E556*H556,2)</f>
        <v>0</v>
      </c>
      <c r="J556" s="171"/>
      <c r="K556" s="172">
        <f>ROUND(E556*J556,2)</f>
        <v>0</v>
      </c>
      <c r="L556" s="172">
        <v>21</v>
      </c>
      <c r="M556" s="172">
        <f>G556*(1+L556/100)</f>
        <v>0</v>
      </c>
      <c r="N556" s="172">
        <v>0</v>
      </c>
      <c r="O556" s="172">
        <f>ROUND(E556*N556,2)</f>
        <v>0</v>
      </c>
      <c r="P556" s="172">
        <v>0</v>
      </c>
      <c r="Q556" s="172">
        <f>ROUND(E556*P556,2)</f>
        <v>0</v>
      </c>
      <c r="R556" s="172"/>
      <c r="S556" s="172" t="s">
        <v>177</v>
      </c>
      <c r="T556" s="173" t="s">
        <v>178</v>
      </c>
      <c r="U556" s="158">
        <v>0.1</v>
      </c>
      <c r="V556" s="158">
        <f>ROUND(E556*U556,2)</f>
        <v>8.7100000000000009</v>
      </c>
      <c r="W556" s="15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 t="s">
        <v>611</v>
      </c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outlineLevel="1" x14ac:dyDescent="0.2">
      <c r="A557" s="155"/>
      <c r="B557" s="156"/>
      <c r="C557" s="190" t="s">
        <v>670</v>
      </c>
      <c r="D557" s="188"/>
      <c r="E557" s="189">
        <v>87.08</v>
      </c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200</v>
      </c>
      <c r="AH557" s="148">
        <v>0</v>
      </c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ht="22.5" outlineLevel="1" x14ac:dyDescent="0.2">
      <c r="A558" s="167">
        <v>114</v>
      </c>
      <c r="B558" s="168" t="s">
        <v>673</v>
      </c>
      <c r="C558" s="184" t="s">
        <v>674</v>
      </c>
      <c r="D558" s="169" t="s">
        <v>227</v>
      </c>
      <c r="E558" s="170">
        <v>3260.5439999999999</v>
      </c>
      <c r="F558" s="171"/>
      <c r="G558" s="172">
        <f>ROUND(E558*F558,2)</f>
        <v>0</v>
      </c>
      <c r="H558" s="171"/>
      <c r="I558" s="172">
        <f>ROUND(E558*H558,2)</f>
        <v>0</v>
      </c>
      <c r="J558" s="171"/>
      <c r="K558" s="172">
        <f>ROUND(E558*J558,2)</f>
        <v>0</v>
      </c>
      <c r="L558" s="172">
        <v>21</v>
      </c>
      <c r="M558" s="172">
        <f>G558*(1+L558/100)</f>
        <v>0</v>
      </c>
      <c r="N558" s="172">
        <v>0</v>
      </c>
      <c r="O558" s="172">
        <f>ROUND(E558*N558,2)</f>
        <v>0</v>
      </c>
      <c r="P558" s="172">
        <v>0</v>
      </c>
      <c r="Q558" s="172">
        <f>ROUND(E558*P558,2)</f>
        <v>0</v>
      </c>
      <c r="R558" s="172"/>
      <c r="S558" s="172" t="s">
        <v>177</v>
      </c>
      <c r="T558" s="173" t="s">
        <v>178</v>
      </c>
      <c r="U558" s="158">
        <v>0.14000000000000001</v>
      </c>
      <c r="V558" s="158">
        <f>ROUND(E558*U558,2)</f>
        <v>456.48</v>
      </c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611</v>
      </c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outlineLevel="1" x14ac:dyDescent="0.2">
      <c r="A559" s="155"/>
      <c r="B559" s="156"/>
      <c r="C559" s="199" t="s">
        <v>283</v>
      </c>
      <c r="D559" s="191"/>
      <c r="E559" s="192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200</v>
      </c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200" t="s">
        <v>650</v>
      </c>
      <c r="D560" s="191"/>
      <c r="E560" s="192">
        <v>439.36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2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outlineLevel="1" x14ac:dyDescent="0.2">
      <c r="A561" s="155"/>
      <c r="B561" s="156"/>
      <c r="C561" s="200" t="s">
        <v>651</v>
      </c>
      <c r="D561" s="191"/>
      <c r="E561" s="192">
        <v>25.48</v>
      </c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200</v>
      </c>
      <c r="AH561" s="148">
        <v>2</v>
      </c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201" t="s">
        <v>295</v>
      </c>
      <c r="D562" s="193"/>
      <c r="E562" s="194">
        <v>464.83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>
        <v>3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1" x14ac:dyDescent="0.2">
      <c r="A563" s="155"/>
      <c r="B563" s="156"/>
      <c r="C563" s="199" t="s">
        <v>296</v>
      </c>
      <c r="D563" s="191"/>
      <c r="E563" s="192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200</v>
      </c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outlineLevel="1" x14ac:dyDescent="0.2">
      <c r="A564" s="155"/>
      <c r="B564" s="156"/>
      <c r="C564" s="190" t="s">
        <v>675</v>
      </c>
      <c r="D564" s="188"/>
      <c r="E564" s="189">
        <v>2738.04</v>
      </c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 t="s">
        <v>200</v>
      </c>
      <c r="AH564" s="148">
        <v>0</v>
      </c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outlineLevel="1" x14ac:dyDescent="0.2">
      <c r="A565" s="155"/>
      <c r="B565" s="156"/>
      <c r="C565" s="190" t="s">
        <v>676</v>
      </c>
      <c r="D565" s="188"/>
      <c r="E565" s="189">
        <v>522.5</v>
      </c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200</v>
      </c>
      <c r="AH565" s="148">
        <v>0</v>
      </c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67">
        <v>115</v>
      </c>
      <c r="B566" s="168" t="s">
        <v>677</v>
      </c>
      <c r="C566" s="184" t="s">
        <v>678</v>
      </c>
      <c r="D566" s="169" t="s">
        <v>256</v>
      </c>
      <c r="E566" s="170">
        <v>84.92</v>
      </c>
      <c r="F566" s="171"/>
      <c r="G566" s="172">
        <f>ROUND(E566*F566,2)</f>
        <v>0</v>
      </c>
      <c r="H566" s="171"/>
      <c r="I566" s="172">
        <f>ROUND(E566*H566,2)</f>
        <v>0</v>
      </c>
      <c r="J566" s="171"/>
      <c r="K566" s="172">
        <f>ROUND(E566*J566,2)</f>
        <v>0</v>
      </c>
      <c r="L566" s="172">
        <v>21</v>
      </c>
      <c r="M566" s="172">
        <f>G566*(1+L566/100)</f>
        <v>0</v>
      </c>
      <c r="N566" s="172">
        <v>0</v>
      </c>
      <c r="O566" s="172">
        <f>ROUND(E566*N566,2)</f>
        <v>0</v>
      </c>
      <c r="P566" s="172">
        <v>0</v>
      </c>
      <c r="Q566" s="172">
        <f>ROUND(E566*P566,2)</f>
        <v>0</v>
      </c>
      <c r="R566" s="172"/>
      <c r="S566" s="172" t="s">
        <v>177</v>
      </c>
      <c r="T566" s="173" t="s">
        <v>178</v>
      </c>
      <c r="U566" s="158">
        <v>0.08</v>
      </c>
      <c r="V566" s="158">
        <f>ROUND(E566*U566,2)</f>
        <v>6.79</v>
      </c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611</v>
      </c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outlineLevel="1" x14ac:dyDescent="0.2">
      <c r="A567" s="155"/>
      <c r="B567" s="156"/>
      <c r="C567" s="190" t="s">
        <v>679</v>
      </c>
      <c r="D567" s="188"/>
      <c r="E567" s="189">
        <v>84.92</v>
      </c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 t="s">
        <v>200</v>
      </c>
      <c r="AH567" s="148">
        <v>0</v>
      </c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ht="45" outlineLevel="1" x14ac:dyDescent="0.2">
      <c r="A568" s="167">
        <v>116</v>
      </c>
      <c r="B568" s="168" t="s">
        <v>634</v>
      </c>
      <c r="C568" s="184" t="s">
        <v>635</v>
      </c>
      <c r="D568" s="169" t="s">
        <v>636</v>
      </c>
      <c r="E568" s="170">
        <v>325.38240000000002</v>
      </c>
      <c r="F568" s="171"/>
      <c r="G568" s="172">
        <f>ROUND(E568*F568,2)</f>
        <v>0</v>
      </c>
      <c r="H568" s="171"/>
      <c r="I568" s="172">
        <f>ROUND(E568*H568,2)</f>
        <v>0</v>
      </c>
      <c r="J568" s="171"/>
      <c r="K568" s="172">
        <f>ROUND(E568*J568,2)</f>
        <v>0</v>
      </c>
      <c r="L568" s="172">
        <v>21</v>
      </c>
      <c r="M568" s="172">
        <f>G568*(1+L568/100)</f>
        <v>0</v>
      </c>
      <c r="N568" s="172">
        <v>0</v>
      </c>
      <c r="O568" s="172">
        <f>ROUND(E568*N568,2)</f>
        <v>0</v>
      </c>
      <c r="P568" s="172">
        <v>0</v>
      </c>
      <c r="Q568" s="172">
        <f>ROUND(E568*P568,2)</f>
        <v>0</v>
      </c>
      <c r="R568" s="172" t="s">
        <v>228</v>
      </c>
      <c r="S568" s="172" t="s">
        <v>177</v>
      </c>
      <c r="T568" s="173" t="s">
        <v>178</v>
      </c>
      <c r="U568" s="158">
        <v>0</v>
      </c>
      <c r="V568" s="158">
        <f>ROUND(E568*U568,2)</f>
        <v>0</v>
      </c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185</v>
      </c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55"/>
      <c r="B569" s="156"/>
      <c r="C569" s="199" t="s">
        <v>283</v>
      </c>
      <c r="D569" s="191"/>
      <c r="E569" s="192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200</v>
      </c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200" t="s">
        <v>650</v>
      </c>
      <c r="D570" s="191"/>
      <c r="E570" s="192">
        <v>439.36</v>
      </c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>
        <v>2</v>
      </c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outlineLevel="1" x14ac:dyDescent="0.2">
      <c r="A571" s="155"/>
      <c r="B571" s="156"/>
      <c r="C571" s="200" t="s">
        <v>651</v>
      </c>
      <c r="D571" s="191"/>
      <c r="E571" s="192">
        <v>25.48</v>
      </c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200</v>
      </c>
      <c r="AH571" s="148">
        <v>2</v>
      </c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outlineLevel="1" x14ac:dyDescent="0.2">
      <c r="A572" s="155"/>
      <c r="B572" s="156"/>
      <c r="C572" s="201" t="s">
        <v>295</v>
      </c>
      <c r="D572" s="193"/>
      <c r="E572" s="194">
        <v>464.83</v>
      </c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 t="s">
        <v>200</v>
      </c>
      <c r="AH572" s="148">
        <v>3</v>
      </c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outlineLevel="1" x14ac:dyDescent="0.2">
      <c r="A573" s="155"/>
      <c r="B573" s="156"/>
      <c r="C573" s="199" t="s">
        <v>296</v>
      </c>
      <c r="D573" s="191"/>
      <c r="E573" s="192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200</v>
      </c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1" x14ac:dyDescent="0.2">
      <c r="A574" s="155"/>
      <c r="B574" s="156"/>
      <c r="C574" s="190" t="s">
        <v>680</v>
      </c>
      <c r="D574" s="188"/>
      <c r="E574" s="189">
        <v>325.38</v>
      </c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200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ht="22.5" outlineLevel="1" x14ac:dyDescent="0.2">
      <c r="A575" s="167">
        <v>117</v>
      </c>
      <c r="B575" s="168" t="s">
        <v>681</v>
      </c>
      <c r="C575" s="184" t="s">
        <v>682</v>
      </c>
      <c r="D575" s="169" t="s">
        <v>195</v>
      </c>
      <c r="E575" s="170">
        <v>104.5008</v>
      </c>
      <c r="F575" s="171"/>
      <c r="G575" s="172">
        <f>ROUND(E575*F575,2)</f>
        <v>0</v>
      </c>
      <c r="H575" s="171"/>
      <c r="I575" s="172">
        <f>ROUND(E575*H575,2)</f>
        <v>0</v>
      </c>
      <c r="J575" s="171"/>
      <c r="K575" s="172">
        <f>ROUND(E575*J575,2)</f>
        <v>0</v>
      </c>
      <c r="L575" s="172">
        <v>21</v>
      </c>
      <c r="M575" s="172">
        <f>G575*(1+L575/100)</f>
        <v>0</v>
      </c>
      <c r="N575" s="172">
        <v>0</v>
      </c>
      <c r="O575" s="172">
        <f>ROUND(E575*N575,2)</f>
        <v>0</v>
      </c>
      <c r="P575" s="172">
        <v>0</v>
      </c>
      <c r="Q575" s="172">
        <f>ROUND(E575*P575,2)</f>
        <v>0</v>
      </c>
      <c r="R575" s="172" t="s">
        <v>228</v>
      </c>
      <c r="S575" s="172" t="s">
        <v>177</v>
      </c>
      <c r="T575" s="173" t="s">
        <v>178</v>
      </c>
      <c r="U575" s="158">
        <v>0</v>
      </c>
      <c r="V575" s="158">
        <f>ROUND(E575*U575,2)</f>
        <v>0</v>
      </c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185</v>
      </c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outlineLevel="1" x14ac:dyDescent="0.2">
      <c r="A576" s="155"/>
      <c r="B576" s="156"/>
      <c r="C576" s="190" t="s">
        <v>683</v>
      </c>
      <c r="D576" s="188"/>
      <c r="E576" s="189">
        <v>104.5</v>
      </c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 t="s">
        <v>200</v>
      </c>
      <c r="AH576" s="148">
        <v>0</v>
      </c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</row>
    <row r="577" spans="1:60" outlineLevel="1" x14ac:dyDescent="0.2">
      <c r="A577" s="167">
        <v>118</v>
      </c>
      <c r="B577" s="168" t="s">
        <v>684</v>
      </c>
      <c r="C577" s="184" t="s">
        <v>685</v>
      </c>
      <c r="D577" s="169" t="s">
        <v>227</v>
      </c>
      <c r="E577" s="170">
        <v>522.50400000000002</v>
      </c>
      <c r="F577" s="171"/>
      <c r="G577" s="172">
        <f>ROUND(E577*F577,2)</f>
        <v>0</v>
      </c>
      <c r="H577" s="171"/>
      <c r="I577" s="172">
        <f>ROUND(E577*H577,2)</f>
        <v>0</v>
      </c>
      <c r="J577" s="171"/>
      <c r="K577" s="172">
        <f>ROUND(E577*J577,2)</f>
        <v>0</v>
      </c>
      <c r="L577" s="172">
        <v>21</v>
      </c>
      <c r="M577" s="172">
        <f>G577*(1+L577/100)</f>
        <v>0</v>
      </c>
      <c r="N577" s="172">
        <v>0</v>
      </c>
      <c r="O577" s="172">
        <f>ROUND(E577*N577,2)</f>
        <v>0</v>
      </c>
      <c r="P577" s="172">
        <v>0</v>
      </c>
      <c r="Q577" s="172">
        <f>ROUND(E577*P577,2)</f>
        <v>0</v>
      </c>
      <c r="R577" s="172"/>
      <c r="S577" s="172" t="s">
        <v>184</v>
      </c>
      <c r="T577" s="173" t="s">
        <v>178</v>
      </c>
      <c r="U577" s="158">
        <v>0</v>
      </c>
      <c r="V577" s="158">
        <f>ROUND(E577*U577,2)</f>
        <v>0</v>
      </c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185</v>
      </c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55"/>
      <c r="B578" s="156"/>
      <c r="C578" s="190" t="s">
        <v>676</v>
      </c>
      <c r="D578" s="188"/>
      <c r="E578" s="189">
        <v>522.5</v>
      </c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 t="s">
        <v>200</v>
      </c>
      <c r="AH578" s="148">
        <v>0</v>
      </c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outlineLevel="1" x14ac:dyDescent="0.2">
      <c r="A579" s="167">
        <v>119</v>
      </c>
      <c r="B579" s="168" t="s">
        <v>686</v>
      </c>
      <c r="C579" s="184" t="s">
        <v>687</v>
      </c>
      <c r="D579" s="169" t="s">
        <v>227</v>
      </c>
      <c r="E579" s="170">
        <v>2788.9920000000002</v>
      </c>
      <c r="F579" s="171"/>
      <c r="G579" s="172">
        <f>ROUND(E579*F579,2)</f>
        <v>0</v>
      </c>
      <c r="H579" s="171"/>
      <c r="I579" s="172">
        <f>ROUND(E579*H579,2)</f>
        <v>0</v>
      </c>
      <c r="J579" s="171"/>
      <c r="K579" s="172">
        <f>ROUND(E579*J579,2)</f>
        <v>0</v>
      </c>
      <c r="L579" s="172">
        <v>21</v>
      </c>
      <c r="M579" s="172">
        <f>G579*(1+L579/100)</f>
        <v>0</v>
      </c>
      <c r="N579" s="172">
        <v>0</v>
      </c>
      <c r="O579" s="172">
        <f>ROUND(E579*N579,2)</f>
        <v>0</v>
      </c>
      <c r="P579" s="172">
        <v>0</v>
      </c>
      <c r="Q579" s="172">
        <f>ROUND(E579*P579,2)</f>
        <v>0</v>
      </c>
      <c r="R579" s="172"/>
      <c r="S579" s="172" t="s">
        <v>184</v>
      </c>
      <c r="T579" s="173" t="s">
        <v>178</v>
      </c>
      <c r="U579" s="158">
        <v>0</v>
      </c>
      <c r="V579" s="158">
        <f>ROUND(E579*U579,2)</f>
        <v>0</v>
      </c>
      <c r="W579" s="15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 t="s">
        <v>185</v>
      </c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outlineLevel="1" x14ac:dyDescent="0.2">
      <c r="A580" s="155"/>
      <c r="B580" s="156"/>
      <c r="C580" s="190" t="s">
        <v>688</v>
      </c>
      <c r="D580" s="188"/>
      <c r="E580" s="189">
        <v>2636.14</v>
      </c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200</v>
      </c>
      <c r="AH580" s="148">
        <v>0</v>
      </c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outlineLevel="1" x14ac:dyDescent="0.2">
      <c r="A581" s="155"/>
      <c r="B581" s="156"/>
      <c r="C581" s="190" t="s">
        <v>689</v>
      </c>
      <c r="D581" s="188"/>
      <c r="E581" s="189">
        <v>152.86000000000001</v>
      </c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200</v>
      </c>
      <c r="AH581" s="148">
        <v>0</v>
      </c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ht="45" outlineLevel="1" x14ac:dyDescent="0.2">
      <c r="A582" s="167">
        <v>120</v>
      </c>
      <c r="B582" s="168" t="s">
        <v>690</v>
      </c>
      <c r="C582" s="184" t="s">
        <v>691</v>
      </c>
      <c r="D582" s="169" t="s">
        <v>195</v>
      </c>
      <c r="E582" s="170">
        <v>557.79840000000002</v>
      </c>
      <c r="F582" s="171"/>
      <c r="G582" s="172">
        <f>ROUND(E582*F582,2)</f>
        <v>0</v>
      </c>
      <c r="H582" s="171"/>
      <c r="I582" s="172">
        <f>ROUND(E582*H582,2)</f>
        <v>0</v>
      </c>
      <c r="J582" s="171"/>
      <c r="K582" s="172">
        <f>ROUND(E582*J582,2)</f>
        <v>0</v>
      </c>
      <c r="L582" s="172">
        <v>21</v>
      </c>
      <c r="M582" s="172">
        <f>G582*(1+L582/100)</f>
        <v>0</v>
      </c>
      <c r="N582" s="172">
        <v>0</v>
      </c>
      <c r="O582" s="172">
        <f>ROUND(E582*N582,2)</f>
        <v>0</v>
      </c>
      <c r="P582" s="172">
        <v>0</v>
      </c>
      <c r="Q582" s="172">
        <f>ROUND(E582*P582,2)</f>
        <v>0</v>
      </c>
      <c r="R582" s="172" t="s">
        <v>228</v>
      </c>
      <c r="S582" s="172" t="s">
        <v>177</v>
      </c>
      <c r="T582" s="173" t="s">
        <v>178</v>
      </c>
      <c r="U582" s="158">
        <v>0</v>
      </c>
      <c r="V582" s="158">
        <f>ROUND(E582*U582,2)</f>
        <v>0</v>
      </c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185</v>
      </c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outlineLevel="1" x14ac:dyDescent="0.2">
      <c r="A583" s="155"/>
      <c r="B583" s="156"/>
      <c r="C583" s="199" t="s">
        <v>283</v>
      </c>
      <c r="D583" s="191"/>
      <c r="E583" s="192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200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outlineLevel="1" x14ac:dyDescent="0.2">
      <c r="A584" s="155"/>
      <c r="B584" s="156"/>
      <c r="C584" s="200" t="s">
        <v>650</v>
      </c>
      <c r="D584" s="191"/>
      <c r="E584" s="192">
        <v>439.36</v>
      </c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 t="s">
        <v>200</v>
      </c>
      <c r="AH584" s="148">
        <v>2</v>
      </c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outlineLevel="1" x14ac:dyDescent="0.2">
      <c r="A585" s="155"/>
      <c r="B585" s="156"/>
      <c r="C585" s="200" t="s">
        <v>651</v>
      </c>
      <c r="D585" s="191"/>
      <c r="E585" s="192">
        <v>25.48</v>
      </c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200</v>
      </c>
      <c r="AH585" s="148">
        <v>2</v>
      </c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1" x14ac:dyDescent="0.2">
      <c r="A586" s="155"/>
      <c r="B586" s="156"/>
      <c r="C586" s="201" t="s">
        <v>295</v>
      </c>
      <c r="D586" s="193"/>
      <c r="E586" s="194">
        <v>464.83</v>
      </c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200</v>
      </c>
      <c r="AH586" s="148">
        <v>3</v>
      </c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outlineLevel="1" x14ac:dyDescent="0.2">
      <c r="A587" s="155"/>
      <c r="B587" s="156"/>
      <c r="C587" s="199" t="s">
        <v>296</v>
      </c>
      <c r="D587" s="191"/>
      <c r="E587" s="192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 t="s">
        <v>200</v>
      </c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outlineLevel="1" x14ac:dyDescent="0.2">
      <c r="A588" s="155"/>
      <c r="B588" s="156"/>
      <c r="C588" s="190" t="s">
        <v>692</v>
      </c>
      <c r="D588" s="188"/>
      <c r="E588" s="189">
        <v>557.79999999999995</v>
      </c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 t="s">
        <v>200</v>
      </c>
      <c r="AH588" s="148">
        <v>0</v>
      </c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ht="45" outlineLevel="1" x14ac:dyDescent="0.2">
      <c r="A589" s="167">
        <v>121</v>
      </c>
      <c r="B589" s="168" t="s">
        <v>693</v>
      </c>
      <c r="C589" s="184" t="s">
        <v>694</v>
      </c>
      <c r="D589" s="169" t="s">
        <v>195</v>
      </c>
      <c r="E589" s="170">
        <v>557.79840000000002</v>
      </c>
      <c r="F589" s="171"/>
      <c r="G589" s="172">
        <f>ROUND(E589*F589,2)</f>
        <v>0</v>
      </c>
      <c r="H589" s="171"/>
      <c r="I589" s="172">
        <f>ROUND(E589*H589,2)</f>
        <v>0</v>
      </c>
      <c r="J589" s="171"/>
      <c r="K589" s="172">
        <f>ROUND(E589*J589,2)</f>
        <v>0</v>
      </c>
      <c r="L589" s="172">
        <v>21</v>
      </c>
      <c r="M589" s="172">
        <f>G589*(1+L589/100)</f>
        <v>0</v>
      </c>
      <c r="N589" s="172">
        <v>0</v>
      </c>
      <c r="O589" s="172">
        <f>ROUND(E589*N589,2)</f>
        <v>0</v>
      </c>
      <c r="P589" s="172">
        <v>0</v>
      </c>
      <c r="Q589" s="172">
        <f>ROUND(E589*P589,2)</f>
        <v>0</v>
      </c>
      <c r="R589" s="172" t="s">
        <v>228</v>
      </c>
      <c r="S589" s="172" t="s">
        <v>695</v>
      </c>
      <c r="T589" s="173" t="s">
        <v>178</v>
      </c>
      <c r="U589" s="158">
        <v>0</v>
      </c>
      <c r="V589" s="158">
        <f>ROUND(E589*U589,2)</f>
        <v>0</v>
      </c>
      <c r="W589" s="15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 t="s">
        <v>185</v>
      </c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1" x14ac:dyDescent="0.2">
      <c r="A590" s="155"/>
      <c r="B590" s="156"/>
      <c r="C590" s="199" t="s">
        <v>283</v>
      </c>
      <c r="D590" s="191"/>
      <c r="E590" s="192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 t="s">
        <v>200</v>
      </c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outlineLevel="1" x14ac:dyDescent="0.2">
      <c r="A591" s="155"/>
      <c r="B591" s="156"/>
      <c r="C591" s="200" t="s">
        <v>650</v>
      </c>
      <c r="D591" s="191"/>
      <c r="E591" s="192">
        <v>439.36</v>
      </c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 t="s">
        <v>200</v>
      </c>
      <c r="AH591" s="148">
        <v>2</v>
      </c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outlineLevel="1" x14ac:dyDescent="0.2">
      <c r="A592" s="155"/>
      <c r="B592" s="156"/>
      <c r="C592" s="200" t="s">
        <v>651</v>
      </c>
      <c r="D592" s="191"/>
      <c r="E592" s="192">
        <v>25.48</v>
      </c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 t="s">
        <v>200</v>
      </c>
      <c r="AH592" s="148">
        <v>2</v>
      </c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outlineLevel="1" x14ac:dyDescent="0.2">
      <c r="A593" s="155"/>
      <c r="B593" s="156"/>
      <c r="C593" s="201" t="s">
        <v>295</v>
      </c>
      <c r="D593" s="193"/>
      <c r="E593" s="194">
        <v>464.83</v>
      </c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 t="s">
        <v>200</v>
      </c>
      <c r="AH593" s="148">
        <v>3</v>
      </c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outlineLevel="1" x14ac:dyDescent="0.2">
      <c r="A594" s="155"/>
      <c r="B594" s="156"/>
      <c r="C594" s="199" t="s">
        <v>296</v>
      </c>
      <c r="D594" s="191"/>
      <c r="E594" s="192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 t="s">
        <v>200</v>
      </c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outlineLevel="1" x14ac:dyDescent="0.2">
      <c r="A595" s="155"/>
      <c r="B595" s="156"/>
      <c r="C595" s="190" t="s">
        <v>692</v>
      </c>
      <c r="D595" s="188"/>
      <c r="E595" s="189">
        <v>557.79999999999995</v>
      </c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 t="s">
        <v>200</v>
      </c>
      <c r="AH595" s="148">
        <v>0</v>
      </c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ht="45" outlineLevel="1" x14ac:dyDescent="0.2">
      <c r="A596" s="167">
        <v>122</v>
      </c>
      <c r="B596" s="168" t="s">
        <v>696</v>
      </c>
      <c r="C596" s="184" t="s">
        <v>697</v>
      </c>
      <c r="D596" s="169" t="s">
        <v>256</v>
      </c>
      <c r="E596" s="170">
        <v>84.92</v>
      </c>
      <c r="F596" s="171"/>
      <c r="G596" s="172">
        <f>ROUND(E596*F596,2)</f>
        <v>0</v>
      </c>
      <c r="H596" s="171"/>
      <c r="I596" s="172">
        <f>ROUND(E596*H596,2)</f>
        <v>0</v>
      </c>
      <c r="J596" s="171"/>
      <c r="K596" s="172">
        <f>ROUND(E596*J596,2)</f>
        <v>0</v>
      </c>
      <c r="L596" s="172">
        <v>21</v>
      </c>
      <c r="M596" s="172">
        <f>G596*(1+L596/100)</f>
        <v>0</v>
      </c>
      <c r="N596" s="172">
        <v>0</v>
      </c>
      <c r="O596" s="172">
        <f>ROUND(E596*N596,2)</f>
        <v>0</v>
      </c>
      <c r="P596" s="172">
        <v>0</v>
      </c>
      <c r="Q596" s="172">
        <f>ROUND(E596*P596,2)</f>
        <v>0</v>
      </c>
      <c r="R596" s="172" t="s">
        <v>228</v>
      </c>
      <c r="S596" s="172" t="s">
        <v>177</v>
      </c>
      <c r="T596" s="173" t="s">
        <v>178</v>
      </c>
      <c r="U596" s="158">
        <v>0</v>
      </c>
      <c r="V596" s="158">
        <f>ROUND(E596*U596,2)</f>
        <v>0</v>
      </c>
      <c r="W596" s="15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 t="s">
        <v>185</v>
      </c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outlineLevel="1" x14ac:dyDescent="0.2">
      <c r="A597" s="155"/>
      <c r="B597" s="156"/>
      <c r="C597" s="190" t="s">
        <v>679</v>
      </c>
      <c r="D597" s="188"/>
      <c r="E597" s="189">
        <v>84.92</v>
      </c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 t="s">
        <v>200</v>
      </c>
      <c r="AH597" s="148">
        <v>0</v>
      </c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ht="33.75" outlineLevel="1" x14ac:dyDescent="0.2">
      <c r="A598" s="167">
        <v>123</v>
      </c>
      <c r="B598" s="168" t="s">
        <v>698</v>
      </c>
      <c r="C598" s="184" t="s">
        <v>699</v>
      </c>
      <c r="D598" s="169" t="s">
        <v>195</v>
      </c>
      <c r="E598" s="170">
        <v>104.5008</v>
      </c>
      <c r="F598" s="171"/>
      <c r="G598" s="172">
        <f>ROUND(E598*F598,2)</f>
        <v>0</v>
      </c>
      <c r="H598" s="171"/>
      <c r="I598" s="172">
        <f>ROUND(E598*H598,2)</f>
        <v>0</v>
      </c>
      <c r="J598" s="171"/>
      <c r="K598" s="172">
        <f>ROUND(E598*J598,2)</f>
        <v>0</v>
      </c>
      <c r="L598" s="172">
        <v>21</v>
      </c>
      <c r="M598" s="172">
        <f>G598*(1+L598/100)</f>
        <v>0</v>
      </c>
      <c r="N598" s="172">
        <v>0</v>
      </c>
      <c r="O598" s="172">
        <f>ROUND(E598*N598,2)</f>
        <v>0</v>
      </c>
      <c r="P598" s="172">
        <v>0</v>
      </c>
      <c r="Q598" s="172">
        <f>ROUND(E598*P598,2)</f>
        <v>0</v>
      </c>
      <c r="R598" s="172" t="s">
        <v>228</v>
      </c>
      <c r="S598" s="172" t="s">
        <v>177</v>
      </c>
      <c r="T598" s="173" t="s">
        <v>178</v>
      </c>
      <c r="U598" s="158">
        <v>0</v>
      </c>
      <c r="V598" s="158">
        <f>ROUND(E598*U598,2)</f>
        <v>0</v>
      </c>
      <c r="W598" s="15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 t="s">
        <v>185</v>
      </c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</row>
    <row r="599" spans="1:60" outlineLevel="1" x14ac:dyDescent="0.2">
      <c r="A599" s="155"/>
      <c r="B599" s="156"/>
      <c r="C599" s="190" t="s">
        <v>683</v>
      </c>
      <c r="D599" s="188"/>
      <c r="E599" s="189">
        <v>104.5</v>
      </c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 t="s">
        <v>200</v>
      </c>
      <c r="AH599" s="148">
        <v>0</v>
      </c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outlineLevel="1" x14ac:dyDescent="0.2">
      <c r="A600" s="155">
        <v>124</v>
      </c>
      <c r="B600" s="156" t="s">
        <v>700</v>
      </c>
      <c r="C600" s="203" t="s">
        <v>701</v>
      </c>
      <c r="D600" s="157" t="s">
        <v>0</v>
      </c>
      <c r="E600" s="198"/>
      <c r="F600" s="159"/>
      <c r="G600" s="158">
        <f>ROUND(E600*F600,2)</f>
        <v>0</v>
      </c>
      <c r="H600" s="159"/>
      <c r="I600" s="158">
        <f>ROUND(E600*H600,2)</f>
        <v>0</v>
      </c>
      <c r="J600" s="159"/>
      <c r="K600" s="158">
        <f>ROUND(E600*J600,2)</f>
        <v>0</v>
      </c>
      <c r="L600" s="158">
        <v>21</v>
      </c>
      <c r="M600" s="158">
        <f>G600*(1+L600/100)</f>
        <v>0</v>
      </c>
      <c r="N600" s="158">
        <v>0</v>
      </c>
      <c r="O600" s="158">
        <f>ROUND(E600*N600,2)</f>
        <v>0</v>
      </c>
      <c r="P600" s="158">
        <v>0</v>
      </c>
      <c r="Q600" s="158">
        <f>ROUND(E600*P600,2)</f>
        <v>0</v>
      </c>
      <c r="R600" s="158"/>
      <c r="S600" s="158" t="s">
        <v>177</v>
      </c>
      <c r="T600" s="158" t="s">
        <v>178</v>
      </c>
      <c r="U600" s="158">
        <v>0</v>
      </c>
      <c r="V600" s="158">
        <f>ROUND(E600*U600,2)</f>
        <v>0</v>
      </c>
      <c r="W600" s="15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 t="s">
        <v>702</v>
      </c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x14ac:dyDescent="0.2">
      <c r="A601" s="161" t="s">
        <v>172</v>
      </c>
      <c r="B601" s="162" t="s">
        <v>110</v>
      </c>
      <c r="C601" s="182" t="s">
        <v>111</v>
      </c>
      <c r="D601" s="163"/>
      <c r="E601" s="164"/>
      <c r="F601" s="165"/>
      <c r="G601" s="165">
        <f>SUMIF(AG602:AG625,"&lt;&gt;NOR",G602:G625)</f>
        <v>0</v>
      </c>
      <c r="H601" s="165"/>
      <c r="I601" s="165">
        <f>SUM(I602:I625)</f>
        <v>0</v>
      </c>
      <c r="J601" s="165"/>
      <c r="K601" s="165">
        <f>SUM(K602:K625)</f>
        <v>0</v>
      </c>
      <c r="L601" s="165"/>
      <c r="M601" s="165">
        <f>SUM(M602:M625)</f>
        <v>0</v>
      </c>
      <c r="N601" s="165"/>
      <c r="O601" s="165">
        <f>SUM(O602:O625)</f>
        <v>0</v>
      </c>
      <c r="P601" s="165"/>
      <c r="Q601" s="165">
        <f>SUM(Q602:Q625)</f>
        <v>0</v>
      </c>
      <c r="R601" s="165"/>
      <c r="S601" s="165"/>
      <c r="T601" s="166"/>
      <c r="U601" s="160"/>
      <c r="V601" s="160">
        <f>SUM(V602:V625)</f>
        <v>389.21</v>
      </c>
      <c r="W601" s="160"/>
      <c r="AG601" t="s">
        <v>173</v>
      </c>
    </row>
    <row r="602" spans="1:60" ht="22.5" outlineLevel="1" x14ac:dyDescent="0.2">
      <c r="A602" s="167">
        <v>125</v>
      </c>
      <c r="B602" s="168" t="s">
        <v>703</v>
      </c>
      <c r="C602" s="184" t="s">
        <v>704</v>
      </c>
      <c r="D602" s="169" t="s">
        <v>195</v>
      </c>
      <c r="E602" s="170">
        <v>611.15599999999995</v>
      </c>
      <c r="F602" s="171"/>
      <c r="G602" s="172">
        <f>ROUND(E602*F602,2)</f>
        <v>0</v>
      </c>
      <c r="H602" s="171"/>
      <c r="I602" s="172">
        <f>ROUND(E602*H602,2)</f>
        <v>0</v>
      </c>
      <c r="J602" s="171"/>
      <c r="K602" s="172">
        <f>ROUND(E602*J602,2)</f>
        <v>0</v>
      </c>
      <c r="L602" s="172">
        <v>21</v>
      </c>
      <c r="M602" s="172">
        <f>G602*(1+L602/100)</f>
        <v>0</v>
      </c>
      <c r="N602" s="172">
        <v>0</v>
      </c>
      <c r="O602" s="172">
        <f>ROUND(E602*N602,2)</f>
        <v>0</v>
      </c>
      <c r="P602" s="172">
        <v>0</v>
      </c>
      <c r="Q602" s="172">
        <f>ROUND(E602*P602,2)</f>
        <v>0</v>
      </c>
      <c r="R602" s="172"/>
      <c r="S602" s="172" t="s">
        <v>705</v>
      </c>
      <c r="T602" s="173" t="s">
        <v>178</v>
      </c>
      <c r="U602" s="158">
        <v>0.188</v>
      </c>
      <c r="V602" s="158">
        <f>ROUND(E602*U602,2)</f>
        <v>114.9</v>
      </c>
      <c r="W602" s="15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 t="s">
        <v>611</v>
      </c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</row>
    <row r="603" spans="1:60" outlineLevel="1" x14ac:dyDescent="0.2">
      <c r="A603" s="155"/>
      <c r="B603" s="156"/>
      <c r="C603" s="190" t="s">
        <v>476</v>
      </c>
      <c r="D603" s="188"/>
      <c r="E603" s="189">
        <v>171.8</v>
      </c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 t="s">
        <v>200</v>
      </c>
      <c r="AH603" s="148">
        <v>0</v>
      </c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outlineLevel="1" x14ac:dyDescent="0.2">
      <c r="A604" s="155"/>
      <c r="B604" s="156"/>
      <c r="C604" s="190" t="s">
        <v>473</v>
      </c>
      <c r="D604" s="188"/>
      <c r="E604" s="189">
        <v>439.36</v>
      </c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 t="s">
        <v>200</v>
      </c>
      <c r="AH604" s="148">
        <v>0</v>
      </c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outlineLevel="1" x14ac:dyDescent="0.2">
      <c r="A605" s="167">
        <v>126</v>
      </c>
      <c r="B605" s="168" t="s">
        <v>706</v>
      </c>
      <c r="C605" s="184" t="s">
        <v>707</v>
      </c>
      <c r="D605" s="169" t="s">
        <v>195</v>
      </c>
      <c r="E605" s="170">
        <v>24.98</v>
      </c>
      <c r="F605" s="171"/>
      <c r="G605" s="172">
        <f>ROUND(E605*F605,2)</f>
        <v>0</v>
      </c>
      <c r="H605" s="171"/>
      <c r="I605" s="172">
        <f>ROUND(E605*H605,2)</f>
        <v>0</v>
      </c>
      <c r="J605" s="171"/>
      <c r="K605" s="172">
        <f>ROUND(E605*J605,2)</f>
        <v>0</v>
      </c>
      <c r="L605" s="172">
        <v>21</v>
      </c>
      <c r="M605" s="172">
        <f>G605*(1+L605/100)</f>
        <v>0</v>
      </c>
      <c r="N605" s="172">
        <v>0</v>
      </c>
      <c r="O605" s="172">
        <f>ROUND(E605*N605,2)</f>
        <v>0</v>
      </c>
      <c r="P605" s="172">
        <v>0</v>
      </c>
      <c r="Q605" s="172">
        <f>ROUND(E605*P605,2)</f>
        <v>0</v>
      </c>
      <c r="R605" s="172"/>
      <c r="S605" s="172" t="s">
        <v>177</v>
      </c>
      <c r="T605" s="173" t="s">
        <v>178</v>
      </c>
      <c r="U605" s="158">
        <v>0.21199999999999999</v>
      </c>
      <c r="V605" s="158">
        <f>ROUND(E605*U605,2)</f>
        <v>5.3</v>
      </c>
      <c r="W605" s="15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 t="s">
        <v>611</v>
      </c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outlineLevel="1" x14ac:dyDescent="0.2">
      <c r="A606" s="155"/>
      <c r="B606" s="156"/>
      <c r="C606" s="190" t="s">
        <v>708</v>
      </c>
      <c r="D606" s="188"/>
      <c r="E606" s="189">
        <v>24.98</v>
      </c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 t="s">
        <v>200</v>
      </c>
      <c r="AH606" s="148">
        <v>0</v>
      </c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ht="22.5" outlineLevel="1" x14ac:dyDescent="0.2">
      <c r="A607" s="167">
        <v>127</v>
      </c>
      <c r="B607" s="168" t="s">
        <v>709</v>
      </c>
      <c r="C607" s="184" t="s">
        <v>710</v>
      </c>
      <c r="D607" s="169" t="s">
        <v>195</v>
      </c>
      <c r="E607" s="170">
        <v>415.12</v>
      </c>
      <c r="F607" s="171"/>
      <c r="G607" s="172">
        <f>ROUND(E607*F607,2)</f>
        <v>0</v>
      </c>
      <c r="H607" s="171"/>
      <c r="I607" s="172">
        <f>ROUND(E607*H607,2)</f>
        <v>0</v>
      </c>
      <c r="J607" s="171"/>
      <c r="K607" s="172">
        <f>ROUND(E607*J607,2)</f>
        <v>0</v>
      </c>
      <c r="L607" s="172">
        <v>21</v>
      </c>
      <c r="M607" s="172">
        <f>G607*(1+L607/100)</f>
        <v>0</v>
      </c>
      <c r="N607" s="172">
        <v>0</v>
      </c>
      <c r="O607" s="172">
        <f>ROUND(E607*N607,2)</f>
        <v>0</v>
      </c>
      <c r="P607" s="172">
        <v>0</v>
      </c>
      <c r="Q607" s="172">
        <f>ROUND(E607*P607,2)</f>
        <v>0</v>
      </c>
      <c r="R607" s="172"/>
      <c r="S607" s="172" t="s">
        <v>177</v>
      </c>
      <c r="T607" s="173" t="s">
        <v>178</v>
      </c>
      <c r="U607" s="158">
        <v>0.14000000000000001</v>
      </c>
      <c r="V607" s="158">
        <f>ROUND(E607*U607,2)</f>
        <v>58.12</v>
      </c>
      <c r="W607" s="15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 t="s">
        <v>611</v>
      </c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</row>
    <row r="608" spans="1:60" outlineLevel="1" x14ac:dyDescent="0.2">
      <c r="A608" s="155"/>
      <c r="B608" s="156"/>
      <c r="C608" s="190" t="s">
        <v>476</v>
      </c>
      <c r="D608" s="188"/>
      <c r="E608" s="189">
        <v>171.8</v>
      </c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 t="s">
        <v>200</v>
      </c>
      <c r="AH608" s="148">
        <v>0</v>
      </c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</row>
    <row r="609" spans="1:60" outlineLevel="1" x14ac:dyDescent="0.2">
      <c r="A609" s="155"/>
      <c r="B609" s="156"/>
      <c r="C609" s="190" t="s">
        <v>471</v>
      </c>
      <c r="D609" s="188"/>
      <c r="E609" s="189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 t="s">
        <v>200</v>
      </c>
      <c r="AH609" s="148">
        <v>0</v>
      </c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outlineLevel="1" x14ac:dyDescent="0.2">
      <c r="A610" s="155"/>
      <c r="B610" s="156"/>
      <c r="C610" s="190" t="s">
        <v>577</v>
      </c>
      <c r="D610" s="188"/>
      <c r="E610" s="189">
        <v>243.32</v>
      </c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 t="s">
        <v>200</v>
      </c>
      <c r="AH610" s="148">
        <v>0</v>
      </c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ht="22.5" outlineLevel="1" x14ac:dyDescent="0.2">
      <c r="A611" s="167">
        <v>128</v>
      </c>
      <c r="B611" s="168" t="s">
        <v>711</v>
      </c>
      <c r="C611" s="184" t="s">
        <v>712</v>
      </c>
      <c r="D611" s="169" t="s">
        <v>195</v>
      </c>
      <c r="E611" s="170">
        <v>1318.068</v>
      </c>
      <c r="F611" s="171"/>
      <c r="G611" s="172">
        <f>ROUND(E611*F611,2)</f>
        <v>0</v>
      </c>
      <c r="H611" s="171"/>
      <c r="I611" s="172">
        <f>ROUND(E611*H611,2)</f>
        <v>0</v>
      </c>
      <c r="J611" s="171"/>
      <c r="K611" s="172">
        <f>ROUND(E611*J611,2)</f>
        <v>0</v>
      </c>
      <c r="L611" s="172">
        <v>21</v>
      </c>
      <c r="M611" s="172">
        <f>G611*(1+L611/100)</f>
        <v>0</v>
      </c>
      <c r="N611" s="172">
        <v>0</v>
      </c>
      <c r="O611" s="172">
        <f>ROUND(E611*N611,2)</f>
        <v>0</v>
      </c>
      <c r="P611" s="172">
        <v>0</v>
      </c>
      <c r="Q611" s="172">
        <f>ROUND(E611*P611,2)</f>
        <v>0</v>
      </c>
      <c r="R611" s="172"/>
      <c r="S611" s="172" t="s">
        <v>177</v>
      </c>
      <c r="T611" s="173" t="s">
        <v>178</v>
      </c>
      <c r="U611" s="158">
        <v>0.16</v>
      </c>
      <c r="V611" s="158">
        <f>ROUND(E611*U611,2)</f>
        <v>210.89</v>
      </c>
      <c r="W611" s="15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 t="s">
        <v>611</v>
      </c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</row>
    <row r="612" spans="1:60" outlineLevel="1" x14ac:dyDescent="0.2">
      <c r="A612" s="155"/>
      <c r="B612" s="156"/>
      <c r="C612" s="190" t="s">
        <v>713</v>
      </c>
      <c r="D612" s="188"/>
      <c r="E612" s="189">
        <v>1318.07</v>
      </c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 t="s">
        <v>200</v>
      </c>
      <c r="AH612" s="148">
        <v>0</v>
      </c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1" x14ac:dyDescent="0.2">
      <c r="A613" s="167">
        <v>129</v>
      </c>
      <c r="B613" s="168" t="s">
        <v>714</v>
      </c>
      <c r="C613" s="184" t="s">
        <v>715</v>
      </c>
      <c r="D613" s="169" t="s">
        <v>208</v>
      </c>
      <c r="E613" s="170">
        <v>26.679030000000001</v>
      </c>
      <c r="F613" s="171"/>
      <c r="G613" s="172">
        <f>ROUND(E613*F613,2)</f>
        <v>0</v>
      </c>
      <c r="H613" s="171"/>
      <c r="I613" s="172">
        <f>ROUND(E613*H613,2)</f>
        <v>0</v>
      </c>
      <c r="J613" s="171"/>
      <c r="K613" s="172">
        <f>ROUND(E613*J613,2)</f>
        <v>0</v>
      </c>
      <c r="L613" s="172">
        <v>21</v>
      </c>
      <c r="M613" s="172">
        <f>G613*(1+L613/100)</f>
        <v>0</v>
      </c>
      <c r="N613" s="172">
        <v>0</v>
      </c>
      <c r="O613" s="172">
        <f>ROUND(E613*N613,2)</f>
        <v>0</v>
      </c>
      <c r="P613" s="172">
        <v>0</v>
      </c>
      <c r="Q613" s="172">
        <f>ROUND(E613*P613,2)</f>
        <v>0</v>
      </c>
      <c r="R613" s="172"/>
      <c r="S613" s="172" t="s">
        <v>184</v>
      </c>
      <c r="T613" s="173" t="s">
        <v>178</v>
      </c>
      <c r="U613" s="158">
        <v>0</v>
      </c>
      <c r="V613" s="158">
        <f>ROUND(E613*U613,2)</f>
        <v>0</v>
      </c>
      <c r="W613" s="15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 t="s">
        <v>185</v>
      </c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outlineLevel="1" x14ac:dyDescent="0.2">
      <c r="A614" s="155"/>
      <c r="B614" s="156"/>
      <c r="C614" s="190" t="s">
        <v>716</v>
      </c>
      <c r="D614" s="188"/>
      <c r="E614" s="189">
        <v>12.63</v>
      </c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 t="s">
        <v>200</v>
      </c>
      <c r="AH614" s="148">
        <v>0</v>
      </c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55"/>
      <c r="B615" s="156"/>
      <c r="C615" s="190" t="s">
        <v>471</v>
      </c>
      <c r="D615" s="188"/>
      <c r="E615" s="189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 t="s">
        <v>200</v>
      </c>
      <c r="AH615" s="148">
        <v>0</v>
      </c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outlineLevel="1" x14ac:dyDescent="0.2">
      <c r="A616" s="155"/>
      <c r="B616" s="156"/>
      <c r="C616" s="190" t="s">
        <v>717</v>
      </c>
      <c r="D616" s="188"/>
      <c r="E616" s="189">
        <v>14.05</v>
      </c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 t="s">
        <v>200</v>
      </c>
      <c r="AH616" s="148">
        <v>0</v>
      </c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ht="45" outlineLevel="1" x14ac:dyDescent="0.2">
      <c r="A617" s="167">
        <v>130</v>
      </c>
      <c r="B617" s="168" t="s">
        <v>718</v>
      </c>
      <c r="C617" s="184" t="s">
        <v>719</v>
      </c>
      <c r="D617" s="169" t="s">
        <v>195</v>
      </c>
      <c r="E617" s="170">
        <v>26.228999999999999</v>
      </c>
      <c r="F617" s="171"/>
      <c r="G617" s="172">
        <f>ROUND(E617*F617,2)</f>
        <v>0</v>
      </c>
      <c r="H617" s="171"/>
      <c r="I617" s="172">
        <f>ROUND(E617*H617,2)</f>
        <v>0</v>
      </c>
      <c r="J617" s="171"/>
      <c r="K617" s="172">
        <f>ROUND(E617*J617,2)</f>
        <v>0</v>
      </c>
      <c r="L617" s="172">
        <v>21</v>
      </c>
      <c r="M617" s="172">
        <f>G617*(1+L617/100)</f>
        <v>0</v>
      </c>
      <c r="N617" s="172">
        <v>0</v>
      </c>
      <c r="O617" s="172">
        <f>ROUND(E617*N617,2)</f>
        <v>0</v>
      </c>
      <c r="P617" s="172">
        <v>0</v>
      </c>
      <c r="Q617" s="172">
        <f>ROUND(E617*P617,2)</f>
        <v>0</v>
      </c>
      <c r="R617" s="172" t="s">
        <v>228</v>
      </c>
      <c r="S617" s="172" t="s">
        <v>177</v>
      </c>
      <c r="T617" s="173" t="s">
        <v>178</v>
      </c>
      <c r="U617" s="158">
        <v>0</v>
      </c>
      <c r="V617" s="158">
        <f>ROUND(E617*U617,2)</f>
        <v>0</v>
      </c>
      <c r="W617" s="15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 t="s">
        <v>185</v>
      </c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</row>
    <row r="618" spans="1:60" outlineLevel="1" x14ac:dyDescent="0.2">
      <c r="A618" s="155"/>
      <c r="B618" s="156"/>
      <c r="C618" s="190" t="s">
        <v>720</v>
      </c>
      <c r="D618" s="188"/>
      <c r="E618" s="189">
        <v>26.23</v>
      </c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 t="s">
        <v>200</v>
      </c>
      <c r="AH618" s="148">
        <v>0</v>
      </c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</row>
    <row r="619" spans="1:60" outlineLevel="1" x14ac:dyDescent="0.2">
      <c r="A619" s="167">
        <v>131</v>
      </c>
      <c r="B619" s="168" t="s">
        <v>721</v>
      </c>
      <c r="C619" s="184" t="s">
        <v>722</v>
      </c>
      <c r="D619" s="169" t="s">
        <v>208</v>
      </c>
      <c r="E619" s="170">
        <v>48.329160000000002</v>
      </c>
      <c r="F619" s="171"/>
      <c r="G619" s="172">
        <f>ROUND(E619*F619,2)</f>
        <v>0</v>
      </c>
      <c r="H619" s="171"/>
      <c r="I619" s="172">
        <f>ROUND(E619*H619,2)</f>
        <v>0</v>
      </c>
      <c r="J619" s="171"/>
      <c r="K619" s="172">
        <f>ROUND(E619*J619,2)</f>
        <v>0</v>
      </c>
      <c r="L619" s="172">
        <v>21</v>
      </c>
      <c r="M619" s="172">
        <f>G619*(1+L619/100)</f>
        <v>0</v>
      </c>
      <c r="N619" s="172">
        <v>0</v>
      </c>
      <c r="O619" s="172">
        <f>ROUND(E619*N619,2)</f>
        <v>0</v>
      </c>
      <c r="P619" s="172">
        <v>0</v>
      </c>
      <c r="Q619" s="172">
        <f>ROUND(E619*P619,2)</f>
        <v>0</v>
      </c>
      <c r="R619" s="172"/>
      <c r="S619" s="172" t="s">
        <v>184</v>
      </c>
      <c r="T619" s="173" t="s">
        <v>178</v>
      </c>
      <c r="U619" s="158">
        <v>0</v>
      </c>
      <c r="V619" s="158">
        <f>ROUND(E619*U619,2)</f>
        <v>0</v>
      </c>
      <c r="W619" s="15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 t="s">
        <v>611</v>
      </c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</row>
    <row r="620" spans="1:60" outlineLevel="1" x14ac:dyDescent="0.2">
      <c r="A620" s="155"/>
      <c r="B620" s="156"/>
      <c r="C620" s="190" t="s">
        <v>723</v>
      </c>
      <c r="D620" s="188"/>
      <c r="E620" s="189">
        <v>48.33</v>
      </c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 t="s">
        <v>200</v>
      </c>
      <c r="AH620" s="148">
        <v>0</v>
      </c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ht="45" outlineLevel="1" x14ac:dyDescent="0.2">
      <c r="A621" s="167">
        <v>132</v>
      </c>
      <c r="B621" s="168" t="s">
        <v>724</v>
      </c>
      <c r="C621" s="184" t="s">
        <v>725</v>
      </c>
      <c r="D621" s="169" t="s">
        <v>195</v>
      </c>
      <c r="E621" s="170">
        <v>452.53667999999999</v>
      </c>
      <c r="F621" s="171"/>
      <c r="G621" s="172">
        <f>ROUND(E621*F621,2)</f>
        <v>0</v>
      </c>
      <c r="H621" s="171"/>
      <c r="I621" s="172">
        <f>ROUND(E621*H621,2)</f>
        <v>0</v>
      </c>
      <c r="J621" s="171"/>
      <c r="K621" s="172">
        <f>ROUND(E621*J621,2)</f>
        <v>0</v>
      </c>
      <c r="L621" s="172">
        <v>21</v>
      </c>
      <c r="M621" s="172">
        <f>G621*(1+L621/100)</f>
        <v>0</v>
      </c>
      <c r="N621" s="172">
        <v>0</v>
      </c>
      <c r="O621" s="172">
        <f>ROUND(E621*N621,2)</f>
        <v>0</v>
      </c>
      <c r="P621" s="172">
        <v>0</v>
      </c>
      <c r="Q621" s="172">
        <f>ROUND(E621*P621,2)</f>
        <v>0</v>
      </c>
      <c r="R621" s="172" t="s">
        <v>228</v>
      </c>
      <c r="S621" s="172" t="s">
        <v>177</v>
      </c>
      <c r="T621" s="173" t="s">
        <v>178</v>
      </c>
      <c r="U621" s="158">
        <v>0</v>
      </c>
      <c r="V621" s="158">
        <f>ROUND(E621*U621,2)</f>
        <v>0</v>
      </c>
      <c r="W621" s="15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 t="s">
        <v>185</v>
      </c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</row>
    <row r="622" spans="1:60" outlineLevel="1" x14ac:dyDescent="0.2">
      <c r="A622" s="155"/>
      <c r="B622" s="156"/>
      <c r="C622" s="190" t="s">
        <v>726</v>
      </c>
      <c r="D622" s="188"/>
      <c r="E622" s="189">
        <v>452.54</v>
      </c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 t="s">
        <v>200</v>
      </c>
      <c r="AH622" s="148">
        <v>0</v>
      </c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</row>
    <row r="623" spans="1:60" ht="45" outlineLevel="1" x14ac:dyDescent="0.2">
      <c r="A623" s="167">
        <v>133</v>
      </c>
      <c r="B623" s="168" t="s">
        <v>727</v>
      </c>
      <c r="C623" s="184" t="s">
        <v>728</v>
      </c>
      <c r="D623" s="169" t="s">
        <v>195</v>
      </c>
      <c r="E623" s="170">
        <v>452.53667999999999</v>
      </c>
      <c r="F623" s="171"/>
      <c r="G623" s="172">
        <f>ROUND(E623*F623,2)</f>
        <v>0</v>
      </c>
      <c r="H623" s="171"/>
      <c r="I623" s="172">
        <f>ROUND(E623*H623,2)</f>
        <v>0</v>
      </c>
      <c r="J623" s="171"/>
      <c r="K623" s="172">
        <f>ROUND(E623*J623,2)</f>
        <v>0</v>
      </c>
      <c r="L623" s="172">
        <v>21</v>
      </c>
      <c r="M623" s="172">
        <f>G623*(1+L623/100)</f>
        <v>0</v>
      </c>
      <c r="N623" s="172">
        <v>0</v>
      </c>
      <c r="O623" s="172">
        <f>ROUND(E623*N623,2)</f>
        <v>0</v>
      </c>
      <c r="P623" s="172">
        <v>0</v>
      </c>
      <c r="Q623" s="172">
        <f>ROUND(E623*P623,2)</f>
        <v>0</v>
      </c>
      <c r="R623" s="172" t="s">
        <v>228</v>
      </c>
      <c r="S623" s="172" t="s">
        <v>729</v>
      </c>
      <c r="T623" s="173" t="s">
        <v>178</v>
      </c>
      <c r="U623" s="158">
        <v>0</v>
      </c>
      <c r="V623" s="158">
        <f>ROUND(E623*U623,2)</f>
        <v>0</v>
      </c>
      <c r="W623" s="15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 t="s">
        <v>185</v>
      </c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outlineLevel="1" x14ac:dyDescent="0.2">
      <c r="A624" s="155"/>
      <c r="B624" s="156"/>
      <c r="C624" s="190" t="s">
        <v>726</v>
      </c>
      <c r="D624" s="188"/>
      <c r="E624" s="189">
        <v>452.54</v>
      </c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 t="s">
        <v>200</v>
      </c>
      <c r="AH624" s="148">
        <v>0</v>
      </c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outlineLevel="1" x14ac:dyDescent="0.2">
      <c r="A625" s="155">
        <v>134</v>
      </c>
      <c r="B625" s="156" t="s">
        <v>730</v>
      </c>
      <c r="C625" s="203" t="s">
        <v>731</v>
      </c>
      <c r="D625" s="157" t="s">
        <v>0</v>
      </c>
      <c r="E625" s="198"/>
      <c r="F625" s="159"/>
      <c r="G625" s="158">
        <f>ROUND(E625*F625,2)</f>
        <v>0</v>
      </c>
      <c r="H625" s="159"/>
      <c r="I625" s="158">
        <f>ROUND(E625*H625,2)</f>
        <v>0</v>
      </c>
      <c r="J625" s="159"/>
      <c r="K625" s="158">
        <f>ROUND(E625*J625,2)</f>
        <v>0</v>
      </c>
      <c r="L625" s="158">
        <v>21</v>
      </c>
      <c r="M625" s="158">
        <f>G625*(1+L625/100)</f>
        <v>0</v>
      </c>
      <c r="N625" s="158">
        <v>0</v>
      </c>
      <c r="O625" s="158">
        <f>ROUND(E625*N625,2)</f>
        <v>0</v>
      </c>
      <c r="P625" s="158">
        <v>0</v>
      </c>
      <c r="Q625" s="158">
        <f>ROUND(E625*P625,2)</f>
        <v>0</v>
      </c>
      <c r="R625" s="158"/>
      <c r="S625" s="158" t="s">
        <v>177</v>
      </c>
      <c r="T625" s="158" t="s">
        <v>178</v>
      </c>
      <c r="U625" s="158">
        <v>0</v>
      </c>
      <c r="V625" s="158">
        <f>ROUND(E625*U625,2)</f>
        <v>0</v>
      </c>
      <c r="W625" s="15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 t="s">
        <v>702</v>
      </c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x14ac:dyDescent="0.2">
      <c r="A626" s="161" t="s">
        <v>172</v>
      </c>
      <c r="B626" s="162" t="s">
        <v>112</v>
      </c>
      <c r="C626" s="182" t="s">
        <v>113</v>
      </c>
      <c r="D626" s="163"/>
      <c r="E626" s="164"/>
      <c r="F626" s="165"/>
      <c r="G626" s="165">
        <f>SUMIF(AG627:AG633,"&lt;&gt;NOR",G627:G633)</f>
        <v>0</v>
      </c>
      <c r="H626" s="165"/>
      <c r="I626" s="165">
        <f>SUM(I627:I633)</f>
        <v>0</v>
      </c>
      <c r="J626" s="165"/>
      <c r="K626" s="165">
        <f>SUM(K627:K633)</f>
        <v>0</v>
      </c>
      <c r="L626" s="165"/>
      <c r="M626" s="165">
        <f>SUM(M627:M633)</f>
        <v>0</v>
      </c>
      <c r="N626" s="165"/>
      <c r="O626" s="165">
        <f>SUM(O627:O633)</f>
        <v>0</v>
      </c>
      <c r="P626" s="165"/>
      <c r="Q626" s="165">
        <f>SUM(Q627:Q633)</f>
        <v>0</v>
      </c>
      <c r="R626" s="165"/>
      <c r="S626" s="165"/>
      <c r="T626" s="166"/>
      <c r="U626" s="160"/>
      <c r="V626" s="160">
        <f>SUM(V627:V633)</f>
        <v>5.01</v>
      </c>
      <c r="W626" s="160"/>
      <c r="AG626" t="s">
        <v>173</v>
      </c>
    </row>
    <row r="627" spans="1:60" ht="22.5" outlineLevel="1" x14ac:dyDescent="0.2">
      <c r="A627" s="167">
        <v>135</v>
      </c>
      <c r="B627" s="168" t="s">
        <v>732</v>
      </c>
      <c r="C627" s="184" t="s">
        <v>733</v>
      </c>
      <c r="D627" s="169" t="s">
        <v>227</v>
      </c>
      <c r="E627" s="170">
        <v>4</v>
      </c>
      <c r="F627" s="171"/>
      <c r="G627" s="172">
        <f>ROUND(E627*F627,2)</f>
        <v>0</v>
      </c>
      <c r="H627" s="171"/>
      <c r="I627" s="172">
        <f>ROUND(E627*H627,2)</f>
        <v>0</v>
      </c>
      <c r="J627" s="171"/>
      <c r="K627" s="172">
        <f>ROUND(E627*J627,2)</f>
        <v>0</v>
      </c>
      <c r="L627" s="172">
        <v>21</v>
      </c>
      <c r="M627" s="172">
        <f>G627*(1+L627/100)</f>
        <v>0</v>
      </c>
      <c r="N627" s="172">
        <v>0</v>
      </c>
      <c r="O627" s="172">
        <f>ROUND(E627*N627,2)</f>
        <v>0</v>
      </c>
      <c r="P627" s="172">
        <v>0</v>
      </c>
      <c r="Q627" s="172">
        <f>ROUND(E627*P627,2)</f>
        <v>0</v>
      </c>
      <c r="R627" s="172"/>
      <c r="S627" s="172" t="s">
        <v>177</v>
      </c>
      <c r="T627" s="173" t="s">
        <v>178</v>
      </c>
      <c r="U627" s="158">
        <v>0.46500000000000002</v>
      </c>
      <c r="V627" s="158">
        <f>ROUND(E627*U627,2)</f>
        <v>1.86</v>
      </c>
      <c r="W627" s="15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 t="s">
        <v>611</v>
      </c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outlineLevel="1" x14ac:dyDescent="0.2">
      <c r="A628" s="155"/>
      <c r="B628" s="156"/>
      <c r="C628" s="190" t="s">
        <v>77</v>
      </c>
      <c r="D628" s="188"/>
      <c r="E628" s="189">
        <v>4</v>
      </c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 t="s">
        <v>200</v>
      </c>
      <c r="AH628" s="148">
        <v>0</v>
      </c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</row>
    <row r="629" spans="1:60" ht="22.5" outlineLevel="1" x14ac:dyDescent="0.2">
      <c r="A629" s="167">
        <v>136</v>
      </c>
      <c r="B629" s="168" t="s">
        <v>734</v>
      </c>
      <c r="C629" s="184" t="s">
        <v>735</v>
      </c>
      <c r="D629" s="169" t="s">
        <v>227</v>
      </c>
      <c r="E629" s="170">
        <v>4</v>
      </c>
      <c r="F629" s="171"/>
      <c r="G629" s="172">
        <f>ROUND(E629*F629,2)</f>
        <v>0</v>
      </c>
      <c r="H629" s="171"/>
      <c r="I629" s="172">
        <f>ROUND(E629*H629,2)</f>
        <v>0</v>
      </c>
      <c r="J629" s="171"/>
      <c r="K629" s="172">
        <f>ROUND(E629*J629,2)</f>
        <v>0</v>
      </c>
      <c r="L629" s="172">
        <v>21</v>
      </c>
      <c r="M629" s="172">
        <f>G629*(1+L629/100)</f>
        <v>0</v>
      </c>
      <c r="N629" s="172">
        <v>0</v>
      </c>
      <c r="O629" s="172">
        <f>ROUND(E629*N629,2)</f>
        <v>0</v>
      </c>
      <c r="P629" s="172">
        <v>0</v>
      </c>
      <c r="Q629" s="172">
        <f>ROUND(E629*P629,2)</f>
        <v>0</v>
      </c>
      <c r="R629" s="172"/>
      <c r="S629" s="172" t="s">
        <v>177</v>
      </c>
      <c r="T629" s="173" t="s">
        <v>178</v>
      </c>
      <c r="U629" s="158">
        <v>0.66</v>
      </c>
      <c r="V629" s="158">
        <f>ROUND(E629*U629,2)</f>
        <v>2.64</v>
      </c>
      <c r="W629" s="15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 t="s">
        <v>611</v>
      </c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outlineLevel="1" x14ac:dyDescent="0.2">
      <c r="A630" s="155"/>
      <c r="B630" s="156"/>
      <c r="C630" s="190" t="s">
        <v>77</v>
      </c>
      <c r="D630" s="188"/>
      <c r="E630" s="189">
        <v>4</v>
      </c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 t="s">
        <v>200</v>
      </c>
      <c r="AH630" s="148">
        <v>0</v>
      </c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ht="45" outlineLevel="1" x14ac:dyDescent="0.2">
      <c r="A631" s="167">
        <v>137</v>
      </c>
      <c r="B631" s="168" t="s">
        <v>736</v>
      </c>
      <c r="C631" s="184" t="s">
        <v>737</v>
      </c>
      <c r="D631" s="169" t="s">
        <v>227</v>
      </c>
      <c r="E631" s="170">
        <v>4</v>
      </c>
      <c r="F631" s="171"/>
      <c r="G631" s="172">
        <f>ROUND(E631*F631,2)</f>
        <v>0</v>
      </c>
      <c r="H631" s="171"/>
      <c r="I631" s="172">
        <f>ROUND(E631*H631,2)</f>
        <v>0</v>
      </c>
      <c r="J631" s="171"/>
      <c r="K631" s="172">
        <f>ROUND(E631*J631,2)</f>
        <v>0</v>
      </c>
      <c r="L631" s="172">
        <v>21</v>
      </c>
      <c r="M631" s="172">
        <f>G631*(1+L631/100)</f>
        <v>0</v>
      </c>
      <c r="N631" s="172">
        <v>0</v>
      </c>
      <c r="O631" s="172">
        <f>ROUND(E631*N631,2)</f>
        <v>0</v>
      </c>
      <c r="P631" s="172">
        <v>0</v>
      </c>
      <c r="Q631" s="172">
        <f>ROUND(E631*P631,2)</f>
        <v>0</v>
      </c>
      <c r="R631" s="172"/>
      <c r="S631" s="172" t="s">
        <v>177</v>
      </c>
      <c r="T631" s="173" t="s">
        <v>178</v>
      </c>
      <c r="U631" s="158">
        <v>0.127</v>
      </c>
      <c r="V631" s="158">
        <f>ROUND(E631*U631,2)</f>
        <v>0.51</v>
      </c>
      <c r="W631" s="15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 t="s">
        <v>611</v>
      </c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1" x14ac:dyDescent="0.2">
      <c r="A632" s="155"/>
      <c r="B632" s="156"/>
      <c r="C632" s="190" t="s">
        <v>77</v>
      </c>
      <c r="D632" s="188"/>
      <c r="E632" s="189">
        <v>4</v>
      </c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 t="s">
        <v>200</v>
      </c>
      <c r="AH632" s="148">
        <v>0</v>
      </c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outlineLevel="1" x14ac:dyDescent="0.2">
      <c r="A633" s="155">
        <v>138</v>
      </c>
      <c r="B633" s="156" t="s">
        <v>738</v>
      </c>
      <c r="C633" s="203" t="s">
        <v>739</v>
      </c>
      <c r="D633" s="157" t="s">
        <v>0</v>
      </c>
      <c r="E633" s="198"/>
      <c r="F633" s="159"/>
      <c r="G633" s="158">
        <f>ROUND(E633*F633,2)</f>
        <v>0</v>
      </c>
      <c r="H633" s="159"/>
      <c r="I633" s="158">
        <f>ROUND(E633*H633,2)</f>
        <v>0</v>
      </c>
      <c r="J633" s="159"/>
      <c r="K633" s="158">
        <f>ROUND(E633*J633,2)</f>
        <v>0</v>
      </c>
      <c r="L633" s="158">
        <v>21</v>
      </c>
      <c r="M633" s="158">
        <f>G633*(1+L633/100)</f>
        <v>0</v>
      </c>
      <c r="N633" s="158">
        <v>0</v>
      </c>
      <c r="O633" s="158">
        <f>ROUND(E633*N633,2)</f>
        <v>0</v>
      </c>
      <c r="P633" s="158">
        <v>0</v>
      </c>
      <c r="Q633" s="158">
        <f>ROUND(E633*P633,2)</f>
        <v>0</v>
      </c>
      <c r="R633" s="158"/>
      <c r="S633" s="158" t="s">
        <v>177</v>
      </c>
      <c r="T633" s="158" t="s">
        <v>178</v>
      </c>
      <c r="U633" s="158">
        <v>0</v>
      </c>
      <c r="V633" s="158">
        <f>ROUND(E633*U633,2)</f>
        <v>0</v>
      </c>
      <c r="W633" s="15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 t="s">
        <v>702</v>
      </c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x14ac:dyDescent="0.2">
      <c r="A634" s="161" t="s">
        <v>172</v>
      </c>
      <c r="B634" s="162" t="s">
        <v>114</v>
      </c>
      <c r="C634" s="182" t="s">
        <v>115</v>
      </c>
      <c r="D634" s="163"/>
      <c r="E634" s="164"/>
      <c r="F634" s="165"/>
      <c r="G634" s="165">
        <f>SUMIF(AG635:AG667,"&lt;&gt;NOR",G635:G667)</f>
        <v>0</v>
      </c>
      <c r="H634" s="165"/>
      <c r="I634" s="165">
        <f>SUM(I635:I667)</f>
        <v>0</v>
      </c>
      <c r="J634" s="165"/>
      <c r="K634" s="165">
        <f>SUM(K635:K667)</f>
        <v>0</v>
      </c>
      <c r="L634" s="165"/>
      <c r="M634" s="165">
        <f>SUM(M635:M667)</f>
        <v>0</v>
      </c>
      <c r="N634" s="165"/>
      <c r="O634" s="165">
        <f>SUM(O635:O667)</f>
        <v>0</v>
      </c>
      <c r="P634" s="165"/>
      <c r="Q634" s="165">
        <f>SUM(Q635:Q667)</f>
        <v>0</v>
      </c>
      <c r="R634" s="165"/>
      <c r="S634" s="165"/>
      <c r="T634" s="166"/>
      <c r="U634" s="160"/>
      <c r="V634" s="160">
        <f>SUM(V635:V667)</f>
        <v>53.599999999999994</v>
      </c>
      <c r="W634" s="160"/>
      <c r="AG634" t="s">
        <v>173</v>
      </c>
    </row>
    <row r="635" spans="1:60" ht="33.75" outlineLevel="1" x14ac:dyDescent="0.2">
      <c r="A635" s="167">
        <v>139</v>
      </c>
      <c r="B635" s="168" t="s">
        <v>740</v>
      </c>
      <c r="C635" s="184" t="s">
        <v>741</v>
      </c>
      <c r="D635" s="169" t="s">
        <v>227</v>
      </c>
      <c r="E635" s="170">
        <v>9</v>
      </c>
      <c r="F635" s="171"/>
      <c r="G635" s="172">
        <f>ROUND(E635*F635,2)</f>
        <v>0</v>
      </c>
      <c r="H635" s="171"/>
      <c r="I635" s="172">
        <f>ROUND(E635*H635,2)</f>
        <v>0</v>
      </c>
      <c r="J635" s="171"/>
      <c r="K635" s="172">
        <f>ROUND(E635*J635,2)</f>
        <v>0</v>
      </c>
      <c r="L635" s="172">
        <v>21</v>
      </c>
      <c r="M635" s="172">
        <f>G635*(1+L635/100)</f>
        <v>0</v>
      </c>
      <c r="N635" s="172">
        <v>0</v>
      </c>
      <c r="O635" s="172">
        <f>ROUND(E635*N635,2)</f>
        <v>0</v>
      </c>
      <c r="P635" s="172">
        <v>0</v>
      </c>
      <c r="Q635" s="172">
        <f>ROUND(E635*P635,2)</f>
        <v>0</v>
      </c>
      <c r="R635" s="172"/>
      <c r="S635" s="172" t="s">
        <v>177</v>
      </c>
      <c r="T635" s="173" t="s">
        <v>178</v>
      </c>
      <c r="U635" s="158">
        <v>0.35</v>
      </c>
      <c r="V635" s="158">
        <f>ROUND(E635*U635,2)</f>
        <v>3.15</v>
      </c>
      <c r="W635" s="15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 t="s">
        <v>611</v>
      </c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55"/>
      <c r="B636" s="156"/>
      <c r="C636" s="190" t="s">
        <v>742</v>
      </c>
      <c r="D636" s="188"/>
      <c r="E636" s="189">
        <v>9</v>
      </c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 t="s">
        <v>200</v>
      </c>
      <c r="AH636" s="148">
        <v>0</v>
      </c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ht="33.75" outlineLevel="1" x14ac:dyDescent="0.2">
      <c r="A637" s="167">
        <v>140</v>
      </c>
      <c r="B637" s="168" t="s">
        <v>743</v>
      </c>
      <c r="C637" s="184" t="s">
        <v>744</v>
      </c>
      <c r="D637" s="169" t="s">
        <v>227</v>
      </c>
      <c r="E637" s="170">
        <v>9</v>
      </c>
      <c r="F637" s="171"/>
      <c r="G637" s="172">
        <f>ROUND(E637*F637,2)</f>
        <v>0</v>
      </c>
      <c r="H637" s="171"/>
      <c r="I637" s="172">
        <f>ROUND(E637*H637,2)</f>
        <v>0</v>
      </c>
      <c r="J637" s="171"/>
      <c r="K637" s="172">
        <f>ROUND(E637*J637,2)</f>
        <v>0</v>
      </c>
      <c r="L637" s="172">
        <v>21</v>
      </c>
      <c r="M637" s="172">
        <f>G637*(1+L637/100)</f>
        <v>0</v>
      </c>
      <c r="N637" s="172">
        <v>0</v>
      </c>
      <c r="O637" s="172">
        <f>ROUND(E637*N637,2)</f>
        <v>0</v>
      </c>
      <c r="P637" s="172">
        <v>0</v>
      </c>
      <c r="Q637" s="172">
        <f>ROUND(E637*P637,2)</f>
        <v>0</v>
      </c>
      <c r="R637" s="172"/>
      <c r="S637" s="172" t="s">
        <v>177</v>
      </c>
      <c r="T637" s="173" t="s">
        <v>178</v>
      </c>
      <c r="U637" s="158">
        <v>0.51</v>
      </c>
      <c r="V637" s="158">
        <f>ROUND(E637*U637,2)</f>
        <v>4.59</v>
      </c>
      <c r="W637" s="15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 t="s">
        <v>611</v>
      </c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outlineLevel="1" x14ac:dyDescent="0.2">
      <c r="A638" s="155"/>
      <c r="B638" s="156"/>
      <c r="C638" s="190" t="s">
        <v>742</v>
      </c>
      <c r="D638" s="188"/>
      <c r="E638" s="189">
        <v>9</v>
      </c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 t="s">
        <v>200</v>
      </c>
      <c r="AH638" s="148">
        <v>0</v>
      </c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ht="22.5" outlineLevel="1" x14ac:dyDescent="0.2">
      <c r="A639" s="167">
        <v>141</v>
      </c>
      <c r="B639" s="168" t="s">
        <v>745</v>
      </c>
      <c r="C639" s="184" t="s">
        <v>746</v>
      </c>
      <c r="D639" s="169" t="s">
        <v>227</v>
      </c>
      <c r="E639" s="170">
        <v>7</v>
      </c>
      <c r="F639" s="171"/>
      <c r="G639" s="172">
        <f>ROUND(E639*F639,2)</f>
        <v>0</v>
      </c>
      <c r="H639" s="171"/>
      <c r="I639" s="172">
        <f>ROUND(E639*H639,2)</f>
        <v>0</v>
      </c>
      <c r="J639" s="171"/>
      <c r="K639" s="172">
        <f>ROUND(E639*J639,2)</f>
        <v>0</v>
      </c>
      <c r="L639" s="172">
        <v>21</v>
      </c>
      <c r="M639" s="172">
        <f>G639*(1+L639/100)</f>
        <v>0</v>
      </c>
      <c r="N639" s="172">
        <v>0</v>
      </c>
      <c r="O639" s="172">
        <f>ROUND(E639*N639,2)</f>
        <v>0</v>
      </c>
      <c r="P639" s="172">
        <v>0</v>
      </c>
      <c r="Q639" s="172">
        <f>ROUND(E639*P639,2)</f>
        <v>0</v>
      </c>
      <c r="R639" s="172"/>
      <c r="S639" s="172" t="s">
        <v>177</v>
      </c>
      <c r="T639" s="173" t="s">
        <v>178</v>
      </c>
      <c r="U639" s="158">
        <v>0.77</v>
      </c>
      <c r="V639" s="158">
        <f>ROUND(E639*U639,2)</f>
        <v>5.39</v>
      </c>
      <c r="W639" s="15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 t="s">
        <v>611</v>
      </c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1" x14ac:dyDescent="0.2">
      <c r="A640" s="155"/>
      <c r="B640" s="156"/>
      <c r="C640" s="190" t="s">
        <v>747</v>
      </c>
      <c r="D640" s="188"/>
      <c r="E640" s="189">
        <v>7</v>
      </c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 t="s">
        <v>200</v>
      </c>
      <c r="AH640" s="148">
        <v>0</v>
      </c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ht="33.75" outlineLevel="1" x14ac:dyDescent="0.2">
      <c r="A641" s="167">
        <v>142</v>
      </c>
      <c r="B641" s="168" t="s">
        <v>748</v>
      </c>
      <c r="C641" s="184" t="s">
        <v>749</v>
      </c>
      <c r="D641" s="169" t="s">
        <v>227</v>
      </c>
      <c r="E641" s="170">
        <v>8</v>
      </c>
      <c r="F641" s="171"/>
      <c r="G641" s="172">
        <f>ROUND(E641*F641,2)</f>
        <v>0</v>
      </c>
      <c r="H641" s="171"/>
      <c r="I641" s="172">
        <f>ROUND(E641*H641,2)</f>
        <v>0</v>
      </c>
      <c r="J641" s="171"/>
      <c r="K641" s="172">
        <f>ROUND(E641*J641,2)</f>
        <v>0</v>
      </c>
      <c r="L641" s="172">
        <v>21</v>
      </c>
      <c r="M641" s="172">
        <f>G641*(1+L641/100)</f>
        <v>0</v>
      </c>
      <c r="N641" s="172">
        <v>0</v>
      </c>
      <c r="O641" s="172">
        <f>ROUND(E641*N641,2)</f>
        <v>0</v>
      </c>
      <c r="P641" s="172">
        <v>0</v>
      </c>
      <c r="Q641" s="172">
        <f>ROUND(E641*P641,2)</f>
        <v>0</v>
      </c>
      <c r="R641" s="172"/>
      <c r="S641" s="172" t="s">
        <v>177</v>
      </c>
      <c r="T641" s="173" t="s">
        <v>178</v>
      </c>
      <c r="U641" s="158">
        <v>0.75</v>
      </c>
      <c r="V641" s="158">
        <f>ROUND(E641*U641,2)</f>
        <v>6</v>
      </c>
      <c r="W641" s="15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 t="s">
        <v>611</v>
      </c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</row>
    <row r="642" spans="1:60" outlineLevel="1" x14ac:dyDescent="0.2">
      <c r="A642" s="155"/>
      <c r="B642" s="156"/>
      <c r="C642" s="190" t="s">
        <v>90</v>
      </c>
      <c r="D642" s="188"/>
      <c r="E642" s="189">
        <v>8</v>
      </c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 t="s">
        <v>200</v>
      </c>
      <c r="AH642" s="148">
        <v>0</v>
      </c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ht="22.5" outlineLevel="1" x14ac:dyDescent="0.2">
      <c r="A643" s="167">
        <v>143</v>
      </c>
      <c r="B643" s="168" t="s">
        <v>750</v>
      </c>
      <c r="C643" s="184" t="s">
        <v>751</v>
      </c>
      <c r="D643" s="169" t="s">
        <v>227</v>
      </c>
      <c r="E643" s="170">
        <v>7</v>
      </c>
      <c r="F643" s="171"/>
      <c r="G643" s="172">
        <f>ROUND(E643*F643,2)</f>
        <v>0</v>
      </c>
      <c r="H643" s="171"/>
      <c r="I643" s="172">
        <f>ROUND(E643*H643,2)</f>
        <v>0</v>
      </c>
      <c r="J643" s="171"/>
      <c r="K643" s="172">
        <f>ROUND(E643*J643,2)</f>
        <v>0</v>
      </c>
      <c r="L643" s="172">
        <v>21</v>
      </c>
      <c r="M643" s="172">
        <f>G643*(1+L643/100)</f>
        <v>0</v>
      </c>
      <c r="N643" s="172">
        <v>0</v>
      </c>
      <c r="O643" s="172">
        <f>ROUND(E643*N643,2)</f>
        <v>0</v>
      </c>
      <c r="P643" s="172">
        <v>0</v>
      </c>
      <c r="Q643" s="172">
        <f>ROUND(E643*P643,2)</f>
        <v>0</v>
      </c>
      <c r="R643" s="172"/>
      <c r="S643" s="172" t="s">
        <v>177</v>
      </c>
      <c r="T643" s="173" t="s">
        <v>178</v>
      </c>
      <c r="U643" s="158">
        <v>0.97</v>
      </c>
      <c r="V643" s="158">
        <f>ROUND(E643*U643,2)</f>
        <v>6.79</v>
      </c>
      <c r="W643" s="15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 t="s">
        <v>611</v>
      </c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outlineLevel="1" x14ac:dyDescent="0.2">
      <c r="A644" s="155"/>
      <c r="B644" s="156"/>
      <c r="C644" s="190" t="s">
        <v>747</v>
      </c>
      <c r="D644" s="188"/>
      <c r="E644" s="189">
        <v>7</v>
      </c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 t="s">
        <v>200</v>
      </c>
      <c r="AH644" s="148">
        <v>0</v>
      </c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ht="33.75" outlineLevel="1" x14ac:dyDescent="0.2">
      <c r="A645" s="167">
        <v>144</v>
      </c>
      <c r="B645" s="168" t="s">
        <v>752</v>
      </c>
      <c r="C645" s="184" t="s">
        <v>753</v>
      </c>
      <c r="D645" s="169" t="s">
        <v>227</v>
      </c>
      <c r="E645" s="170">
        <v>8</v>
      </c>
      <c r="F645" s="171"/>
      <c r="G645" s="172">
        <f>ROUND(E645*F645,2)</f>
        <v>0</v>
      </c>
      <c r="H645" s="171"/>
      <c r="I645" s="172">
        <f>ROUND(E645*H645,2)</f>
        <v>0</v>
      </c>
      <c r="J645" s="171"/>
      <c r="K645" s="172">
        <f>ROUND(E645*J645,2)</f>
        <v>0</v>
      </c>
      <c r="L645" s="172">
        <v>21</v>
      </c>
      <c r="M645" s="172">
        <f>G645*(1+L645/100)</f>
        <v>0</v>
      </c>
      <c r="N645" s="172">
        <v>0</v>
      </c>
      <c r="O645" s="172">
        <f>ROUND(E645*N645,2)</f>
        <v>0</v>
      </c>
      <c r="P645" s="172">
        <v>0</v>
      </c>
      <c r="Q645" s="172">
        <f>ROUND(E645*P645,2)</f>
        <v>0</v>
      </c>
      <c r="R645" s="172"/>
      <c r="S645" s="172" t="s">
        <v>177</v>
      </c>
      <c r="T645" s="173" t="s">
        <v>178</v>
      </c>
      <c r="U645" s="158">
        <v>3.46</v>
      </c>
      <c r="V645" s="158">
        <f>ROUND(E645*U645,2)</f>
        <v>27.68</v>
      </c>
      <c r="W645" s="15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 t="s">
        <v>611</v>
      </c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outlineLevel="1" x14ac:dyDescent="0.2">
      <c r="A646" s="155"/>
      <c r="B646" s="156"/>
      <c r="C646" s="190" t="s">
        <v>90</v>
      </c>
      <c r="D646" s="188"/>
      <c r="E646" s="189">
        <v>8</v>
      </c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 t="s">
        <v>200</v>
      </c>
      <c r="AH646" s="148">
        <v>0</v>
      </c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</row>
    <row r="647" spans="1:60" ht="33.75" outlineLevel="1" x14ac:dyDescent="0.2">
      <c r="A647" s="167">
        <v>145</v>
      </c>
      <c r="B647" s="168" t="s">
        <v>754</v>
      </c>
      <c r="C647" s="184" t="s">
        <v>755</v>
      </c>
      <c r="D647" s="169" t="s">
        <v>227</v>
      </c>
      <c r="E647" s="170">
        <v>1</v>
      </c>
      <c r="F647" s="171"/>
      <c r="G647" s="172">
        <f>ROUND(E647*F647,2)</f>
        <v>0</v>
      </c>
      <c r="H647" s="171"/>
      <c r="I647" s="172">
        <f>ROUND(E647*H647,2)</f>
        <v>0</v>
      </c>
      <c r="J647" s="171"/>
      <c r="K647" s="172">
        <f>ROUND(E647*J647,2)</f>
        <v>0</v>
      </c>
      <c r="L647" s="172">
        <v>21</v>
      </c>
      <c r="M647" s="172">
        <f>G647*(1+L647/100)</f>
        <v>0</v>
      </c>
      <c r="N647" s="172">
        <v>0</v>
      </c>
      <c r="O647" s="172">
        <f>ROUND(E647*N647,2)</f>
        <v>0</v>
      </c>
      <c r="P647" s="172">
        <v>0</v>
      </c>
      <c r="Q647" s="172">
        <f>ROUND(E647*P647,2)</f>
        <v>0</v>
      </c>
      <c r="R647" s="172"/>
      <c r="S647" s="172" t="s">
        <v>184</v>
      </c>
      <c r="T647" s="173" t="s">
        <v>178</v>
      </c>
      <c r="U647" s="158">
        <v>0</v>
      </c>
      <c r="V647" s="158">
        <f>ROUND(E647*U647,2)</f>
        <v>0</v>
      </c>
      <c r="W647" s="15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 t="s">
        <v>611</v>
      </c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1" x14ac:dyDescent="0.2">
      <c r="A648" s="155"/>
      <c r="B648" s="156"/>
      <c r="C648" s="190" t="s">
        <v>69</v>
      </c>
      <c r="D648" s="188"/>
      <c r="E648" s="189">
        <v>1</v>
      </c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 t="s">
        <v>200</v>
      </c>
      <c r="AH648" s="148">
        <v>0</v>
      </c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outlineLevel="1" x14ac:dyDescent="0.2">
      <c r="A649" s="167">
        <v>146</v>
      </c>
      <c r="B649" s="168" t="s">
        <v>756</v>
      </c>
      <c r="C649" s="184" t="s">
        <v>757</v>
      </c>
      <c r="D649" s="169" t="s">
        <v>758</v>
      </c>
      <c r="E649" s="170">
        <v>27</v>
      </c>
      <c r="F649" s="171"/>
      <c r="G649" s="172">
        <f>ROUND(E649*F649,2)</f>
        <v>0</v>
      </c>
      <c r="H649" s="171"/>
      <c r="I649" s="172">
        <f>ROUND(E649*H649,2)</f>
        <v>0</v>
      </c>
      <c r="J649" s="171"/>
      <c r="K649" s="172">
        <f>ROUND(E649*J649,2)</f>
        <v>0</v>
      </c>
      <c r="L649" s="172">
        <v>21</v>
      </c>
      <c r="M649" s="172">
        <f>G649*(1+L649/100)</f>
        <v>0</v>
      </c>
      <c r="N649" s="172">
        <v>0</v>
      </c>
      <c r="O649" s="172">
        <f>ROUND(E649*N649,2)</f>
        <v>0</v>
      </c>
      <c r="P649" s="172">
        <v>0</v>
      </c>
      <c r="Q649" s="172">
        <f>ROUND(E649*P649,2)</f>
        <v>0</v>
      </c>
      <c r="R649" s="172"/>
      <c r="S649" s="172" t="s">
        <v>184</v>
      </c>
      <c r="T649" s="173" t="s">
        <v>178</v>
      </c>
      <c r="U649" s="158">
        <v>0</v>
      </c>
      <c r="V649" s="158">
        <f>ROUND(E649*U649,2)</f>
        <v>0</v>
      </c>
      <c r="W649" s="15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 t="s">
        <v>611</v>
      </c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outlineLevel="1" x14ac:dyDescent="0.2">
      <c r="A650" s="155"/>
      <c r="B650" s="156"/>
      <c r="C650" s="190" t="s">
        <v>759</v>
      </c>
      <c r="D650" s="188"/>
      <c r="E650" s="189">
        <v>27</v>
      </c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 t="s">
        <v>200</v>
      </c>
      <c r="AH650" s="148">
        <v>0</v>
      </c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outlineLevel="1" x14ac:dyDescent="0.2">
      <c r="A651" s="167">
        <v>147</v>
      </c>
      <c r="B651" s="168" t="s">
        <v>760</v>
      </c>
      <c r="C651" s="184" t="s">
        <v>761</v>
      </c>
      <c r="D651" s="169" t="s">
        <v>227</v>
      </c>
      <c r="E651" s="170">
        <v>7</v>
      </c>
      <c r="F651" s="171"/>
      <c r="G651" s="172">
        <f>ROUND(E651*F651,2)</f>
        <v>0</v>
      </c>
      <c r="H651" s="171"/>
      <c r="I651" s="172">
        <f>ROUND(E651*H651,2)</f>
        <v>0</v>
      </c>
      <c r="J651" s="171"/>
      <c r="K651" s="172">
        <f>ROUND(E651*J651,2)</f>
        <v>0</v>
      </c>
      <c r="L651" s="172">
        <v>21</v>
      </c>
      <c r="M651" s="172">
        <f>G651*(1+L651/100)</f>
        <v>0</v>
      </c>
      <c r="N651" s="172">
        <v>0</v>
      </c>
      <c r="O651" s="172">
        <f>ROUND(E651*N651,2)</f>
        <v>0</v>
      </c>
      <c r="P651" s="172">
        <v>0</v>
      </c>
      <c r="Q651" s="172">
        <f>ROUND(E651*P651,2)</f>
        <v>0</v>
      </c>
      <c r="R651" s="172"/>
      <c r="S651" s="172" t="s">
        <v>184</v>
      </c>
      <c r="T651" s="173" t="s">
        <v>178</v>
      </c>
      <c r="U651" s="158">
        <v>0</v>
      </c>
      <c r="V651" s="158">
        <f>ROUND(E651*U651,2)</f>
        <v>0</v>
      </c>
      <c r="W651" s="15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 t="s">
        <v>611</v>
      </c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outlineLevel="1" x14ac:dyDescent="0.2">
      <c r="A652" s="155"/>
      <c r="B652" s="156"/>
      <c r="C652" s="190" t="s">
        <v>747</v>
      </c>
      <c r="D652" s="188"/>
      <c r="E652" s="189">
        <v>7</v>
      </c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 t="s">
        <v>200</v>
      </c>
      <c r="AH652" s="148">
        <v>0</v>
      </c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</row>
    <row r="653" spans="1:60" outlineLevel="1" x14ac:dyDescent="0.2">
      <c r="A653" s="174">
        <v>148</v>
      </c>
      <c r="B653" s="175" t="s">
        <v>762</v>
      </c>
      <c r="C653" s="183" t="s">
        <v>763</v>
      </c>
      <c r="D653" s="176" t="s">
        <v>227</v>
      </c>
      <c r="E653" s="177">
        <v>1</v>
      </c>
      <c r="F653" s="178"/>
      <c r="G653" s="179">
        <f>ROUND(E653*F653,2)</f>
        <v>0</v>
      </c>
      <c r="H653" s="178"/>
      <c r="I653" s="179">
        <f>ROUND(E653*H653,2)</f>
        <v>0</v>
      </c>
      <c r="J653" s="178"/>
      <c r="K653" s="179">
        <f>ROUND(E653*J653,2)</f>
        <v>0</v>
      </c>
      <c r="L653" s="179">
        <v>21</v>
      </c>
      <c r="M653" s="179">
        <f>G653*(1+L653/100)</f>
        <v>0</v>
      </c>
      <c r="N653" s="179">
        <v>0</v>
      </c>
      <c r="O653" s="179">
        <f>ROUND(E653*N653,2)</f>
        <v>0</v>
      </c>
      <c r="P653" s="179">
        <v>0</v>
      </c>
      <c r="Q653" s="179">
        <f>ROUND(E653*P653,2)</f>
        <v>0</v>
      </c>
      <c r="R653" s="179"/>
      <c r="S653" s="179" t="s">
        <v>184</v>
      </c>
      <c r="T653" s="180" t="s">
        <v>178</v>
      </c>
      <c r="U653" s="158">
        <v>0</v>
      </c>
      <c r="V653" s="158">
        <f>ROUND(E653*U653,2)</f>
        <v>0</v>
      </c>
      <c r="W653" s="15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 t="s">
        <v>611</v>
      </c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outlineLevel="1" x14ac:dyDescent="0.2">
      <c r="A654" s="167">
        <v>149</v>
      </c>
      <c r="B654" s="168" t="s">
        <v>764</v>
      </c>
      <c r="C654" s="184" t="s">
        <v>765</v>
      </c>
      <c r="D654" s="169" t="s">
        <v>227</v>
      </c>
      <c r="E654" s="170">
        <v>8</v>
      </c>
      <c r="F654" s="171"/>
      <c r="G654" s="172">
        <f>ROUND(E654*F654,2)</f>
        <v>0</v>
      </c>
      <c r="H654" s="171"/>
      <c r="I654" s="172">
        <f>ROUND(E654*H654,2)</f>
        <v>0</v>
      </c>
      <c r="J654" s="171"/>
      <c r="K654" s="172">
        <f>ROUND(E654*J654,2)</f>
        <v>0</v>
      </c>
      <c r="L654" s="172">
        <v>21</v>
      </c>
      <c r="M654" s="172">
        <f>G654*(1+L654/100)</f>
        <v>0</v>
      </c>
      <c r="N654" s="172">
        <v>0</v>
      </c>
      <c r="O654" s="172">
        <f>ROUND(E654*N654,2)</f>
        <v>0</v>
      </c>
      <c r="P654" s="172">
        <v>0</v>
      </c>
      <c r="Q654" s="172">
        <f>ROUND(E654*P654,2)</f>
        <v>0</v>
      </c>
      <c r="R654" s="172"/>
      <c r="S654" s="172" t="s">
        <v>184</v>
      </c>
      <c r="T654" s="173" t="s">
        <v>178</v>
      </c>
      <c r="U654" s="158">
        <v>0</v>
      </c>
      <c r="V654" s="158">
        <f>ROUND(E654*U654,2)</f>
        <v>0</v>
      </c>
      <c r="W654" s="15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 t="s">
        <v>185</v>
      </c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</row>
    <row r="655" spans="1:60" outlineLevel="1" x14ac:dyDescent="0.2">
      <c r="A655" s="155"/>
      <c r="B655" s="156"/>
      <c r="C655" s="190" t="s">
        <v>90</v>
      </c>
      <c r="D655" s="188"/>
      <c r="E655" s="189">
        <v>8</v>
      </c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 t="s">
        <v>200</v>
      </c>
      <c r="AH655" s="148">
        <v>0</v>
      </c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outlineLevel="1" x14ac:dyDescent="0.2">
      <c r="A656" s="167">
        <v>150</v>
      </c>
      <c r="B656" s="168" t="s">
        <v>766</v>
      </c>
      <c r="C656" s="184" t="s">
        <v>767</v>
      </c>
      <c r="D656" s="169" t="s">
        <v>227</v>
      </c>
      <c r="E656" s="170">
        <v>7</v>
      </c>
      <c r="F656" s="171"/>
      <c r="G656" s="172">
        <f>ROUND(E656*F656,2)</f>
        <v>0</v>
      </c>
      <c r="H656" s="171"/>
      <c r="I656" s="172">
        <f>ROUND(E656*H656,2)</f>
        <v>0</v>
      </c>
      <c r="J656" s="171"/>
      <c r="K656" s="172">
        <f>ROUND(E656*J656,2)</f>
        <v>0</v>
      </c>
      <c r="L656" s="172">
        <v>21</v>
      </c>
      <c r="M656" s="172">
        <f>G656*(1+L656/100)</f>
        <v>0</v>
      </c>
      <c r="N656" s="172">
        <v>0</v>
      </c>
      <c r="O656" s="172">
        <f>ROUND(E656*N656,2)</f>
        <v>0</v>
      </c>
      <c r="P656" s="172">
        <v>0</v>
      </c>
      <c r="Q656" s="172">
        <f>ROUND(E656*P656,2)</f>
        <v>0</v>
      </c>
      <c r="R656" s="172"/>
      <c r="S656" s="172" t="s">
        <v>184</v>
      </c>
      <c r="T656" s="173" t="s">
        <v>178</v>
      </c>
      <c r="U656" s="158">
        <v>0</v>
      </c>
      <c r="V656" s="158">
        <f>ROUND(E656*U656,2)</f>
        <v>0</v>
      </c>
      <c r="W656" s="15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 t="s">
        <v>185</v>
      </c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outlineLevel="1" x14ac:dyDescent="0.2">
      <c r="A657" s="155"/>
      <c r="B657" s="156"/>
      <c r="C657" s="190" t="s">
        <v>747</v>
      </c>
      <c r="D657" s="188"/>
      <c r="E657" s="189">
        <v>7</v>
      </c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 t="s">
        <v>200</v>
      </c>
      <c r="AH657" s="148">
        <v>0</v>
      </c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1" x14ac:dyDescent="0.2">
      <c r="A658" s="167">
        <v>151</v>
      </c>
      <c r="B658" s="168" t="s">
        <v>768</v>
      </c>
      <c r="C658" s="184" t="s">
        <v>769</v>
      </c>
      <c r="D658" s="169" t="s">
        <v>227</v>
      </c>
      <c r="E658" s="170">
        <v>7</v>
      </c>
      <c r="F658" s="171"/>
      <c r="G658" s="172">
        <f>ROUND(E658*F658,2)</f>
        <v>0</v>
      </c>
      <c r="H658" s="171"/>
      <c r="I658" s="172">
        <f>ROUND(E658*H658,2)</f>
        <v>0</v>
      </c>
      <c r="J658" s="171"/>
      <c r="K658" s="172">
        <f>ROUND(E658*J658,2)</f>
        <v>0</v>
      </c>
      <c r="L658" s="172">
        <v>21</v>
      </c>
      <c r="M658" s="172">
        <f>G658*(1+L658/100)</f>
        <v>0</v>
      </c>
      <c r="N658" s="172">
        <v>0</v>
      </c>
      <c r="O658" s="172">
        <f>ROUND(E658*N658,2)</f>
        <v>0</v>
      </c>
      <c r="P658" s="172">
        <v>0</v>
      </c>
      <c r="Q658" s="172">
        <f>ROUND(E658*P658,2)</f>
        <v>0</v>
      </c>
      <c r="R658" s="172"/>
      <c r="S658" s="172" t="s">
        <v>184</v>
      </c>
      <c r="T658" s="173" t="s">
        <v>178</v>
      </c>
      <c r="U658" s="158">
        <v>0</v>
      </c>
      <c r="V658" s="158">
        <f>ROUND(E658*U658,2)</f>
        <v>0</v>
      </c>
      <c r="W658" s="15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 t="s">
        <v>185</v>
      </c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outlineLevel="1" x14ac:dyDescent="0.2">
      <c r="A659" s="155"/>
      <c r="B659" s="156"/>
      <c r="C659" s="190" t="s">
        <v>747</v>
      </c>
      <c r="D659" s="188"/>
      <c r="E659" s="189">
        <v>7</v>
      </c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 t="s">
        <v>200</v>
      </c>
      <c r="AH659" s="148">
        <v>0</v>
      </c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outlineLevel="1" x14ac:dyDescent="0.2">
      <c r="A660" s="167">
        <v>152</v>
      </c>
      <c r="B660" s="168" t="s">
        <v>770</v>
      </c>
      <c r="C660" s="184" t="s">
        <v>771</v>
      </c>
      <c r="D660" s="169" t="s">
        <v>227</v>
      </c>
      <c r="E660" s="170">
        <v>8</v>
      </c>
      <c r="F660" s="171"/>
      <c r="G660" s="172">
        <f>ROUND(E660*F660,2)</f>
        <v>0</v>
      </c>
      <c r="H660" s="171"/>
      <c r="I660" s="172">
        <f>ROUND(E660*H660,2)</f>
        <v>0</v>
      </c>
      <c r="J660" s="171"/>
      <c r="K660" s="172">
        <f>ROUND(E660*J660,2)</f>
        <v>0</v>
      </c>
      <c r="L660" s="172">
        <v>21</v>
      </c>
      <c r="M660" s="172">
        <f>G660*(1+L660/100)</f>
        <v>0</v>
      </c>
      <c r="N660" s="172">
        <v>0</v>
      </c>
      <c r="O660" s="172">
        <f>ROUND(E660*N660,2)</f>
        <v>0</v>
      </c>
      <c r="P660" s="172">
        <v>0</v>
      </c>
      <c r="Q660" s="172">
        <f>ROUND(E660*P660,2)</f>
        <v>0</v>
      </c>
      <c r="R660" s="172"/>
      <c r="S660" s="172" t="s">
        <v>184</v>
      </c>
      <c r="T660" s="173" t="s">
        <v>178</v>
      </c>
      <c r="U660" s="158">
        <v>0</v>
      </c>
      <c r="V660" s="158">
        <f>ROUND(E660*U660,2)</f>
        <v>0</v>
      </c>
      <c r="W660" s="15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 t="s">
        <v>611</v>
      </c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outlineLevel="1" x14ac:dyDescent="0.2">
      <c r="A661" s="155"/>
      <c r="B661" s="156"/>
      <c r="C661" s="190" t="s">
        <v>90</v>
      </c>
      <c r="D661" s="188"/>
      <c r="E661" s="189">
        <v>8</v>
      </c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 t="s">
        <v>200</v>
      </c>
      <c r="AH661" s="148">
        <v>0</v>
      </c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outlineLevel="1" x14ac:dyDescent="0.2">
      <c r="A662" s="167">
        <v>153</v>
      </c>
      <c r="B662" s="168" t="s">
        <v>772</v>
      </c>
      <c r="C662" s="184" t="s">
        <v>773</v>
      </c>
      <c r="D662" s="169" t="s">
        <v>227</v>
      </c>
      <c r="E662" s="170">
        <v>1</v>
      </c>
      <c r="F662" s="171"/>
      <c r="G662" s="172">
        <f>ROUND(E662*F662,2)</f>
        <v>0</v>
      </c>
      <c r="H662" s="171"/>
      <c r="I662" s="172">
        <f>ROUND(E662*H662,2)</f>
        <v>0</v>
      </c>
      <c r="J662" s="171"/>
      <c r="K662" s="172">
        <f>ROUND(E662*J662,2)</f>
        <v>0</v>
      </c>
      <c r="L662" s="172">
        <v>21</v>
      </c>
      <c r="M662" s="172">
        <f>G662*(1+L662/100)</f>
        <v>0</v>
      </c>
      <c r="N662" s="172">
        <v>0</v>
      </c>
      <c r="O662" s="172">
        <f>ROUND(E662*N662,2)</f>
        <v>0</v>
      </c>
      <c r="P662" s="172">
        <v>0</v>
      </c>
      <c r="Q662" s="172">
        <f>ROUND(E662*P662,2)</f>
        <v>0</v>
      </c>
      <c r="R662" s="172"/>
      <c r="S662" s="172" t="s">
        <v>184</v>
      </c>
      <c r="T662" s="173" t="s">
        <v>178</v>
      </c>
      <c r="U662" s="158">
        <v>0</v>
      </c>
      <c r="V662" s="158">
        <f>ROUND(E662*U662,2)</f>
        <v>0</v>
      </c>
      <c r="W662" s="15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 t="s">
        <v>611</v>
      </c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outlineLevel="1" x14ac:dyDescent="0.2">
      <c r="A663" s="155"/>
      <c r="B663" s="156"/>
      <c r="C663" s="190" t="s">
        <v>69</v>
      </c>
      <c r="D663" s="188"/>
      <c r="E663" s="189">
        <v>1</v>
      </c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 t="s">
        <v>200</v>
      </c>
      <c r="AH663" s="148">
        <v>0</v>
      </c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outlineLevel="1" x14ac:dyDescent="0.2">
      <c r="A664" s="167">
        <v>154</v>
      </c>
      <c r="B664" s="168" t="s">
        <v>774</v>
      </c>
      <c r="C664" s="184" t="s">
        <v>775</v>
      </c>
      <c r="D664" s="169" t="s">
        <v>227</v>
      </c>
      <c r="E664" s="170">
        <v>7</v>
      </c>
      <c r="F664" s="171"/>
      <c r="G664" s="172">
        <f>ROUND(E664*F664,2)</f>
        <v>0</v>
      </c>
      <c r="H664" s="171"/>
      <c r="I664" s="172">
        <f>ROUND(E664*H664,2)</f>
        <v>0</v>
      </c>
      <c r="J664" s="171"/>
      <c r="K664" s="172">
        <f>ROUND(E664*J664,2)</f>
        <v>0</v>
      </c>
      <c r="L664" s="172">
        <v>21</v>
      </c>
      <c r="M664" s="172">
        <f>G664*(1+L664/100)</f>
        <v>0</v>
      </c>
      <c r="N664" s="172">
        <v>0</v>
      </c>
      <c r="O664" s="172">
        <f>ROUND(E664*N664,2)</f>
        <v>0</v>
      </c>
      <c r="P664" s="172">
        <v>0</v>
      </c>
      <c r="Q664" s="172">
        <f>ROUND(E664*P664,2)</f>
        <v>0</v>
      </c>
      <c r="R664" s="172"/>
      <c r="S664" s="172" t="s">
        <v>184</v>
      </c>
      <c r="T664" s="173" t="s">
        <v>178</v>
      </c>
      <c r="U664" s="158">
        <v>0</v>
      </c>
      <c r="V664" s="158">
        <f>ROUND(E664*U664,2)</f>
        <v>0</v>
      </c>
      <c r="W664" s="15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 t="s">
        <v>185</v>
      </c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outlineLevel="1" x14ac:dyDescent="0.2">
      <c r="A665" s="155"/>
      <c r="B665" s="156"/>
      <c r="C665" s="190" t="s">
        <v>747</v>
      </c>
      <c r="D665" s="188"/>
      <c r="E665" s="189">
        <v>7</v>
      </c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 t="s">
        <v>200</v>
      </c>
      <c r="AH665" s="148">
        <v>0</v>
      </c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outlineLevel="1" x14ac:dyDescent="0.2">
      <c r="A666" s="167">
        <v>155</v>
      </c>
      <c r="B666" s="168" t="s">
        <v>776</v>
      </c>
      <c r="C666" s="184" t="s">
        <v>777</v>
      </c>
      <c r="D666" s="169" t="s">
        <v>227</v>
      </c>
      <c r="E666" s="170">
        <v>2</v>
      </c>
      <c r="F666" s="171"/>
      <c r="G666" s="172">
        <f>ROUND(E666*F666,2)</f>
        <v>0</v>
      </c>
      <c r="H666" s="171"/>
      <c r="I666" s="172">
        <f>ROUND(E666*H666,2)</f>
        <v>0</v>
      </c>
      <c r="J666" s="171"/>
      <c r="K666" s="172">
        <f>ROUND(E666*J666,2)</f>
        <v>0</v>
      </c>
      <c r="L666" s="172">
        <v>21</v>
      </c>
      <c r="M666" s="172">
        <f>G666*(1+L666/100)</f>
        <v>0</v>
      </c>
      <c r="N666" s="172">
        <v>0</v>
      </c>
      <c r="O666" s="172">
        <f>ROUND(E666*N666,2)</f>
        <v>0</v>
      </c>
      <c r="P666" s="172">
        <v>0</v>
      </c>
      <c r="Q666" s="172">
        <f>ROUND(E666*P666,2)</f>
        <v>0</v>
      </c>
      <c r="R666" s="172"/>
      <c r="S666" s="172" t="s">
        <v>184</v>
      </c>
      <c r="T666" s="173" t="s">
        <v>178</v>
      </c>
      <c r="U666" s="158">
        <v>0</v>
      </c>
      <c r="V666" s="158">
        <f>ROUND(E666*U666,2)</f>
        <v>0</v>
      </c>
      <c r="W666" s="15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 t="s">
        <v>185</v>
      </c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outlineLevel="1" x14ac:dyDescent="0.2">
      <c r="A667" s="155">
        <v>156</v>
      </c>
      <c r="B667" s="156" t="s">
        <v>778</v>
      </c>
      <c r="C667" s="203" t="s">
        <v>779</v>
      </c>
      <c r="D667" s="157" t="s">
        <v>0</v>
      </c>
      <c r="E667" s="198"/>
      <c r="F667" s="159"/>
      <c r="G667" s="158">
        <f>ROUND(E667*F667,2)</f>
        <v>0</v>
      </c>
      <c r="H667" s="159"/>
      <c r="I667" s="158">
        <f>ROUND(E667*H667,2)</f>
        <v>0</v>
      </c>
      <c r="J667" s="159"/>
      <c r="K667" s="158">
        <f>ROUND(E667*J667,2)</f>
        <v>0</v>
      </c>
      <c r="L667" s="158">
        <v>21</v>
      </c>
      <c r="M667" s="158">
        <f>G667*(1+L667/100)</f>
        <v>0</v>
      </c>
      <c r="N667" s="158">
        <v>0</v>
      </c>
      <c r="O667" s="158">
        <f>ROUND(E667*N667,2)</f>
        <v>0</v>
      </c>
      <c r="P667" s="158">
        <v>0</v>
      </c>
      <c r="Q667" s="158">
        <f>ROUND(E667*P667,2)</f>
        <v>0</v>
      </c>
      <c r="R667" s="158"/>
      <c r="S667" s="158" t="s">
        <v>177</v>
      </c>
      <c r="T667" s="158" t="s">
        <v>178</v>
      </c>
      <c r="U667" s="158">
        <v>0</v>
      </c>
      <c r="V667" s="158">
        <f>ROUND(E667*U667,2)</f>
        <v>0</v>
      </c>
      <c r="W667" s="15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 t="s">
        <v>702</v>
      </c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x14ac:dyDescent="0.2">
      <c r="A668" s="161" t="s">
        <v>172</v>
      </c>
      <c r="B668" s="162" t="s">
        <v>116</v>
      </c>
      <c r="C668" s="182" t="s">
        <v>117</v>
      </c>
      <c r="D668" s="163"/>
      <c r="E668" s="164"/>
      <c r="F668" s="165"/>
      <c r="G668" s="165">
        <f>SUMIF(AG669:AG671,"&lt;&gt;NOR",G669:G671)</f>
        <v>0</v>
      </c>
      <c r="H668" s="165"/>
      <c r="I668" s="165">
        <f>SUM(I669:I671)</f>
        <v>0</v>
      </c>
      <c r="J668" s="165"/>
      <c r="K668" s="165">
        <f>SUM(K669:K671)</f>
        <v>0</v>
      </c>
      <c r="L668" s="165"/>
      <c r="M668" s="165">
        <f>SUM(M669:M671)</f>
        <v>0</v>
      </c>
      <c r="N668" s="165"/>
      <c r="O668" s="165">
        <f>SUM(O669:O671)</f>
        <v>0</v>
      </c>
      <c r="P668" s="165"/>
      <c r="Q668" s="165">
        <f>SUM(Q669:Q671)</f>
        <v>0</v>
      </c>
      <c r="R668" s="165"/>
      <c r="S668" s="165"/>
      <c r="T668" s="166"/>
      <c r="U668" s="160"/>
      <c r="V668" s="160">
        <f>SUM(V669:V671)</f>
        <v>2.67</v>
      </c>
      <c r="W668" s="160"/>
      <c r="AG668" t="s">
        <v>173</v>
      </c>
    </row>
    <row r="669" spans="1:60" ht="33.75" outlineLevel="1" x14ac:dyDescent="0.2">
      <c r="A669" s="167">
        <v>157</v>
      </c>
      <c r="B669" s="168" t="s">
        <v>780</v>
      </c>
      <c r="C669" s="184" t="s">
        <v>781</v>
      </c>
      <c r="D669" s="169" t="s">
        <v>195</v>
      </c>
      <c r="E669" s="170">
        <v>6.1440000000000001</v>
      </c>
      <c r="F669" s="171"/>
      <c r="G669" s="172">
        <f>ROUND(E669*F669,2)</f>
        <v>0</v>
      </c>
      <c r="H669" s="171"/>
      <c r="I669" s="172">
        <f>ROUND(E669*H669,2)</f>
        <v>0</v>
      </c>
      <c r="J669" s="171"/>
      <c r="K669" s="172">
        <f>ROUND(E669*J669,2)</f>
        <v>0</v>
      </c>
      <c r="L669" s="172">
        <v>21</v>
      </c>
      <c r="M669" s="172">
        <f>G669*(1+L669/100)</f>
        <v>0</v>
      </c>
      <c r="N669" s="172">
        <v>0</v>
      </c>
      <c r="O669" s="172">
        <f>ROUND(E669*N669,2)</f>
        <v>0</v>
      </c>
      <c r="P669" s="172">
        <v>0</v>
      </c>
      <c r="Q669" s="172">
        <f>ROUND(E669*P669,2)</f>
        <v>0</v>
      </c>
      <c r="R669" s="172"/>
      <c r="S669" s="172" t="s">
        <v>177</v>
      </c>
      <c r="T669" s="173" t="s">
        <v>178</v>
      </c>
      <c r="U669" s="158">
        <v>0.434</v>
      </c>
      <c r="V669" s="158">
        <f>ROUND(E669*U669,2)</f>
        <v>2.67</v>
      </c>
      <c r="W669" s="15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 t="s">
        <v>611</v>
      </c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outlineLevel="1" x14ac:dyDescent="0.2">
      <c r="A670" s="155"/>
      <c r="B670" s="156"/>
      <c r="C670" s="190" t="s">
        <v>782</v>
      </c>
      <c r="D670" s="188"/>
      <c r="E670" s="189">
        <v>6.14</v>
      </c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 t="s">
        <v>200</v>
      </c>
      <c r="AH670" s="148">
        <v>0</v>
      </c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ht="22.5" outlineLevel="1" x14ac:dyDescent="0.2">
      <c r="A671" s="155">
        <v>158</v>
      </c>
      <c r="B671" s="156" t="s">
        <v>783</v>
      </c>
      <c r="C671" s="203" t="s">
        <v>784</v>
      </c>
      <c r="D671" s="157" t="s">
        <v>0</v>
      </c>
      <c r="E671" s="198"/>
      <c r="F671" s="159"/>
      <c r="G671" s="158">
        <f>ROUND(E671*F671,2)</f>
        <v>0</v>
      </c>
      <c r="H671" s="159"/>
      <c r="I671" s="158">
        <f>ROUND(E671*H671,2)</f>
        <v>0</v>
      </c>
      <c r="J671" s="159"/>
      <c r="K671" s="158">
        <f>ROUND(E671*J671,2)</f>
        <v>0</v>
      </c>
      <c r="L671" s="158">
        <v>21</v>
      </c>
      <c r="M671" s="158">
        <f>G671*(1+L671/100)</f>
        <v>0</v>
      </c>
      <c r="N671" s="158">
        <v>0</v>
      </c>
      <c r="O671" s="158">
        <f>ROUND(E671*N671,2)</f>
        <v>0</v>
      </c>
      <c r="P671" s="158">
        <v>0</v>
      </c>
      <c r="Q671" s="158">
        <f>ROUND(E671*P671,2)</f>
        <v>0</v>
      </c>
      <c r="R671" s="158"/>
      <c r="S671" s="158" t="s">
        <v>177</v>
      </c>
      <c r="T671" s="158" t="s">
        <v>178</v>
      </c>
      <c r="U671" s="158">
        <v>0</v>
      </c>
      <c r="V671" s="158">
        <f>ROUND(E671*U671,2)</f>
        <v>0</v>
      </c>
      <c r="W671" s="15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 t="s">
        <v>702</v>
      </c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x14ac:dyDescent="0.2">
      <c r="A672" s="161" t="s">
        <v>172</v>
      </c>
      <c r="B672" s="162" t="s">
        <v>118</v>
      </c>
      <c r="C672" s="182" t="s">
        <v>119</v>
      </c>
      <c r="D672" s="163"/>
      <c r="E672" s="164"/>
      <c r="F672" s="165"/>
      <c r="G672" s="165">
        <f>SUMIF(AG673:AG677,"&lt;&gt;NOR",G673:G677)</f>
        <v>0</v>
      </c>
      <c r="H672" s="165"/>
      <c r="I672" s="165">
        <f>SUM(I673:I677)</f>
        <v>0</v>
      </c>
      <c r="J672" s="165"/>
      <c r="K672" s="165">
        <f>SUM(K673:K677)</f>
        <v>0</v>
      </c>
      <c r="L672" s="165"/>
      <c r="M672" s="165">
        <f>SUM(M673:M677)</f>
        <v>0</v>
      </c>
      <c r="N672" s="165"/>
      <c r="O672" s="165">
        <f>SUM(O673:O677)</f>
        <v>0</v>
      </c>
      <c r="P672" s="165"/>
      <c r="Q672" s="165">
        <f>SUM(Q673:Q677)</f>
        <v>0</v>
      </c>
      <c r="R672" s="165"/>
      <c r="S672" s="165"/>
      <c r="T672" s="166"/>
      <c r="U672" s="160"/>
      <c r="V672" s="160">
        <f>SUM(V673:V677)</f>
        <v>3.45</v>
      </c>
      <c r="W672" s="160"/>
      <c r="AG672" t="s">
        <v>173</v>
      </c>
    </row>
    <row r="673" spans="1:60" ht="22.5" outlineLevel="1" x14ac:dyDescent="0.2">
      <c r="A673" s="167">
        <v>159</v>
      </c>
      <c r="B673" s="168" t="s">
        <v>785</v>
      </c>
      <c r="C673" s="184" t="s">
        <v>786</v>
      </c>
      <c r="D673" s="169" t="s">
        <v>195</v>
      </c>
      <c r="E673" s="170">
        <v>11.56</v>
      </c>
      <c r="F673" s="171"/>
      <c r="G673" s="172">
        <f>ROUND(E673*F673,2)</f>
        <v>0</v>
      </c>
      <c r="H673" s="171"/>
      <c r="I673" s="172">
        <f>ROUND(E673*H673,2)</f>
        <v>0</v>
      </c>
      <c r="J673" s="171"/>
      <c r="K673" s="172">
        <f>ROUND(E673*J673,2)</f>
        <v>0</v>
      </c>
      <c r="L673" s="172">
        <v>21</v>
      </c>
      <c r="M673" s="172">
        <f>G673*(1+L673/100)</f>
        <v>0</v>
      </c>
      <c r="N673" s="172">
        <v>0</v>
      </c>
      <c r="O673" s="172">
        <f>ROUND(E673*N673,2)</f>
        <v>0</v>
      </c>
      <c r="P673" s="172">
        <v>0</v>
      </c>
      <c r="Q673" s="172">
        <f>ROUND(E673*P673,2)</f>
        <v>0</v>
      </c>
      <c r="R673" s="172"/>
      <c r="S673" s="172" t="s">
        <v>177</v>
      </c>
      <c r="T673" s="173" t="s">
        <v>178</v>
      </c>
      <c r="U673" s="158">
        <v>0.29830000000000001</v>
      </c>
      <c r="V673" s="158">
        <f>ROUND(E673*U673,2)</f>
        <v>3.45</v>
      </c>
      <c r="W673" s="15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 t="s">
        <v>611</v>
      </c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outlineLevel="1" x14ac:dyDescent="0.2">
      <c r="A674" s="155"/>
      <c r="B674" s="156"/>
      <c r="C674" s="190" t="s">
        <v>787</v>
      </c>
      <c r="D674" s="188"/>
      <c r="E674" s="189">
        <v>11.56</v>
      </c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 t="s">
        <v>200</v>
      </c>
      <c r="AH674" s="148">
        <v>0</v>
      </c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ht="22.5" outlineLevel="1" x14ac:dyDescent="0.2">
      <c r="A675" s="167">
        <v>160</v>
      </c>
      <c r="B675" s="168" t="s">
        <v>788</v>
      </c>
      <c r="C675" s="184" t="s">
        <v>789</v>
      </c>
      <c r="D675" s="169" t="s">
        <v>195</v>
      </c>
      <c r="E675" s="170">
        <v>12.715999999999999</v>
      </c>
      <c r="F675" s="171"/>
      <c r="G675" s="172">
        <f>ROUND(E675*F675,2)</f>
        <v>0</v>
      </c>
      <c r="H675" s="171"/>
      <c r="I675" s="172">
        <f>ROUND(E675*H675,2)</f>
        <v>0</v>
      </c>
      <c r="J675" s="171"/>
      <c r="K675" s="172">
        <f>ROUND(E675*J675,2)</f>
        <v>0</v>
      </c>
      <c r="L675" s="172">
        <v>21</v>
      </c>
      <c r="M675" s="172">
        <f>G675*(1+L675/100)</f>
        <v>0</v>
      </c>
      <c r="N675" s="172">
        <v>0</v>
      </c>
      <c r="O675" s="172">
        <f>ROUND(E675*N675,2)</f>
        <v>0</v>
      </c>
      <c r="P675" s="172">
        <v>0</v>
      </c>
      <c r="Q675" s="172">
        <f>ROUND(E675*P675,2)</f>
        <v>0</v>
      </c>
      <c r="R675" s="172" t="s">
        <v>228</v>
      </c>
      <c r="S675" s="172" t="s">
        <v>177</v>
      </c>
      <c r="T675" s="173" t="s">
        <v>178</v>
      </c>
      <c r="U675" s="158">
        <v>0</v>
      </c>
      <c r="V675" s="158">
        <f>ROUND(E675*U675,2)</f>
        <v>0</v>
      </c>
      <c r="W675" s="15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 t="s">
        <v>185</v>
      </c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</row>
    <row r="676" spans="1:60" outlineLevel="1" x14ac:dyDescent="0.2">
      <c r="A676" s="155"/>
      <c r="B676" s="156"/>
      <c r="C676" s="190" t="s">
        <v>790</v>
      </c>
      <c r="D676" s="188"/>
      <c r="E676" s="189">
        <v>12.72</v>
      </c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 t="s">
        <v>200</v>
      </c>
      <c r="AH676" s="148">
        <v>0</v>
      </c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outlineLevel="1" x14ac:dyDescent="0.2">
      <c r="A677" s="155">
        <v>161</v>
      </c>
      <c r="B677" s="156" t="s">
        <v>791</v>
      </c>
      <c r="C677" s="203" t="s">
        <v>792</v>
      </c>
      <c r="D677" s="157" t="s">
        <v>0</v>
      </c>
      <c r="E677" s="198"/>
      <c r="F677" s="159"/>
      <c r="G677" s="158">
        <f>ROUND(E677*F677,2)</f>
        <v>0</v>
      </c>
      <c r="H677" s="159"/>
      <c r="I677" s="158">
        <f>ROUND(E677*H677,2)</f>
        <v>0</v>
      </c>
      <c r="J677" s="159"/>
      <c r="K677" s="158">
        <f>ROUND(E677*J677,2)</f>
        <v>0</v>
      </c>
      <c r="L677" s="158">
        <v>21</v>
      </c>
      <c r="M677" s="158">
        <f>G677*(1+L677/100)</f>
        <v>0</v>
      </c>
      <c r="N677" s="158">
        <v>0</v>
      </c>
      <c r="O677" s="158">
        <f>ROUND(E677*N677,2)</f>
        <v>0</v>
      </c>
      <c r="P677" s="158">
        <v>0</v>
      </c>
      <c r="Q677" s="158">
        <f>ROUND(E677*P677,2)</f>
        <v>0</v>
      </c>
      <c r="R677" s="158"/>
      <c r="S677" s="158" t="s">
        <v>177</v>
      </c>
      <c r="T677" s="158" t="s">
        <v>178</v>
      </c>
      <c r="U677" s="158">
        <v>0</v>
      </c>
      <c r="V677" s="158">
        <f>ROUND(E677*U677,2)</f>
        <v>0</v>
      </c>
      <c r="W677" s="15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 t="s">
        <v>702</v>
      </c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</row>
    <row r="678" spans="1:60" x14ac:dyDescent="0.2">
      <c r="A678" s="161" t="s">
        <v>172</v>
      </c>
      <c r="B678" s="162" t="s">
        <v>120</v>
      </c>
      <c r="C678" s="182" t="s">
        <v>121</v>
      </c>
      <c r="D678" s="163"/>
      <c r="E678" s="164"/>
      <c r="F678" s="165"/>
      <c r="G678" s="165">
        <f>SUMIF(AG679:AG757,"&lt;&gt;NOR",G679:G757)</f>
        <v>0</v>
      </c>
      <c r="H678" s="165"/>
      <c r="I678" s="165">
        <f>SUM(I679:I757)</f>
        <v>0</v>
      </c>
      <c r="J678" s="165"/>
      <c r="K678" s="165">
        <f>SUM(K679:K757)</f>
        <v>0</v>
      </c>
      <c r="L678" s="165"/>
      <c r="M678" s="165">
        <f>SUM(M679:M757)</f>
        <v>0</v>
      </c>
      <c r="N678" s="165"/>
      <c r="O678" s="165">
        <f>SUM(O679:O757)</f>
        <v>0</v>
      </c>
      <c r="P678" s="165"/>
      <c r="Q678" s="165">
        <f>SUM(Q679:Q757)</f>
        <v>0</v>
      </c>
      <c r="R678" s="165"/>
      <c r="S678" s="165"/>
      <c r="T678" s="166"/>
      <c r="U678" s="160"/>
      <c r="V678" s="160">
        <f>SUM(V679:V757)</f>
        <v>161.96</v>
      </c>
      <c r="W678" s="160"/>
      <c r="AG678" t="s">
        <v>173</v>
      </c>
    </row>
    <row r="679" spans="1:60" ht="22.5" outlineLevel="1" x14ac:dyDescent="0.2">
      <c r="A679" s="167">
        <v>162</v>
      </c>
      <c r="B679" s="168" t="s">
        <v>793</v>
      </c>
      <c r="C679" s="184" t="s">
        <v>794</v>
      </c>
      <c r="D679" s="169" t="s">
        <v>195</v>
      </c>
      <c r="E679" s="170">
        <v>87.084000000000003</v>
      </c>
      <c r="F679" s="171"/>
      <c r="G679" s="172">
        <f>ROUND(E679*F679,2)</f>
        <v>0</v>
      </c>
      <c r="H679" s="171"/>
      <c r="I679" s="172">
        <f>ROUND(E679*H679,2)</f>
        <v>0</v>
      </c>
      <c r="J679" s="171"/>
      <c r="K679" s="172">
        <f>ROUND(E679*J679,2)</f>
        <v>0</v>
      </c>
      <c r="L679" s="172">
        <v>21</v>
      </c>
      <c r="M679" s="172">
        <f>G679*(1+L679/100)</f>
        <v>0</v>
      </c>
      <c r="N679" s="172">
        <v>0</v>
      </c>
      <c r="O679" s="172">
        <f>ROUND(E679*N679,2)</f>
        <v>0</v>
      </c>
      <c r="P679" s="172">
        <v>0</v>
      </c>
      <c r="Q679" s="172">
        <f>ROUND(E679*P679,2)</f>
        <v>0</v>
      </c>
      <c r="R679" s="172"/>
      <c r="S679" s="172" t="s">
        <v>177</v>
      </c>
      <c r="T679" s="173" t="s">
        <v>178</v>
      </c>
      <c r="U679" s="158">
        <v>9.1999999999999998E-2</v>
      </c>
      <c r="V679" s="158">
        <f>ROUND(E679*U679,2)</f>
        <v>8.01</v>
      </c>
      <c r="W679" s="15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 t="s">
        <v>611</v>
      </c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</row>
    <row r="680" spans="1:60" outlineLevel="1" x14ac:dyDescent="0.2">
      <c r="A680" s="155"/>
      <c r="B680" s="156"/>
      <c r="C680" s="190" t="s">
        <v>670</v>
      </c>
      <c r="D680" s="188"/>
      <c r="E680" s="189">
        <v>87.08</v>
      </c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 t="s">
        <v>200</v>
      </c>
      <c r="AH680" s="148">
        <v>0</v>
      </c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ht="22.5" outlineLevel="1" x14ac:dyDescent="0.2">
      <c r="A681" s="167">
        <v>163</v>
      </c>
      <c r="B681" s="168" t="s">
        <v>795</v>
      </c>
      <c r="C681" s="184" t="s">
        <v>796</v>
      </c>
      <c r="D681" s="169" t="s">
        <v>256</v>
      </c>
      <c r="E681" s="170">
        <v>1270.98</v>
      </c>
      <c r="F681" s="171"/>
      <c r="G681" s="172">
        <f>ROUND(E681*F681,2)</f>
        <v>0</v>
      </c>
      <c r="H681" s="171"/>
      <c r="I681" s="172">
        <f>ROUND(E681*H681,2)</f>
        <v>0</v>
      </c>
      <c r="J681" s="171"/>
      <c r="K681" s="172">
        <f>ROUND(E681*J681,2)</f>
        <v>0</v>
      </c>
      <c r="L681" s="172">
        <v>21</v>
      </c>
      <c r="M681" s="172">
        <f>G681*(1+L681/100)</f>
        <v>0</v>
      </c>
      <c r="N681" s="172">
        <v>0</v>
      </c>
      <c r="O681" s="172">
        <f>ROUND(E681*N681,2)</f>
        <v>0</v>
      </c>
      <c r="P681" s="172">
        <v>0</v>
      </c>
      <c r="Q681" s="172">
        <f>ROUND(E681*P681,2)</f>
        <v>0</v>
      </c>
      <c r="R681" s="172"/>
      <c r="S681" s="172" t="s">
        <v>177</v>
      </c>
      <c r="T681" s="173" t="s">
        <v>178</v>
      </c>
      <c r="U681" s="158">
        <v>9.1999999999999998E-2</v>
      </c>
      <c r="V681" s="158">
        <f>ROUND(E681*U681,2)</f>
        <v>116.93</v>
      </c>
      <c r="W681" s="15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 t="s">
        <v>611</v>
      </c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outlineLevel="1" x14ac:dyDescent="0.2">
      <c r="A682" s="155"/>
      <c r="B682" s="156"/>
      <c r="C682" s="190" t="s">
        <v>797</v>
      </c>
      <c r="D682" s="188"/>
      <c r="E682" s="189">
        <v>32.5</v>
      </c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 t="s">
        <v>200</v>
      </c>
      <c r="AH682" s="148">
        <v>0</v>
      </c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outlineLevel="1" x14ac:dyDescent="0.2">
      <c r="A683" s="155"/>
      <c r="B683" s="156"/>
      <c r="C683" s="190" t="s">
        <v>798</v>
      </c>
      <c r="D683" s="188"/>
      <c r="E683" s="189">
        <v>3.7</v>
      </c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 t="s">
        <v>200</v>
      </c>
      <c r="AH683" s="148">
        <v>0</v>
      </c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outlineLevel="1" x14ac:dyDescent="0.2">
      <c r="A684" s="155"/>
      <c r="B684" s="156"/>
      <c r="C684" s="190" t="s">
        <v>799</v>
      </c>
      <c r="D684" s="188"/>
      <c r="E684" s="189">
        <v>48.5</v>
      </c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 t="s">
        <v>200</v>
      </c>
      <c r="AH684" s="148">
        <v>0</v>
      </c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</row>
    <row r="685" spans="1:60" outlineLevel="1" x14ac:dyDescent="0.2">
      <c r="A685" s="155"/>
      <c r="B685" s="156"/>
      <c r="C685" s="190" t="s">
        <v>799</v>
      </c>
      <c r="D685" s="188"/>
      <c r="E685" s="189">
        <v>48.5</v>
      </c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 t="s">
        <v>200</v>
      </c>
      <c r="AH685" s="148">
        <v>0</v>
      </c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</row>
    <row r="686" spans="1:60" outlineLevel="1" x14ac:dyDescent="0.2">
      <c r="A686" s="155"/>
      <c r="B686" s="156"/>
      <c r="C686" s="190" t="s">
        <v>747</v>
      </c>
      <c r="D686" s="188"/>
      <c r="E686" s="189">
        <v>7</v>
      </c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 t="s">
        <v>200</v>
      </c>
      <c r="AH686" s="148">
        <v>0</v>
      </c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</row>
    <row r="687" spans="1:60" outlineLevel="1" x14ac:dyDescent="0.2">
      <c r="A687" s="155"/>
      <c r="B687" s="156"/>
      <c r="C687" s="190" t="s">
        <v>747</v>
      </c>
      <c r="D687" s="188"/>
      <c r="E687" s="189">
        <v>7</v>
      </c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 t="s">
        <v>200</v>
      </c>
      <c r="AH687" s="148">
        <v>0</v>
      </c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</row>
    <row r="688" spans="1:60" outlineLevel="1" x14ac:dyDescent="0.2">
      <c r="A688" s="155"/>
      <c r="B688" s="156"/>
      <c r="C688" s="190" t="s">
        <v>800</v>
      </c>
      <c r="D688" s="188"/>
      <c r="E688" s="189">
        <v>3.9</v>
      </c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 t="s">
        <v>200</v>
      </c>
      <c r="AH688" s="148">
        <v>0</v>
      </c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</row>
    <row r="689" spans="1:60" outlineLevel="1" x14ac:dyDescent="0.2">
      <c r="A689" s="155"/>
      <c r="B689" s="156"/>
      <c r="C689" s="190" t="s">
        <v>801</v>
      </c>
      <c r="D689" s="188"/>
      <c r="E689" s="189">
        <v>84.7</v>
      </c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 t="s">
        <v>200</v>
      </c>
      <c r="AH689" s="148">
        <v>0</v>
      </c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</row>
    <row r="690" spans="1:60" outlineLevel="1" x14ac:dyDescent="0.2">
      <c r="A690" s="155"/>
      <c r="B690" s="156"/>
      <c r="C690" s="190" t="s">
        <v>802</v>
      </c>
      <c r="D690" s="188"/>
      <c r="E690" s="189">
        <v>49.28</v>
      </c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 t="s">
        <v>200</v>
      </c>
      <c r="AH690" s="148">
        <v>0</v>
      </c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</row>
    <row r="691" spans="1:60" outlineLevel="1" x14ac:dyDescent="0.2">
      <c r="A691" s="155"/>
      <c r="B691" s="156"/>
      <c r="C691" s="190" t="s">
        <v>803</v>
      </c>
      <c r="D691" s="188"/>
      <c r="E691" s="189">
        <v>16.8</v>
      </c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 t="s">
        <v>200</v>
      </c>
      <c r="AH691" s="148">
        <v>0</v>
      </c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</row>
    <row r="692" spans="1:60" outlineLevel="1" x14ac:dyDescent="0.2">
      <c r="A692" s="155"/>
      <c r="B692" s="156"/>
      <c r="C692" s="190" t="s">
        <v>804</v>
      </c>
      <c r="D692" s="188"/>
      <c r="E692" s="189">
        <v>477.6</v>
      </c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 t="s">
        <v>200</v>
      </c>
      <c r="AH692" s="148">
        <v>0</v>
      </c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</row>
    <row r="693" spans="1:60" outlineLevel="1" x14ac:dyDescent="0.2">
      <c r="A693" s="155"/>
      <c r="B693" s="156"/>
      <c r="C693" s="190" t="s">
        <v>804</v>
      </c>
      <c r="D693" s="188"/>
      <c r="E693" s="189">
        <v>477.6</v>
      </c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 t="s">
        <v>200</v>
      </c>
      <c r="AH693" s="148">
        <v>0</v>
      </c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</row>
    <row r="694" spans="1:60" outlineLevel="1" x14ac:dyDescent="0.2">
      <c r="A694" s="155"/>
      <c r="B694" s="156"/>
      <c r="C694" s="190" t="s">
        <v>798</v>
      </c>
      <c r="D694" s="188"/>
      <c r="E694" s="189">
        <v>3.7</v>
      </c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 t="s">
        <v>200</v>
      </c>
      <c r="AH694" s="148">
        <v>0</v>
      </c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</row>
    <row r="695" spans="1:60" outlineLevel="1" x14ac:dyDescent="0.2">
      <c r="A695" s="155"/>
      <c r="B695" s="156"/>
      <c r="C695" s="190" t="s">
        <v>805</v>
      </c>
      <c r="D695" s="188"/>
      <c r="E695" s="189">
        <v>3.4</v>
      </c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 t="s">
        <v>200</v>
      </c>
      <c r="AH695" s="148">
        <v>0</v>
      </c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</row>
    <row r="696" spans="1:60" outlineLevel="1" x14ac:dyDescent="0.2">
      <c r="A696" s="155"/>
      <c r="B696" s="156"/>
      <c r="C696" s="190" t="s">
        <v>806</v>
      </c>
      <c r="D696" s="188"/>
      <c r="E696" s="189">
        <v>6.8</v>
      </c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 t="s">
        <v>200</v>
      </c>
      <c r="AH696" s="148">
        <v>0</v>
      </c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</row>
    <row r="697" spans="1:60" ht="45" outlineLevel="1" x14ac:dyDescent="0.2">
      <c r="A697" s="167">
        <v>164</v>
      </c>
      <c r="B697" s="168" t="s">
        <v>807</v>
      </c>
      <c r="C697" s="184" t="s">
        <v>808</v>
      </c>
      <c r="D697" s="169" t="s">
        <v>227</v>
      </c>
      <c r="E697" s="170">
        <v>7</v>
      </c>
      <c r="F697" s="171"/>
      <c r="G697" s="172">
        <f>ROUND(E697*F697,2)</f>
        <v>0</v>
      </c>
      <c r="H697" s="171"/>
      <c r="I697" s="172">
        <f>ROUND(E697*H697,2)</f>
        <v>0</v>
      </c>
      <c r="J697" s="171"/>
      <c r="K697" s="172">
        <f>ROUND(E697*J697,2)</f>
        <v>0</v>
      </c>
      <c r="L697" s="172">
        <v>21</v>
      </c>
      <c r="M697" s="172">
        <f>G697*(1+L697/100)</f>
        <v>0</v>
      </c>
      <c r="N697" s="172">
        <v>0</v>
      </c>
      <c r="O697" s="172">
        <f>ROUND(E697*N697,2)</f>
        <v>0</v>
      </c>
      <c r="P697" s="172">
        <v>0</v>
      </c>
      <c r="Q697" s="172">
        <f>ROUND(E697*P697,2)</f>
        <v>0</v>
      </c>
      <c r="R697" s="172"/>
      <c r="S697" s="172" t="s">
        <v>177</v>
      </c>
      <c r="T697" s="173" t="s">
        <v>178</v>
      </c>
      <c r="U697" s="158">
        <v>8.0500000000000002E-2</v>
      </c>
      <c r="V697" s="158">
        <f>ROUND(E697*U697,2)</f>
        <v>0.56000000000000005</v>
      </c>
      <c r="W697" s="15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 t="s">
        <v>611</v>
      </c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</row>
    <row r="698" spans="1:60" outlineLevel="1" x14ac:dyDescent="0.2">
      <c r="A698" s="155"/>
      <c r="B698" s="156"/>
      <c r="C698" s="190" t="s">
        <v>809</v>
      </c>
      <c r="D698" s="188"/>
      <c r="E698" s="189">
        <v>7</v>
      </c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 t="s">
        <v>200</v>
      </c>
      <c r="AH698" s="148">
        <v>0</v>
      </c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</row>
    <row r="699" spans="1:60" ht="22.5" outlineLevel="1" x14ac:dyDescent="0.2">
      <c r="A699" s="167">
        <v>165</v>
      </c>
      <c r="B699" s="168" t="s">
        <v>810</v>
      </c>
      <c r="C699" s="184" t="s">
        <v>811</v>
      </c>
      <c r="D699" s="169" t="s">
        <v>256</v>
      </c>
      <c r="E699" s="170">
        <v>208.15</v>
      </c>
      <c r="F699" s="171"/>
      <c r="G699" s="172">
        <f>ROUND(E699*F699,2)</f>
        <v>0</v>
      </c>
      <c r="H699" s="171"/>
      <c r="I699" s="172">
        <f>ROUND(E699*H699,2)</f>
        <v>0</v>
      </c>
      <c r="J699" s="171"/>
      <c r="K699" s="172">
        <f>ROUND(E699*J699,2)</f>
        <v>0</v>
      </c>
      <c r="L699" s="172">
        <v>21</v>
      </c>
      <c r="M699" s="172">
        <f>G699*(1+L699/100)</f>
        <v>0</v>
      </c>
      <c r="N699" s="172">
        <v>0</v>
      </c>
      <c r="O699" s="172">
        <f>ROUND(E699*N699,2)</f>
        <v>0</v>
      </c>
      <c r="P699" s="172">
        <v>0</v>
      </c>
      <c r="Q699" s="172">
        <f>ROUND(E699*P699,2)</f>
        <v>0</v>
      </c>
      <c r="R699" s="172"/>
      <c r="S699" s="172" t="s">
        <v>177</v>
      </c>
      <c r="T699" s="173" t="s">
        <v>178</v>
      </c>
      <c r="U699" s="158">
        <v>9.1999999999999998E-2</v>
      </c>
      <c r="V699" s="158">
        <f>ROUND(E699*U699,2)</f>
        <v>19.149999999999999</v>
      </c>
      <c r="W699" s="15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 t="s">
        <v>611</v>
      </c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</row>
    <row r="700" spans="1:60" outlineLevel="1" x14ac:dyDescent="0.2">
      <c r="A700" s="155"/>
      <c r="B700" s="156"/>
      <c r="C700" s="190" t="s">
        <v>812</v>
      </c>
      <c r="D700" s="188"/>
      <c r="E700" s="189">
        <v>147.25</v>
      </c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 t="s">
        <v>200</v>
      </c>
      <c r="AH700" s="148">
        <v>0</v>
      </c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</row>
    <row r="701" spans="1:60" outlineLevel="1" x14ac:dyDescent="0.2">
      <c r="A701" s="155"/>
      <c r="B701" s="156"/>
      <c r="C701" s="190" t="s">
        <v>813</v>
      </c>
      <c r="D701" s="188"/>
      <c r="E701" s="189">
        <v>7</v>
      </c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 t="s">
        <v>200</v>
      </c>
      <c r="AH701" s="148">
        <v>0</v>
      </c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</row>
    <row r="702" spans="1:60" outlineLevel="1" x14ac:dyDescent="0.2">
      <c r="A702" s="155"/>
      <c r="B702" s="156"/>
      <c r="C702" s="190" t="s">
        <v>814</v>
      </c>
      <c r="D702" s="188"/>
      <c r="E702" s="189">
        <v>22.4</v>
      </c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 t="s">
        <v>200</v>
      </c>
      <c r="AH702" s="148">
        <v>0</v>
      </c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</row>
    <row r="703" spans="1:60" outlineLevel="1" x14ac:dyDescent="0.2">
      <c r="A703" s="155"/>
      <c r="B703" s="156"/>
      <c r="C703" s="190" t="s">
        <v>815</v>
      </c>
      <c r="D703" s="188"/>
      <c r="E703" s="189">
        <v>31.5</v>
      </c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 t="s">
        <v>200</v>
      </c>
      <c r="AH703" s="148">
        <v>0</v>
      </c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</row>
    <row r="704" spans="1:60" ht="22.5" outlineLevel="1" x14ac:dyDescent="0.2">
      <c r="A704" s="167">
        <v>166</v>
      </c>
      <c r="B704" s="168" t="s">
        <v>816</v>
      </c>
      <c r="C704" s="184" t="s">
        <v>817</v>
      </c>
      <c r="D704" s="169" t="s">
        <v>256</v>
      </c>
      <c r="E704" s="170">
        <v>167.2</v>
      </c>
      <c r="F704" s="171"/>
      <c r="G704" s="172">
        <f>ROUND(E704*F704,2)</f>
        <v>0</v>
      </c>
      <c r="H704" s="171"/>
      <c r="I704" s="172">
        <f>ROUND(E704*H704,2)</f>
        <v>0</v>
      </c>
      <c r="J704" s="171"/>
      <c r="K704" s="172">
        <f>ROUND(E704*J704,2)</f>
        <v>0</v>
      </c>
      <c r="L704" s="172">
        <v>21</v>
      </c>
      <c r="M704" s="172">
        <f>G704*(1+L704/100)</f>
        <v>0</v>
      </c>
      <c r="N704" s="172">
        <v>0</v>
      </c>
      <c r="O704" s="172">
        <f>ROUND(E704*N704,2)</f>
        <v>0</v>
      </c>
      <c r="P704" s="172">
        <v>0</v>
      </c>
      <c r="Q704" s="172">
        <f>ROUND(E704*P704,2)</f>
        <v>0</v>
      </c>
      <c r="R704" s="172"/>
      <c r="S704" s="172" t="s">
        <v>177</v>
      </c>
      <c r="T704" s="173" t="s">
        <v>178</v>
      </c>
      <c r="U704" s="158">
        <v>0.10349999999999999</v>
      </c>
      <c r="V704" s="158">
        <f>ROUND(E704*U704,2)</f>
        <v>17.309999999999999</v>
      </c>
      <c r="W704" s="15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 t="s">
        <v>611</v>
      </c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</row>
    <row r="705" spans="1:60" outlineLevel="1" x14ac:dyDescent="0.2">
      <c r="A705" s="155"/>
      <c r="B705" s="156"/>
      <c r="C705" s="190" t="s">
        <v>797</v>
      </c>
      <c r="D705" s="188"/>
      <c r="E705" s="189">
        <v>32.5</v>
      </c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 t="s">
        <v>200</v>
      </c>
      <c r="AH705" s="148">
        <v>0</v>
      </c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</row>
    <row r="706" spans="1:60" outlineLevel="1" x14ac:dyDescent="0.2">
      <c r="A706" s="155"/>
      <c r="B706" s="156"/>
      <c r="C706" s="190" t="s">
        <v>818</v>
      </c>
      <c r="D706" s="188"/>
      <c r="E706" s="189">
        <v>72.3</v>
      </c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 t="s">
        <v>200</v>
      </c>
      <c r="AH706" s="148">
        <v>0</v>
      </c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</row>
    <row r="707" spans="1:60" outlineLevel="1" x14ac:dyDescent="0.2">
      <c r="A707" s="155"/>
      <c r="B707" s="156"/>
      <c r="C707" s="190" t="s">
        <v>799</v>
      </c>
      <c r="D707" s="188"/>
      <c r="E707" s="189">
        <v>48.5</v>
      </c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 t="s">
        <v>200</v>
      </c>
      <c r="AH707" s="148">
        <v>0</v>
      </c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</row>
    <row r="708" spans="1:60" outlineLevel="1" x14ac:dyDescent="0.2">
      <c r="A708" s="155"/>
      <c r="B708" s="156"/>
      <c r="C708" s="190" t="s">
        <v>798</v>
      </c>
      <c r="D708" s="188"/>
      <c r="E708" s="189">
        <v>3.7</v>
      </c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 t="s">
        <v>200</v>
      </c>
      <c r="AH708" s="148">
        <v>0</v>
      </c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</row>
    <row r="709" spans="1:60" outlineLevel="1" x14ac:dyDescent="0.2">
      <c r="A709" s="155"/>
      <c r="B709" s="156"/>
      <c r="C709" s="190" t="s">
        <v>805</v>
      </c>
      <c r="D709" s="188"/>
      <c r="E709" s="189">
        <v>3.4</v>
      </c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 t="s">
        <v>200</v>
      </c>
      <c r="AH709" s="148">
        <v>0</v>
      </c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</row>
    <row r="710" spans="1:60" outlineLevel="1" x14ac:dyDescent="0.2">
      <c r="A710" s="155"/>
      <c r="B710" s="156"/>
      <c r="C710" s="190" t="s">
        <v>806</v>
      </c>
      <c r="D710" s="188"/>
      <c r="E710" s="189">
        <v>6.8</v>
      </c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 t="s">
        <v>200</v>
      </c>
      <c r="AH710" s="148">
        <v>0</v>
      </c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</row>
    <row r="711" spans="1:60" outlineLevel="1" x14ac:dyDescent="0.2">
      <c r="A711" s="167">
        <v>167</v>
      </c>
      <c r="B711" s="168" t="s">
        <v>819</v>
      </c>
      <c r="C711" s="184" t="s">
        <v>820</v>
      </c>
      <c r="D711" s="169" t="s">
        <v>256</v>
      </c>
      <c r="E711" s="170">
        <v>32.5</v>
      </c>
      <c r="F711" s="171"/>
      <c r="G711" s="172">
        <f>ROUND(E711*F711,2)</f>
        <v>0</v>
      </c>
      <c r="H711" s="171"/>
      <c r="I711" s="172">
        <f>ROUND(E711*H711,2)</f>
        <v>0</v>
      </c>
      <c r="J711" s="171"/>
      <c r="K711" s="172">
        <f>ROUND(E711*J711,2)</f>
        <v>0</v>
      </c>
      <c r="L711" s="172">
        <v>21</v>
      </c>
      <c r="M711" s="172">
        <f>G711*(1+L711/100)</f>
        <v>0</v>
      </c>
      <c r="N711" s="172">
        <v>0</v>
      </c>
      <c r="O711" s="172">
        <f>ROUND(E711*N711,2)</f>
        <v>0</v>
      </c>
      <c r="P711" s="172">
        <v>0</v>
      </c>
      <c r="Q711" s="172">
        <f>ROUND(E711*P711,2)</f>
        <v>0</v>
      </c>
      <c r="R711" s="172"/>
      <c r="S711" s="172" t="s">
        <v>184</v>
      </c>
      <c r="T711" s="173" t="s">
        <v>178</v>
      </c>
      <c r="U711" s="158">
        <v>0</v>
      </c>
      <c r="V711" s="158">
        <f>ROUND(E711*U711,2)</f>
        <v>0</v>
      </c>
      <c r="W711" s="15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 t="s">
        <v>611</v>
      </c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</row>
    <row r="712" spans="1:60" outlineLevel="1" x14ac:dyDescent="0.2">
      <c r="A712" s="155"/>
      <c r="B712" s="156"/>
      <c r="C712" s="190" t="s">
        <v>797</v>
      </c>
      <c r="D712" s="188"/>
      <c r="E712" s="189">
        <v>32.5</v>
      </c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 t="s">
        <v>200</v>
      </c>
      <c r="AH712" s="148">
        <v>0</v>
      </c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</row>
    <row r="713" spans="1:60" ht="22.5" outlineLevel="1" x14ac:dyDescent="0.2">
      <c r="A713" s="167">
        <v>168</v>
      </c>
      <c r="B713" s="168" t="s">
        <v>821</v>
      </c>
      <c r="C713" s="184" t="s">
        <v>822</v>
      </c>
      <c r="D713" s="169" t="s">
        <v>227</v>
      </c>
      <c r="E713" s="170">
        <v>6</v>
      </c>
      <c r="F713" s="171"/>
      <c r="G713" s="172">
        <f>ROUND(E713*F713,2)</f>
        <v>0</v>
      </c>
      <c r="H713" s="171"/>
      <c r="I713" s="172">
        <f>ROUND(E713*H713,2)</f>
        <v>0</v>
      </c>
      <c r="J713" s="171"/>
      <c r="K713" s="172">
        <f>ROUND(E713*J713,2)</f>
        <v>0</v>
      </c>
      <c r="L713" s="172">
        <v>21</v>
      </c>
      <c r="M713" s="172">
        <f>G713*(1+L713/100)</f>
        <v>0</v>
      </c>
      <c r="N713" s="172">
        <v>0</v>
      </c>
      <c r="O713" s="172">
        <f>ROUND(E713*N713,2)</f>
        <v>0</v>
      </c>
      <c r="P713" s="172">
        <v>0</v>
      </c>
      <c r="Q713" s="172">
        <f>ROUND(E713*P713,2)</f>
        <v>0</v>
      </c>
      <c r="R713" s="172"/>
      <c r="S713" s="172" t="s">
        <v>184</v>
      </c>
      <c r="T713" s="173" t="s">
        <v>178</v>
      </c>
      <c r="U713" s="158">
        <v>0</v>
      </c>
      <c r="V713" s="158">
        <f>ROUND(E713*U713,2)</f>
        <v>0</v>
      </c>
      <c r="W713" s="15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 t="s">
        <v>611</v>
      </c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</row>
    <row r="714" spans="1:60" outlineLevel="1" x14ac:dyDescent="0.2">
      <c r="A714" s="155"/>
      <c r="B714" s="156"/>
      <c r="C714" s="190" t="s">
        <v>823</v>
      </c>
      <c r="D714" s="188"/>
      <c r="E714" s="189">
        <v>6</v>
      </c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 t="s">
        <v>200</v>
      </c>
      <c r="AH714" s="148">
        <v>0</v>
      </c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</row>
    <row r="715" spans="1:60" outlineLevel="1" x14ac:dyDescent="0.2">
      <c r="A715" s="167">
        <v>169</v>
      </c>
      <c r="B715" s="168" t="s">
        <v>824</v>
      </c>
      <c r="C715" s="184" t="s">
        <v>825</v>
      </c>
      <c r="D715" s="169" t="s">
        <v>256</v>
      </c>
      <c r="E715" s="170">
        <v>72.3</v>
      </c>
      <c r="F715" s="171"/>
      <c r="G715" s="172">
        <f>ROUND(E715*F715,2)</f>
        <v>0</v>
      </c>
      <c r="H715" s="171"/>
      <c r="I715" s="172">
        <f>ROUND(E715*H715,2)</f>
        <v>0</v>
      </c>
      <c r="J715" s="171"/>
      <c r="K715" s="172">
        <f>ROUND(E715*J715,2)</f>
        <v>0</v>
      </c>
      <c r="L715" s="172">
        <v>21</v>
      </c>
      <c r="M715" s="172">
        <f>G715*(1+L715/100)</f>
        <v>0</v>
      </c>
      <c r="N715" s="172">
        <v>0</v>
      </c>
      <c r="O715" s="172">
        <f>ROUND(E715*N715,2)</f>
        <v>0</v>
      </c>
      <c r="P715" s="172">
        <v>0</v>
      </c>
      <c r="Q715" s="172">
        <f>ROUND(E715*P715,2)</f>
        <v>0</v>
      </c>
      <c r="R715" s="172"/>
      <c r="S715" s="172" t="s">
        <v>184</v>
      </c>
      <c r="T715" s="173" t="s">
        <v>178</v>
      </c>
      <c r="U715" s="158">
        <v>0</v>
      </c>
      <c r="V715" s="158">
        <f>ROUND(E715*U715,2)</f>
        <v>0</v>
      </c>
      <c r="W715" s="15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 t="s">
        <v>611</v>
      </c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</row>
    <row r="716" spans="1:60" outlineLevel="1" x14ac:dyDescent="0.2">
      <c r="A716" s="155"/>
      <c r="B716" s="156"/>
      <c r="C716" s="190" t="s">
        <v>818</v>
      </c>
      <c r="D716" s="188"/>
      <c r="E716" s="189">
        <v>72.3</v>
      </c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 t="s">
        <v>200</v>
      </c>
      <c r="AH716" s="148">
        <v>0</v>
      </c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</row>
    <row r="717" spans="1:60" outlineLevel="1" x14ac:dyDescent="0.2">
      <c r="A717" s="167">
        <v>170</v>
      </c>
      <c r="B717" s="168" t="s">
        <v>826</v>
      </c>
      <c r="C717" s="184" t="s">
        <v>827</v>
      </c>
      <c r="D717" s="169" t="s">
        <v>256</v>
      </c>
      <c r="E717" s="170">
        <v>56</v>
      </c>
      <c r="F717" s="171"/>
      <c r="G717" s="172">
        <f>ROUND(E717*F717,2)</f>
        <v>0</v>
      </c>
      <c r="H717" s="171"/>
      <c r="I717" s="172">
        <f>ROUND(E717*H717,2)</f>
        <v>0</v>
      </c>
      <c r="J717" s="171"/>
      <c r="K717" s="172">
        <f>ROUND(E717*J717,2)</f>
        <v>0</v>
      </c>
      <c r="L717" s="172">
        <v>21</v>
      </c>
      <c r="M717" s="172">
        <f>G717*(1+L717/100)</f>
        <v>0</v>
      </c>
      <c r="N717" s="172">
        <v>0</v>
      </c>
      <c r="O717" s="172">
        <f>ROUND(E717*N717,2)</f>
        <v>0</v>
      </c>
      <c r="P717" s="172">
        <v>0</v>
      </c>
      <c r="Q717" s="172">
        <f>ROUND(E717*P717,2)</f>
        <v>0</v>
      </c>
      <c r="R717" s="172"/>
      <c r="S717" s="172" t="s">
        <v>184</v>
      </c>
      <c r="T717" s="173" t="s">
        <v>178</v>
      </c>
      <c r="U717" s="158">
        <v>0</v>
      </c>
      <c r="V717" s="158">
        <f>ROUND(E717*U717,2)</f>
        <v>0</v>
      </c>
      <c r="W717" s="15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 t="s">
        <v>185</v>
      </c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</row>
    <row r="718" spans="1:60" outlineLevel="1" x14ac:dyDescent="0.2">
      <c r="A718" s="155"/>
      <c r="B718" s="156"/>
      <c r="C718" s="190" t="s">
        <v>828</v>
      </c>
      <c r="D718" s="188"/>
      <c r="E718" s="189">
        <v>56</v>
      </c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 t="s">
        <v>200</v>
      </c>
      <c r="AH718" s="148">
        <v>0</v>
      </c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</row>
    <row r="719" spans="1:60" outlineLevel="1" x14ac:dyDescent="0.2">
      <c r="A719" s="167">
        <v>171</v>
      </c>
      <c r="B719" s="168" t="s">
        <v>829</v>
      </c>
      <c r="C719" s="184" t="s">
        <v>830</v>
      </c>
      <c r="D719" s="169" t="s">
        <v>256</v>
      </c>
      <c r="E719" s="170">
        <v>124</v>
      </c>
      <c r="F719" s="171"/>
      <c r="G719" s="172">
        <f>ROUND(E719*F719,2)</f>
        <v>0</v>
      </c>
      <c r="H719" s="171"/>
      <c r="I719" s="172">
        <f>ROUND(E719*H719,2)</f>
        <v>0</v>
      </c>
      <c r="J719" s="171"/>
      <c r="K719" s="172">
        <f>ROUND(E719*J719,2)</f>
        <v>0</v>
      </c>
      <c r="L719" s="172">
        <v>21</v>
      </c>
      <c r="M719" s="172">
        <f>G719*(1+L719/100)</f>
        <v>0</v>
      </c>
      <c r="N719" s="172">
        <v>0</v>
      </c>
      <c r="O719" s="172">
        <f>ROUND(E719*N719,2)</f>
        <v>0</v>
      </c>
      <c r="P719" s="172">
        <v>0</v>
      </c>
      <c r="Q719" s="172">
        <f>ROUND(E719*P719,2)</f>
        <v>0</v>
      </c>
      <c r="R719" s="172"/>
      <c r="S719" s="172" t="s">
        <v>184</v>
      </c>
      <c r="T719" s="173" t="s">
        <v>178</v>
      </c>
      <c r="U719" s="158">
        <v>0</v>
      </c>
      <c r="V719" s="158">
        <f>ROUND(E719*U719,2)</f>
        <v>0</v>
      </c>
      <c r="W719" s="15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 t="s">
        <v>185</v>
      </c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</row>
    <row r="720" spans="1:60" outlineLevel="1" x14ac:dyDescent="0.2">
      <c r="A720" s="155"/>
      <c r="B720" s="156"/>
      <c r="C720" s="190" t="s">
        <v>831</v>
      </c>
      <c r="D720" s="188"/>
      <c r="E720" s="189">
        <v>124</v>
      </c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 t="s">
        <v>200</v>
      </c>
      <c r="AH720" s="148">
        <v>0</v>
      </c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</row>
    <row r="721" spans="1:60" outlineLevel="1" x14ac:dyDescent="0.2">
      <c r="A721" s="167">
        <v>172</v>
      </c>
      <c r="B721" s="168" t="s">
        <v>832</v>
      </c>
      <c r="C721" s="184" t="s">
        <v>833</v>
      </c>
      <c r="D721" s="169" t="s">
        <v>256</v>
      </c>
      <c r="E721" s="170">
        <v>62</v>
      </c>
      <c r="F721" s="171"/>
      <c r="G721" s="172">
        <f>ROUND(E721*F721,2)</f>
        <v>0</v>
      </c>
      <c r="H721" s="171"/>
      <c r="I721" s="172">
        <f>ROUND(E721*H721,2)</f>
        <v>0</v>
      </c>
      <c r="J721" s="171"/>
      <c r="K721" s="172">
        <f>ROUND(E721*J721,2)</f>
        <v>0</v>
      </c>
      <c r="L721" s="172">
        <v>21</v>
      </c>
      <c r="M721" s="172">
        <f>G721*(1+L721/100)</f>
        <v>0</v>
      </c>
      <c r="N721" s="172">
        <v>0</v>
      </c>
      <c r="O721" s="172">
        <f>ROUND(E721*N721,2)</f>
        <v>0</v>
      </c>
      <c r="P721" s="172">
        <v>0</v>
      </c>
      <c r="Q721" s="172">
        <f>ROUND(E721*P721,2)</f>
        <v>0</v>
      </c>
      <c r="R721" s="172"/>
      <c r="S721" s="172" t="s">
        <v>184</v>
      </c>
      <c r="T721" s="173" t="s">
        <v>178</v>
      </c>
      <c r="U721" s="158">
        <v>0</v>
      </c>
      <c r="V721" s="158">
        <f>ROUND(E721*U721,2)</f>
        <v>0</v>
      </c>
      <c r="W721" s="15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 t="s">
        <v>185</v>
      </c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</row>
    <row r="722" spans="1:60" outlineLevel="1" x14ac:dyDescent="0.2">
      <c r="A722" s="155"/>
      <c r="B722" s="156"/>
      <c r="C722" s="190" t="s">
        <v>84</v>
      </c>
      <c r="D722" s="188"/>
      <c r="E722" s="189">
        <v>62</v>
      </c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 t="s">
        <v>200</v>
      </c>
      <c r="AH722" s="148">
        <v>0</v>
      </c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</row>
    <row r="723" spans="1:60" outlineLevel="1" x14ac:dyDescent="0.2">
      <c r="A723" s="167">
        <v>173</v>
      </c>
      <c r="B723" s="168" t="s">
        <v>834</v>
      </c>
      <c r="C723" s="184" t="s">
        <v>835</v>
      </c>
      <c r="D723" s="169" t="s">
        <v>256</v>
      </c>
      <c r="E723" s="170">
        <v>48.5</v>
      </c>
      <c r="F723" s="171"/>
      <c r="G723" s="172">
        <f>ROUND(E723*F723,2)</f>
        <v>0</v>
      </c>
      <c r="H723" s="171"/>
      <c r="I723" s="172">
        <f>ROUND(E723*H723,2)</f>
        <v>0</v>
      </c>
      <c r="J723" s="171"/>
      <c r="K723" s="172">
        <f>ROUND(E723*J723,2)</f>
        <v>0</v>
      </c>
      <c r="L723" s="172">
        <v>21</v>
      </c>
      <c r="M723" s="172">
        <f>G723*(1+L723/100)</f>
        <v>0</v>
      </c>
      <c r="N723" s="172">
        <v>0</v>
      </c>
      <c r="O723" s="172">
        <f>ROUND(E723*N723,2)</f>
        <v>0</v>
      </c>
      <c r="P723" s="172">
        <v>0</v>
      </c>
      <c r="Q723" s="172">
        <f>ROUND(E723*P723,2)</f>
        <v>0</v>
      </c>
      <c r="R723" s="172"/>
      <c r="S723" s="172" t="s">
        <v>184</v>
      </c>
      <c r="T723" s="173" t="s">
        <v>178</v>
      </c>
      <c r="U723" s="158">
        <v>0</v>
      </c>
      <c r="V723" s="158">
        <f>ROUND(E723*U723,2)</f>
        <v>0</v>
      </c>
      <c r="W723" s="15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 t="s">
        <v>611</v>
      </c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</row>
    <row r="724" spans="1:60" outlineLevel="1" x14ac:dyDescent="0.2">
      <c r="A724" s="155"/>
      <c r="B724" s="156"/>
      <c r="C724" s="190" t="s">
        <v>799</v>
      </c>
      <c r="D724" s="188"/>
      <c r="E724" s="189">
        <v>48.5</v>
      </c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 t="s">
        <v>200</v>
      </c>
      <c r="AH724" s="148">
        <v>0</v>
      </c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</row>
    <row r="725" spans="1:60" ht="22.5" outlineLevel="1" x14ac:dyDescent="0.2">
      <c r="A725" s="167">
        <v>174</v>
      </c>
      <c r="B725" s="168" t="s">
        <v>836</v>
      </c>
      <c r="C725" s="184" t="s">
        <v>837</v>
      </c>
      <c r="D725" s="169" t="s">
        <v>256</v>
      </c>
      <c r="E725" s="170">
        <v>48.5</v>
      </c>
      <c r="F725" s="171"/>
      <c r="G725" s="172">
        <f>ROUND(E725*F725,2)</f>
        <v>0</v>
      </c>
      <c r="H725" s="171"/>
      <c r="I725" s="172">
        <f>ROUND(E725*H725,2)</f>
        <v>0</v>
      </c>
      <c r="J725" s="171"/>
      <c r="K725" s="172">
        <f>ROUND(E725*J725,2)</f>
        <v>0</v>
      </c>
      <c r="L725" s="172">
        <v>21</v>
      </c>
      <c r="M725" s="172">
        <f>G725*(1+L725/100)</f>
        <v>0</v>
      </c>
      <c r="N725" s="172">
        <v>0</v>
      </c>
      <c r="O725" s="172">
        <f>ROUND(E725*N725,2)</f>
        <v>0</v>
      </c>
      <c r="P725" s="172">
        <v>0</v>
      </c>
      <c r="Q725" s="172">
        <f>ROUND(E725*P725,2)</f>
        <v>0</v>
      </c>
      <c r="R725" s="172"/>
      <c r="S725" s="172" t="s">
        <v>184</v>
      </c>
      <c r="T725" s="173" t="s">
        <v>178</v>
      </c>
      <c r="U725" s="158">
        <v>0</v>
      </c>
      <c r="V725" s="158">
        <f>ROUND(E725*U725,2)</f>
        <v>0</v>
      </c>
      <c r="W725" s="15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 t="s">
        <v>611</v>
      </c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</row>
    <row r="726" spans="1:60" outlineLevel="1" x14ac:dyDescent="0.2">
      <c r="A726" s="155"/>
      <c r="B726" s="156"/>
      <c r="C726" s="190" t="s">
        <v>799</v>
      </c>
      <c r="D726" s="188"/>
      <c r="E726" s="189">
        <v>48.5</v>
      </c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 t="s">
        <v>200</v>
      </c>
      <c r="AH726" s="148">
        <v>0</v>
      </c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</row>
    <row r="727" spans="1:60" ht="22.5" outlineLevel="1" x14ac:dyDescent="0.2">
      <c r="A727" s="167">
        <v>175</v>
      </c>
      <c r="B727" s="168" t="s">
        <v>838</v>
      </c>
      <c r="C727" s="184" t="s">
        <v>839</v>
      </c>
      <c r="D727" s="169" t="s">
        <v>227</v>
      </c>
      <c r="E727" s="170">
        <v>7</v>
      </c>
      <c r="F727" s="171"/>
      <c r="G727" s="172">
        <f>ROUND(E727*F727,2)</f>
        <v>0</v>
      </c>
      <c r="H727" s="171"/>
      <c r="I727" s="172">
        <f>ROUND(E727*H727,2)</f>
        <v>0</v>
      </c>
      <c r="J727" s="171"/>
      <c r="K727" s="172">
        <f>ROUND(E727*J727,2)</f>
        <v>0</v>
      </c>
      <c r="L727" s="172">
        <v>21</v>
      </c>
      <c r="M727" s="172">
        <f>G727*(1+L727/100)</f>
        <v>0</v>
      </c>
      <c r="N727" s="172">
        <v>0</v>
      </c>
      <c r="O727" s="172">
        <f>ROUND(E727*N727,2)</f>
        <v>0</v>
      </c>
      <c r="P727" s="172">
        <v>0</v>
      </c>
      <c r="Q727" s="172">
        <f>ROUND(E727*P727,2)</f>
        <v>0</v>
      </c>
      <c r="R727" s="172"/>
      <c r="S727" s="172" t="s">
        <v>184</v>
      </c>
      <c r="T727" s="173" t="s">
        <v>178</v>
      </c>
      <c r="U727" s="158">
        <v>0</v>
      </c>
      <c r="V727" s="158">
        <f>ROUND(E727*U727,2)</f>
        <v>0</v>
      </c>
      <c r="W727" s="15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 t="s">
        <v>611</v>
      </c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</row>
    <row r="728" spans="1:60" outlineLevel="1" x14ac:dyDescent="0.2">
      <c r="A728" s="155"/>
      <c r="B728" s="156"/>
      <c r="C728" s="190" t="s">
        <v>747</v>
      </c>
      <c r="D728" s="188"/>
      <c r="E728" s="189">
        <v>7</v>
      </c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 t="s">
        <v>200</v>
      </c>
      <c r="AH728" s="148">
        <v>0</v>
      </c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</row>
    <row r="729" spans="1:60" outlineLevel="1" x14ac:dyDescent="0.2">
      <c r="A729" s="167">
        <v>176</v>
      </c>
      <c r="B729" s="168" t="s">
        <v>840</v>
      </c>
      <c r="C729" s="184" t="s">
        <v>841</v>
      </c>
      <c r="D729" s="169" t="s">
        <v>227</v>
      </c>
      <c r="E729" s="170">
        <v>7</v>
      </c>
      <c r="F729" s="171"/>
      <c r="G729" s="172">
        <f>ROUND(E729*F729,2)</f>
        <v>0</v>
      </c>
      <c r="H729" s="171"/>
      <c r="I729" s="172">
        <f>ROUND(E729*H729,2)</f>
        <v>0</v>
      </c>
      <c r="J729" s="171"/>
      <c r="K729" s="172">
        <f>ROUND(E729*J729,2)</f>
        <v>0</v>
      </c>
      <c r="L729" s="172">
        <v>21</v>
      </c>
      <c r="M729" s="172">
        <f>G729*(1+L729/100)</f>
        <v>0</v>
      </c>
      <c r="N729" s="172">
        <v>0</v>
      </c>
      <c r="O729" s="172">
        <f>ROUND(E729*N729,2)</f>
        <v>0</v>
      </c>
      <c r="P729" s="172">
        <v>0</v>
      </c>
      <c r="Q729" s="172">
        <f>ROUND(E729*P729,2)</f>
        <v>0</v>
      </c>
      <c r="R729" s="172"/>
      <c r="S729" s="172" t="s">
        <v>184</v>
      </c>
      <c r="T729" s="173" t="s">
        <v>178</v>
      </c>
      <c r="U729" s="158">
        <v>0</v>
      </c>
      <c r="V729" s="158">
        <f>ROUND(E729*U729,2)</f>
        <v>0</v>
      </c>
      <c r="W729" s="15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 t="s">
        <v>185</v>
      </c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</row>
    <row r="730" spans="1:60" outlineLevel="1" x14ac:dyDescent="0.2">
      <c r="A730" s="155"/>
      <c r="B730" s="156"/>
      <c r="C730" s="190" t="s">
        <v>747</v>
      </c>
      <c r="D730" s="188"/>
      <c r="E730" s="189">
        <v>7</v>
      </c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 t="s">
        <v>200</v>
      </c>
      <c r="AH730" s="148">
        <v>0</v>
      </c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</row>
    <row r="731" spans="1:60" outlineLevel="1" x14ac:dyDescent="0.2">
      <c r="A731" s="167">
        <v>177</v>
      </c>
      <c r="B731" s="168" t="s">
        <v>842</v>
      </c>
      <c r="C731" s="184" t="s">
        <v>843</v>
      </c>
      <c r="D731" s="169" t="s">
        <v>256</v>
      </c>
      <c r="E731" s="170">
        <v>3.9</v>
      </c>
      <c r="F731" s="171"/>
      <c r="G731" s="172">
        <f>ROUND(E731*F731,2)</f>
        <v>0</v>
      </c>
      <c r="H731" s="171"/>
      <c r="I731" s="172">
        <f>ROUND(E731*H731,2)</f>
        <v>0</v>
      </c>
      <c r="J731" s="171"/>
      <c r="K731" s="172">
        <f>ROUND(E731*J731,2)</f>
        <v>0</v>
      </c>
      <c r="L731" s="172">
        <v>21</v>
      </c>
      <c r="M731" s="172">
        <f>G731*(1+L731/100)</f>
        <v>0</v>
      </c>
      <c r="N731" s="172">
        <v>0</v>
      </c>
      <c r="O731" s="172">
        <f>ROUND(E731*N731,2)</f>
        <v>0</v>
      </c>
      <c r="P731" s="172">
        <v>0</v>
      </c>
      <c r="Q731" s="172">
        <f>ROUND(E731*P731,2)</f>
        <v>0</v>
      </c>
      <c r="R731" s="172"/>
      <c r="S731" s="172" t="s">
        <v>184</v>
      </c>
      <c r="T731" s="173" t="s">
        <v>178</v>
      </c>
      <c r="U731" s="158">
        <v>0</v>
      </c>
      <c r="V731" s="158">
        <f>ROUND(E731*U731,2)</f>
        <v>0</v>
      </c>
      <c r="W731" s="15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 t="s">
        <v>611</v>
      </c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</row>
    <row r="732" spans="1:60" outlineLevel="1" x14ac:dyDescent="0.2">
      <c r="A732" s="155"/>
      <c r="B732" s="156"/>
      <c r="C732" s="190" t="s">
        <v>800</v>
      </c>
      <c r="D732" s="188"/>
      <c r="E732" s="189">
        <v>3.9</v>
      </c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 t="s">
        <v>200</v>
      </c>
      <c r="AH732" s="148">
        <v>0</v>
      </c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</row>
    <row r="733" spans="1:60" outlineLevel="1" x14ac:dyDescent="0.2">
      <c r="A733" s="167">
        <v>178</v>
      </c>
      <c r="B733" s="168" t="s">
        <v>844</v>
      </c>
      <c r="C733" s="184" t="s">
        <v>845</v>
      </c>
      <c r="D733" s="169" t="s">
        <v>256</v>
      </c>
      <c r="E733" s="170">
        <v>147.25</v>
      </c>
      <c r="F733" s="171"/>
      <c r="G733" s="172">
        <f>ROUND(E733*F733,2)</f>
        <v>0</v>
      </c>
      <c r="H733" s="171"/>
      <c r="I733" s="172">
        <f>ROUND(E733*H733,2)</f>
        <v>0</v>
      </c>
      <c r="J733" s="171"/>
      <c r="K733" s="172">
        <f>ROUND(E733*J733,2)</f>
        <v>0</v>
      </c>
      <c r="L733" s="172">
        <v>21</v>
      </c>
      <c r="M733" s="172">
        <f>G733*(1+L733/100)</f>
        <v>0</v>
      </c>
      <c r="N733" s="172">
        <v>0</v>
      </c>
      <c r="O733" s="172">
        <f>ROUND(E733*N733,2)</f>
        <v>0</v>
      </c>
      <c r="P733" s="172">
        <v>0</v>
      </c>
      <c r="Q733" s="172">
        <f>ROUND(E733*P733,2)</f>
        <v>0</v>
      </c>
      <c r="R733" s="172"/>
      <c r="S733" s="172" t="s">
        <v>184</v>
      </c>
      <c r="T733" s="173" t="s">
        <v>178</v>
      </c>
      <c r="U733" s="158">
        <v>0</v>
      </c>
      <c r="V733" s="158">
        <f>ROUND(E733*U733,2)</f>
        <v>0</v>
      </c>
      <c r="W733" s="15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 t="s">
        <v>611</v>
      </c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</row>
    <row r="734" spans="1:60" outlineLevel="1" x14ac:dyDescent="0.2">
      <c r="A734" s="155"/>
      <c r="B734" s="156"/>
      <c r="C734" s="190" t="s">
        <v>812</v>
      </c>
      <c r="D734" s="188"/>
      <c r="E734" s="189">
        <v>147.25</v>
      </c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 t="s">
        <v>200</v>
      </c>
      <c r="AH734" s="148">
        <v>0</v>
      </c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</row>
    <row r="735" spans="1:60" ht="22.5" outlineLevel="1" x14ac:dyDescent="0.2">
      <c r="A735" s="167">
        <v>179</v>
      </c>
      <c r="B735" s="168" t="s">
        <v>846</v>
      </c>
      <c r="C735" s="184" t="s">
        <v>847</v>
      </c>
      <c r="D735" s="169" t="s">
        <v>227</v>
      </c>
      <c r="E735" s="170">
        <v>154</v>
      </c>
      <c r="F735" s="171"/>
      <c r="G735" s="172">
        <f>ROUND(E735*F735,2)</f>
        <v>0</v>
      </c>
      <c r="H735" s="171"/>
      <c r="I735" s="172">
        <f>ROUND(E735*H735,2)</f>
        <v>0</v>
      </c>
      <c r="J735" s="171"/>
      <c r="K735" s="172">
        <f>ROUND(E735*J735,2)</f>
        <v>0</v>
      </c>
      <c r="L735" s="172">
        <v>21</v>
      </c>
      <c r="M735" s="172">
        <f>G735*(1+L735/100)</f>
        <v>0</v>
      </c>
      <c r="N735" s="172">
        <v>0</v>
      </c>
      <c r="O735" s="172">
        <f>ROUND(E735*N735,2)</f>
        <v>0</v>
      </c>
      <c r="P735" s="172">
        <v>0</v>
      </c>
      <c r="Q735" s="172">
        <f>ROUND(E735*P735,2)</f>
        <v>0</v>
      </c>
      <c r="R735" s="172"/>
      <c r="S735" s="172" t="s">
        <v>184</v>
      </c>
      <c r="T735" s="173" t="s">
        <v>178</v>
      </c>
      <c r="U735" s="158">
        <v>0</v>
      </c>
      <c r="V735" s="158">
        <f>ROUND(E735*U735,2)</f>
        <v>0</v>
      </c>
      <c r="W735" s="15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 t="s">
        <v>611</v>
      </c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</row>
    <row r="736" spans="1:60" outlineLevel="1" x14ac:dyDescent="0.2">
      <c r="A736" s="155"/>
      <c r="B736" s="156"/>
      <c r="C736" s="190" t="s">
        <v>848</v>
      </c>
      <c r="D736" s="188"/>
      <c r="E736" s="189">
        <v>154</v>
      </c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 t="s">
        <v>200</v>
      </c>
      <c r="AH736" s="148">
        <v>0</v>
      </c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</row>
    <row r="737" spans="1:60" ht="22.5" outlineLevel="1" x14ac:dyDescent="0.2">
      <c r="A737" s="167">
        <v>180</v>
      </c>
      <c r="B737" s="168" t="s">
        <v>849</v>
      </c>
      <c r="C737" s="184" t="s">
        <v>850</v>
      </c>
      <c r="D737" s="169" t="s">
        <v>227</v>
      </c>
      <c r="E737" s="170">
        <v>154</v>
      </c>
      <c r="F737" s="171"/>
      <c r="G737" s="172">
        <f>ROUND(E737*F737,2)</f>
        <v>0</v>
      </c>
      <c r="H737" s="171"/>
      <c r="I737" s="172">
        <f>ROUND(E737*H737,2)</f>
        <v>0</v>
      </c>
      <c r="J737" s="171"/>
      <c r="K737" s="172">
        <f>ROUND(E737*J737,2)</f>
        <v>0</v>
      </c>
      <c r="L737" s="172">
        <v>21</v>
      </c>
      <c r="M737" s="172">
        <f>G737*(1+L737/100)</f>
        <v>0</v>
      </c>
      <c r="N737" s="172">
        <v>0</v>
      </c>
      <c r="O737" s="172">
        <f>ROUND(E737*N737,2)</f>
        <v>0</v>
      </c>
      <c r="P737" s="172">
        <v>0</v>
      </c>
      <c r="Q737" s="172">
        <f>ROUND(E737*P737,2)</f>
        <v>0</v>
      </c>
      <c r="R737" s="172"/>
      <c r="S737" s="172" t="s">
        <v>184</v>
      </c>
      <c r="T737" s="173" t="s">
        <v>178</v>
      </c>
      <c r="U737" s="158">
        <v>0</v>
      </c>
      <c r="V737" s="158">
        <f>ROUND(E737*U737,2)</f>
        <v>0</v>
      </c>
      <c r="W737" s="15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 t="s">
        <v>611</v>
      </c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</row>
    <row r="738" spans="1:60" outlineLevel="1" x14ac:dyDescent="0.2">
      <c r="A738" s="155"/>
      <c r="B738" s="156"/>
      <c r="C738" s="190" t="s">
        <v>848</v>
      </c>
      <c r="D738" s="188"/>
      <c r="E738" s="189">
        <v>154</v>
      </c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 t="s">
        <v>200</v>
      </c>
      <c r="AH738" s="148">
        <v>0</v>
      </c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</row>
    <row r="739" spans="1:60" outlineLevel="1" x14ac:dyDescent="0.2">
      <c r="A739" s="167">
        <v>181</v>
      </c>
      <c r="B739" s="168" t="s">
        <v>851</v>
      </c>
      <c r="C739" s="184" t="s">
        <v>852</v>
      </c>
      <c r="D739" s="169" t="s">
        <v>227</v>
      </c>
      <c r="E739" s="170">
        <v>28</v>
      </c>
      <c r="F739" s="171"/>
      <c r="G739" s="172">
        <f>ROUND(E739*F739,2)</f>
        <v>0</v>
      </c>
      <c r="H739" s="171"/>
      <c r="I739" s="172">
        <f>ROUND(E739*H739,2)</f>
        <v>0</v>
      </c>
      <c r="J739" s="171"/>
      <c r="K739" s="172">
        <f>ROUND(E739*J739,2)</f>
        <v>0</v>
      </c>
      <c r="L739" s="172">
        <v>21</v>
      </c>
      <c r="M739" s="172">
        <f>G739*(1+L739/100)</f>
        <v>0</v>
      </c>
      <c r="N739" s="172">
        <v>0</v>
      </c>
      <c r="O739" s="172">
        <f>ROUND(E739*N739,2)</f>
        <v>0</v>
      </c>
      <c r="P739" s="172">
        <v>0</v>
      </c>
      <c r="Q739" s="172">
        <f>ROUND(E739*P739,2)</f>
        <v>0</v>
      </c>
      <c r="R739" s="172"/>
      <c r="S739" s="172" t="s">
        <v>184</v>
      </c>
      <c r="T739" s="173" t="s">
        <v>178</v>
      </c>
      <c r="U739" s="158">
        <v>0</v>
      </c>
      <c r="V739" s="158">
        <f>ROUND(E739*U739,2)</f>
        <v>0</v>
      </c>
      <c r="W739" s="15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 t="s">
        <v>185</v>
      </c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</row>
    <row r="740" spans="1:60" outlineLevel="1" x14ac:dyDescent="0.2">
      <c r="A740" s="155"/>
      <c r="B740" s="156"/>
      <c r="C740" s="190" t="s">
        <v>853</v>
      </c>
      <c r="D740" s="188"/>
      <c r="E740" s="189">
        <v>28</v>
      </c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 t="s">
        <v>200</v>
      </c>
      <c r="AH740" s="148">
        <v>0</v>
      </c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</row>
    <row r="741" spans="1:60" outlineLevel="1" x14ac:dyDescent="0.2">
      <c r="A741" s="167">
        <v>182</v>
      </c>
      <c r="B741" s="168" t="s">
        <v>854</v>
      </c>
      <c r="C741" s="184" t="s">
        <v>855</v>
      </c>
      <c r="D741" s="169" t="s">
        <v>256</v>
      </c>
      <c r="E741" s="170">
        <v>477.6</v>
      </c>
      <c r="F741" s="171"/>
      <c r="G741" s="172">
        <f>ROUND(E741*F741,2)</f>
        <v>0</v>
      </c>
      <c r="H741" s="171"/>
      <c r="I741" s="172">
        <f>ROUND(E741*H741,2)</f>
        <v>0</v>
      </c>
      <c r="J741" s="171"/>
      <c r="K741" s="172">
        <f>ROUND(E741*J741,2)</f>
        <v>0</v>
      </c>
      <c r="L741" s="172">
        <v>21</v>
      </c>
      <c r="M741" s="172">
        <f>G741*(1+L741/100)</f>
        <v>0</v>
      </c>
      <c r="N741" s="172">
        <v>0</v>
      </c>
      <c r="O741" s="172">
        <f>ROUND(E741*N741,2)</f>
        <v>0</v>
      </c>
      <c r="P741" s="172">
        <v>0</v>
      </c>
      <c r="Q741" s="172">
        <f>ROUND(E741*P741,2)</f>
        <v>0</v>
      </c>
      <c r="R741" s="172"/>
      <c r="S741" s="172" t="s">
        <v>184</v>
      </c>
      <c r="T741" s="173" t="s">
        <v>178</v>
      </c>
      <c r="U741" s="158">
        <v>0</v>
      </c>
      <c r="V741" s="158">
        <f>ROUND(E741*U741,2)</f>
        <v>0</v>
      </c>
      <c r="W741" s="15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 t="s">
        <v>185</v>
      </c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</row>
    <row r="742" spans="1:60" outlineLevel="1" x14ac:dyDescent="0.2">
      <c r="A742" s="155"/>
      <c r="B742" s="156"/>
      <c r="C742" s="190" t="s">
        <v>804</v>
      </c>
      <c r="D742" s="188"/>
      <c r="E742" s="189">
        <v>477.6</v>
      </c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 t="s">
        <v>200</v>
      </c>
      <c r="AH742" s="148">
        <v>0</v>
      </c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</row>
    <row r="743" spans="1:60" outlineLevel="1" x14ac:dyDescent="0.2">
      <c r="A743" s="167">
        <v>183</v>
      </c>
      <c r="B743" s="168" t="s">
        <v>856</v>
      </c>
      <c r="C743" s="184" t="s">
        <v>857</v>
      </c>
      <c r="D743" s="169" t="s">
        <v>256</v>
      </c>
      <c r="E743" s="170">
        <v>477.6</v>
      </c>
      <c r="F743" s="171"/>
      <c r="G743" s="172">
        <f>ROUND(E743*F743,2)</f>
        <v>0</v>
      </c>
      <c r="H743" s="171"/>
      <c r="I743" s="172">
        <f>ROUND(E743*H743,2)</f>
        <v>0</v>
      </c>
      <c r="J743" s="171"/>
      <c r="K743" s="172">
        <f>ROUND(E743*J743,2)</f>
        <v>0</v>
      </c>
      <c r="L743" s="172">
        <v>21</v>
      </c>
      <c r="M743" s="172">
        <f>G743*(1+L743/100)</f>
        <v>0</v>
      </c>
      <c r="N743" s="172">
        <v>0</v>
      </c>
      <c r="O743" s="172">
        <f>ROUND(E743*N743,2)</f>
        <v>0</v>
      </c>
      <c r="P743" s="172">
        <v>0</v>
      </c>
      <c r="Q743" s="172">
        <f>ROUND(E743*P743,2)</f>
        <v>0</v>
      </c>
      <c r="R743" s="172"/>
      <c r="S743" s="172" t="s">
        <v>184</v>
      </c>
      <c r="T743" s="173" t="s">
        <v>178</v>
      </c>
      <c r="U743" s="158">
        <v>0</v>
      </c>
      <c r="V743" s="158">
        <f>ROUND(E743*U743,2)</f>
        <v>0</v>
      </c>
      <c r="W743" s="15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 t="s">
        <v>185</v>
      </c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</row>
    <row r="744" spans="1:60" outlineLevel="1" x14ac:dyDescent="0.2">
      <c r="A744" s="155"/>
      <c r="B744" s="156"/>
      <c r="C744" s="190" t="s">
        <v>804</v>
      </c>
      <c r="D744" s="188"/>
      <c r="E744" s="189">
        <v>477.6</v>
      </c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 t="s">
        <v>200</v>
      </c>
      <c r="AH744" s="148">
        <v>0</v>
      </c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</row>
    <row r="745" spans="1:60" outlineLevel="1" x14ac:dyDescent="0.2">
      <c r="A745" s="167">
        <v>184</v>
      </c>
      <c r="B745" s="168" t="s">
        <v>858</v>
      </c>
      <c r="C745" s="184" t="s">
        <v>845</v>
      </c>
      <c r="D745" s="169" t="s">
        <v>256</v>
      </c>
      <c r="E745" s="170">
        <v>7</v>
      </c>
      <c r="F745" s="171"/>
      <c r="G745" s="172">
        <f>ROUND(E745*F745,2)</f>
        <v>0</v>
      </c>
      <c r="H745" s="171"/>
      <c r="I745" s="172">
        <f>ROUND(E745*H745,2)</f>
        <v>0</v>
      </c>
      <c r="J745" s="171"/>
      <c r="K745" s="172">
        <f>ROUND(E745*J745,2)</f>
        <v>0</v>
      </c>
      <c r="L745" s="172">
        <v>21</v>
      </c>
      <c r="M745" s="172">
        <f>G745*(1+L745/100)</f>
        <v>0</v>
      </c>
      <c r="N745" s="172">
        <v>0</v>
      </c>
      <c r="O745" s="172">
        <f>ROUND(E745*N745,2)</f>
        <v>0</v>
      </c>
      <c r="P745" s="172">
        <v>0</v>
      </c>
      <c r="Q745" s="172">
        <f>ROUND(E745*P745,2)</f>
        <v>0</v>
      </c>
      <c r="R745" s="172"/>
      <c r="S745" s="172" t="s">
        <v>184</v>
      </c>
      <c r="T745" s="173" t="s">
        <v>178</v>
      </c>
      <c r="U745" s="158">
        <v>0</v>
      </c>
      <c r="V745" s="158">
        <f>ROUND(E745*U745,2)</f>
        <v>0</v>
      </c>
      <c r="W745" s="15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 t="s">
        <v>611</v>
      </c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</row>
    <row r="746" spans="1:60" outlineLevel="1" x14ac:dyDescent="0.2">
      <c r="A746" s="155"/>
      <c r="B746" s="156"/>
      <c r="C746" s="190" t="s">
        <v>813</v>
      </c>
      <c r="D746" s="188"/>
      <c r="E746" s="189">
        <v>7</v>
      </c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 t="s">
        <v>200</v>
      </c>
      <c r="AH746" s="148">
        <v>0</v>
      </c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</row>
    <row r="747" spans="1:60" outlineLevel="1" x14ac:dyDescent="0.2">
      <c r="A747" s="167">
        <v>185</v>
      </c>
      <c r="B747" s="168" t="s">
        <v>859</v>
      </c>
      <c r="C747" s="184" t="s">
        <v>845</v>
      </c>
      <c r="D747" s="169" t="s">
        <v>256</v>
      </c>
      <c r="E747" s="170">
        <v>22.4</v>
      </c>
      <c r="F747" s="171"/>
      <c r="G747" s="172">
        <f>ROUND(E747*F747,2)</f>
        <v>0</v>
      </c>
      <c r="H747" s="171"/>
      <c r="I747" s="172">
        <f>ROUND(E747*H747,2)</f>
        <v>0</v>
      </c>
      <c r="J747" s="171"/>
      <c r="K747" s="172">
        <f>ROUND(E747*J747,2)</f>
        <v>0</v>
      </c>
      <c r="L747" s="172">
        <v>21</v>
      </c>
      <c r="M747" s="172">
        <f>G747*(1+L747/100)</f>
        <v>0</v>
      </c>
      <c r="N747" s="172">
        <v>0</v>
      </c>
      <c r="O747" s="172">
        <f>ROUND(E747*N747,2)</f>
        <v>0</v>
      </c>
      <c r="P747" s="172">
        <v>0</v>
      </c>
      <c r="Q747" s="172">
        <f>ROUND(E747*P747,2)</f>
        <v>0</v>
      </c>
      <c r="R747" s="172"/>
      <c r="S747" s="172" t="s">
        <v>184</v>
      </c>
      <c r="T747" s="173" t="s">
        <v>178</v>
      </c>
      <c r="U747" s="158">
        <v>0</v>
      </c>
      <c r="V747" s="158">
        <f>ROUND(E747*U747,2)</f>
        <v>0</v>
      </c>
      <c r="W747" s="15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 t="s">
        <v>611</v>
      </c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</row>
    <row r="748" spans="1:60" outlineLevel="1" x14ac:dyDescent="0.2">
      <c r="A748" s="155"/>
      <c r="B748" s="156"/>
      <c r="C748" s="190" t="s">
        <v>814</v>
      </c>
      <c r="D748" s="188"/>
      <c r="E748" s="189">
        <v>22.4</v>
      </c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 t="s">
        <v>200</v>
      </c>
      <c r="AH748" s="148">
        <v>0</v>
      </c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</row>
    <row r="749" spans="1:60" outlineLevel="1" x14ac:dyDescent="0.2">
      <c r="A749" s="167">
        <v>186</v>
      </c>
      <c r="B749" s="168" t="s">
        <v>860</v>
      </c>
      <c r="C749" s="184" t="s">
        <v>861</v>
      </c>
      <c r="D749" s="169" t="s">
        <v>256</v>
      </c>
      <c r="E749" s="170">
        <v>31.5</v>
      </c>
      <c r="F749" s="171"/>
      <c r="G749" s="172">
        <f>ROUND(E749*F749,2)</f>
        <v>0</v>
      </c>
      <c r="H749" s="171"/>
      <c r="I749" s="172">
        <f>ROUND(E749*H749,2)</f>
        <v>0</v>
      </c>
      <c r="J749" s="171"/>
      <c r="K749" s="172">
        <f>ROUND(E749*J749,2)</f>
        <v>0</v>
      </c>
      <c r="L749" s="172">
        <v>21</v>
      </c>
      <c r="M749" s="172">
        <f>G749*(1+L749/100)</f>
        <v>0</v>
      </c>
      <c r="N749" s="172">
        <v>0</v>
      </c>
      <c r="O749" s="172">
        <f>ROUND(E749*N749,2)</f>
        <v>0</v>
      </c>
      <c r="P749" s="172">
        <v>0</v>
      </c>
      <c r="Q749" s="172">
        <f>ROUND(E749*P749,2)</f>
        <v>0</v>
      </c>
      <c r="R749" s="172"/>
      <c r="S749" s="172" t="s">
        <v>184</v>
      </c>
      <c r="T749" s="173" t="s">
        <v>178</v>
      </c>
      <c r="U749" s="158">
        <v>0</v>
      </c>
      <c r="V749" s="158">
        <f>ROUND(E749*U749,2)</f>
        <v>0</v>
      </c>
      <c r="W749" s="15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 t="s">
        <v>611</v>
      </c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</row>
    <row r="750" spans="1:60" outlineLevel="1" x14ac:dyDescent="0.2">
      <c r="A750" s="155"/>
      <c r="B750" s="156"/>
      <c r="C750" s="190" t="s">
        <v>862</v>
      </c>
      <c r="D750" s="188"/>
      <c r="E750" s="189">
        <v>31.5</v>
      </c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 t="s">
        <v>200</v>
      </c>
      <c r="AH750" s="148">
        <v>0</v>
      </c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</row>
    <row r="751" spans="1:60" outlineLevel="1" x14ac:dyDescent="0.2">
      <c r="A751" s="167">
        <v>187</v>
      </c>
      <c r="B751" s="168" t="s">
        <v>863</v>
      </c>
      <c r="C751" s="184" t="s">
        <v>864</v>
      </c>
      <c r="D751" s="169" t="s">
        <v>256</v>
      </c>
      <c r="E751" s="170">
        <v>3.7</v>
      </c>
      <c r="F751" s="171"/>
      <c r="G751" s="172">
        <f>ROUND(E751*F751,2)</f>
        <v>0</v>
      </c>
      <c r="H751" s="171"/>
      <c r="I751" s="172">
        <f>ROUND(E751*H751,2)</f>
        <v>0</v>
      </c>
      <c r="J751" s="171"/>
      <c r="K751" s="172">
        <f>ROUND(E751*J751,2)</f>
        <v>0</v>
      </c>
      <c r="L751" s="172">
        <v>21</v>
      </c>
      <c r="M751" s="172">
        <f>G751*(1+L751/100)</f>
        <v>0</v>
      </c>
      <c r="N751" s="172">
        <v>0</v>
      </c>
      <c r="O751" s="172">
        <f>ROUND(E751*N751,2)</f>
        <v>0</v>
      </c>
      <c r="P751" s="172">
        <v>0</v>
      </c>
      <c r="Q751" s="172">
        <f>ROUND(E751*P751,2)</f>
        <v>0</v>
      </c>
      <c r="R751" s="172"/>
      <c r="S751" s="172" t="s">
        <v>184</v>
      </c>
      <c r="T751" s="173" t="s">
        <v>178</v>
      </c>
      <c r="U751" s="158">
        <v>0</v>
      </c>
      <c r="V751" s="158">
        <f>ROUND(E751*U751,2)</f>
        <v>0</v>
      </c>
      <c r="W751" s="15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 t="s">
        <v>611</v>
      </c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</row>
    <row r="752" spans="1:60" outlineLevel="1" x14ac:dyDescent="0.2">
      <c r="A752" s="155"/>
      <c r="B752" s="156"/>
      <c r="C752" s="190" t="s">
        <v>798</v>
      </c>
      <c r="D752" s="188"/>
      <c r="E752" s="189">
        <v>3.7</v>
      </c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 t="s">
        <v>200</v>
      </c>
      <c r="AH752" s="148">
        <v>0</v>
      </c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</row>
    <row r="753" spans="1:60" outlineLevel="1" x14ac:dyDescent="0.2">
      <c r="A753" s="167">
        <v>188</v>
      </c>
      <c r="B753" s="168" t="s">
        <v>865</v>
      </c>
      <c r="C753" s="184" t="s">
        <v>866</v>
      </c>
      <c r="D753" s="169" t="s">
        <v>256</v>
      </c>
      <c r="E753" s="170">
        <v>3.4</v>
      </c>
      <c r="F753" s="171"/>
      <c r="G753" s="172">
        <f>ROUND(E753*F753,2)</f>
        <v>0</v>
      </c>
      <c r="H753" s="171"/>
      <c r="I753" s="172">
        <f>ROUND(E753*H753,2)</f>
        <v>0</v>
      </c>
      <c r="J753" s="171"/>
      <c r="K753" s="172">
        <f>ROUND(E753*J753,2)</f>
        <v>0</v>
      </c>
      <c r="L753" s="172">
        <v>21</v>
      </c>
      <c r="M753" s="172">
        <f>G753*(1+L753/100)</f>
        <v>0</v>
      </c>
      <c r="N753" s="172">
        <v>0</v>
      </c>
      <c r="O753" s="172">
        <f>ROUND(E753*N753,2)</f>
        <v>0</v>
      </c>
      <c r="P753" s="172">
        <v>0</v>
      </c>
      <c r="Q753" s="172">
        <f>ROUND(E753*P753,2)</f>
        <v>0</v>
      </c>
      <c r="R753" s="172"/>
      <c r="S753" s="172" t="s">
        <v>184</v>
      </c>
      <c r="T753" s="173" t="s">
        <v>178</v>
      </c>
      <c r="U753" s="158">
        <v>0</v>
      </c>
      <c r="V753" s="158">
        <f>ROUND(E753*U753,2)</f>
        <v>0</v>
      </c>
      <c r="W753" s="15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 t="s">
        <v>611</v>
      </c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</row>
    <row r="754" spans="1:60" outlineLevel="1" x14ac:dyDescent="0.2">
      <c r="A754" s="155"/>
      <c r="B754" s="156"/>
      <c r="C754" s="190" t="s">
        <v>805</v>
      </c>
      <c r="D754" s="188"/>
      <c r="E754" s="189">
        <v>3.4</v>
      </c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 t="s">
        <v>200</v>
      </c>
      <c r="AH754" s="148">
        <v>0</v>
      </c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</row>
    <row r="755" spans="1:60" outlineLevel="1" x14ac:dyDescent="0.2">
      <c r="A755" s="167">
        <v>189</v>
      </c>
      <c r="B755" s="168" t="s">
        <v>867</v>
      </c>
      <c r="C755" s="184" t="s">
        <v>868</v>
      </c>
      <c r="D755" s="169" t="s">
        <v>256</v>
      </c>
      <c r="E755" s="170">
        <v>6.8</v>
      </c>
      <c r="F755" s="171"/>
      <c r="G755" s="172">
        <f>ROUND(E755*F755,2)</f>
        <v>0</v>
      </c>
      <c r="H755" s="171"/>
      <c r="I755" s="172">
        <f>ROUND(E755*H755,2)</f>
        <v>0</v>
      </c>
      <c r="J755" s="171"/>
      <c r="K755" s="172">
        <f>ROUND(E755*J755,2)</f>
        <v>0</v>
      </c>
      <c r="L755" s="172">
        <v>21</v>
      </c>
      <c r="M755" s="172">
        <f>G755*(1+L755/100)</f>
        <v>0</v>
      </c>
      <c r="N755" s="172">
        <v>0</v>
      </c>
      <c r="O755" s="172">
        <f>ROUND(E755*N755,2)</f>
        <v>0</v>
      </c>
      <c r="P755" s="172">
        <v>0</v>
      </c>
      <c r="Q755" s="172">
        <f>ROUND(E755*P755,2)</f>
        <v>0</v>
      </c>
      <c r="R755" s="172"/>
      <c r="S755" s="172" t="s">
        <v>184</v>
      </c>
      <c r="T755" s="173" t="s">
        <v>178</v>
      </c>
      <c r="U755" s="158">
        <v>0</v>
      </c>
      <c r="V755" s="158">
        <f>ROUND(E755*U755,2)</f>
        <v>0</v>
      </c>
      <c r="W755" s="15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 t="s">
        <v>611</v>
      </c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</row>
    <row r="756" spans="1:60" outlineLevel="1" x14ac:dyDescent="0.2">
      <c r="A756" s="155"/>
      <c r="B756" s="156"/>
      <c r="C756" s="190" t="s">
        <v>806</v>
      </c>
      <c r="D756" s="188"/>
      <c r="E756" s="189">
        <v>6.8</v>
      </c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 t="s">
        <v>200</v>
      </c>
      <c r="AH756" s="148">
        <v>0</v>
      </c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</row>
    <row r="757" spans="1:60" outlineLevel="1" x14ac:dyDescent="0.2">
      <c r="A757" s="155">
        <v>190</v>
      </c>
      <c r="B757" s="156" t="s">
        <v>869</v>
      </c>
      <c r="C757" s="203" t="s">
        <v>870</v>
      </c>
      <c r="D757" s="157" t="s">
        <v>0</v>
      </c>
      <c r="E757" s="198"/>
      <c r="F757" s="159"/>
      <c r="G757" s="158">
        <f>ROUND(E757*F757,2)</f>
        <v>0</v>
      </c>
      <c r="H757" s="159"/>
      <c r="I757" s="158">
        <f>ROUND(E757*H757,2)</f>
        <v>0</v>
      </c>
      <c r="J757" s="159"/>
      <c r="K757" s="158">
        <f>ROUND(E757*J757,2)</f>
        <v>0</v>
      </c>
      <c r="L757" s="158">
        <v>21</v>
      </c>
      <c r="M757" s="158">
        <f>G757*(1+L757/100)</f>
        <v>0</v>
      </c>
      <c r="N757" s="158">
        <v>0</v>
      </c>
      <c r="O757" s="158">
        <f>ROUND(E757*N757,2)</f>
        <v>0</v>
      </c>
      <c r="P757" s="158">
        <v>0</v>
      </c>
      <c r="Q757" s="158">
        <f>ROUND(E757*P757,2)</f>
        <v>0</v>
      </c>
      <c r="R757" s="158"/>
      <c r="S757" s="158" t="s">
        <v>177</v>
      </c>
      <c r="T757" s="158" t="s">
        <v>178</v>
      </c>
      <c r="U757" s="158">
        <v>0</v>
      </c>
      <c r="V757" s="158">
        <f>ROUND(E757*U757,2)</f>
        <v>0</v>
      </c>
      <c r="W757" s="15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 t="s">
        <v>702</v>
      </c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</row>
    <row r="758" spans="1:60" x14ac:dyDescent="0.2">
      <c r="A758" s="161" t="s">
        <v>172</v>
      </c>
      <c r="B758" s="162" t="s">
        <v>122</v>
      </c>
      <c r="C758" s="182" t="s">
        <v>123</v>
      </c>
      <c r="D758" s="163"/>
      <c r="E758" s="164"/>
      <c r="F758" s="165"/>
      <c r="G758" s="165">
        <f>SUMIF(AG759:AG803,"&lt;&gt;NOR",G759:G803)</f>
        <v>0</v>
      </c>
      <c r="H758" s="165"/>
      <c r="I758" s="165">
        <f>SUM(I759:I803)</f>
        <v>0</v>
      </c>
      <c r="J758" s="165"/>
      <c r="K758" s="165">
        <f>SUM(K759:K803)</f>
        <v>0</v>
      </c>
      <c r="L758" s="165"/>
      <c r="M758" s="165">
        <f>SUM(M759:M803)</f>
        <v>0</v>
      </c>
      <c r="N758" s="165"/>
      <c r="O758" s="165">
        <f>SUM(O759:O803)</f>
        <v>0</v>
      </c>
      <c r="P758" s="165"/>
      <c r="Q758" s="165">
        <f>SUM(Q759:Q803)</f>
        <v>0</v>
      </c>
      <c r="R758" s="165"/>
      <c r="S758" s="165"/>
      <c r="T758" s="166"/>
      <c r="U758" s="160"/>
      <c r="V758" s="160">
        <f>SUM(V759:V803)</f>
        <v>897.39</v>
      </c>
      <c r="W758" s="160"/>
      <c r="AG758" t="s">
        <v>173</v>
      </c>
    </row>
    <row r="759" spans="1:60" ht="22.5" outlineLevel="1" x14ac:dyDescent="0.2">
      <c r="A759" s="167">
        <v>191</v>
      </c>
      <c r="B759" s="168" t="s">
        <v>871</v>
      </c>
      <c r="C759" s="184" t="s">
        <v>872</v>
      </c>
      <c r="D759" s="169" t="s">
        <v>636</v>
      </c>
      <c r="E759" s="170">
        <v>3409.933</v>
      </c>
      <c r="F759" s="171"/>
      <c r="G759" s="172">
        <f>ROUND(E759*F759,2)</f>
        <v>0</v>
      </c>
      <c r="H759" s="171"/>
      <c r="I759" s="172">
        <f>ROUND(E759*H759,2)</f>
        <v>0</v>
      </c>
      <c r="J759" s="171"/>
      <c r="K759" s="172">
        <f>ROUND(E759*J759,2)</f>
        <v>0</v>
      </c>
      <c r="L759" s="172">
        <v>21</v>
      </c>
      <c r="M759" s="172">
        <f>G759*(1+L759/100)</f>
        <v>0</v>
      </c>
      <c r="N759" s="172">
        <v>0</v>
      </c>
      <c r="O759" s="172">
        <f>ROUND(E759*N759,2)</f>
        <v>0</v>
      </c>
      <c r="P759" s="172">
        <v>0</v>
      </c>
      <c r="Q759" s="172">
        <f>ROUND(E759*P759,2)</f>
        <v>0</v>
      </c>
      <c r="R759" s="172"/>
      <c r="S759" s="172" t="s">
        <v>177</v>
      </c>
      <c r="T759" s="173" t="s">
        <v>178</v>
      </c>
      <c r="U759" s="158">
        <v>9.7000000000000003E-2</v>
      </c>
      <c r="V759" s="158">
        <f>ROUND(E759*U759,2)</f>
        <v>330.76</v>
      </c>
      <c r="W759" s="15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 t="s">
        <v>611</v>
      </c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</row>
    <row r="760" spans="1:60" outlineLevel="1" x14ac:dyDescent="0.2">
      <c r="A760" s="155"/>
      <c r="B760" s="156"/>
      <c r="C760" s="190" t="s">
        <v>873</v>
      </c>
      <c r="D760" s="188"/>
      <c r="E760" s="189">
        <v>141.18</v>
      </c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 t="s">
        <v>200</v>
      </c>
      <c r="AH760" s="148">
        <v>0</v>
      </c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</row>
    <row r="761" spans="1:60" outlineLevel="1" x14ac:dyDescent="0.2">
      <c r="A761" s="155"/>
      <c r="B761" s="156"/>
      <c r="C761" s="190" t="s">
        <v>874</v>
      </c>
      <c r="D761" s="188"/>
      <c r="E761" s="189">
        <v>39.44</v>
      </c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 t="s">
        <v>200</v>
      </c>
      <c r="AH761" s="148">
        <v>0</v>
      </c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</row>
    <row r="762" spans="1:60" outlineLevel="1" x14ac:dyDescent="0.2">
      <c r="A762" s="155"/>
      <c r="B762" s="156"/>
      <c r="C762" s="190" t="s">
        <v>875</v>
      </c>
      <c r="D762" s="188"/>
      <c r="E762" s="189">
        <v>1938.3</v>
      </c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 t="s">
        <v>200</v>
      </c>
      <c r="AH762" s="148">
        <v>0</v>
      </c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</row>
    <row r="763" spans="1:60" outlineLevel="1" x14ac:dyDescent="0.2">
      <c r="A763" s="155"/>
      <c r="B763" s="156"/>
      <c r="C763" s="190" t="s">
        <v>876</v>
      </c>
      <c r="D763" s="188"/>
      <c r="E763" s="189">
        <v>725.2</v>
      </c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 t="s">
        <v>200</v>
      </c>
      <c r="AH763" s="148">
        <v>0</v>
      </c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</row>
    <row r="764" spans="1:60" outlineLevel="1" x14ac:dyDescent="0.2">
      <c r="A764" s="155"/>
      <c r="B764" s="156"/>
      <c r="C764" s="190" t="s">
        <v>877</v>
      </c>
      <c r="D764" s="188"/>
      <c r="E764" s="189">
        <v>88.16</v>
      </c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 t="s">
        <v>200</v>
      </c>
      <c r="AH764" s="148">
        <v>0</v>
      </c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</row>
    <row r="765" spans="1:60" outlineLevel="1" x14ac:dyDescent="0.2">
      <c r="A765" s="155"/>
      <c r="B765" s="156"/>
      <c r="C765" s="190" t="s">
        <v>878</v>
      </c>
      <c r="D765" s="188"/>
      <c r="E765" s="189">
        <v>213.98</v>
      </c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 t="s">
        <v>200</v>
      </c>
      <c r="AH765" s="148">
        <v>0</v>
      </c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</row>
    <row r="766" spans="1:60" outlineLevel="1" x14ac:dyDescent="0.2">
      <c r="A766" s="155"/>
      <c r="B766" s="156"/>
      <c r="C766" s="190" t="s">
        <v>879</v>
      </c>
      <c r="D766" s="188"/>
      <c r="E766" s="189">
        <v>167.79</v>
      </c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 t="s">
        <v>200</v>
      </c>
      <c r="AH766" s="148">
        <v>0</v>
      </c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</row>
    <row r="767" spans="1:60" outlineLevel="1" x14ac:dyDescent="0.2">
      <c r="A767" s="155"/>
      <c r="B767" s="156"/>
      <c r="C767" s="190" t="s">
        <v>880</v>
      </c>
      <c r="D767" s="188"/>
      <c r="E767" s="189">
        <v>95.88</v>
      </c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 t="s">
        <v>200</v>
      </c>
      <c r="AH767" s="148">
        <v>0</v>
      </c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</row>
    <row r="768" spans="1:60" ht="22.5" outlineLevel="1" x14ac:dyDescent="0.2">
      <c r="A768" s="167">
        <v>192</v>
      </c>
      <c r="B768" s="168" t="s">
        <v>881</v>
      </c>
      <c r="C768" s="184" t="s">
        <v>882</v>
      </c>
      <c r="D768" s="169" t="s">
        <v>636</v>
      </c>
      <c r="E768" s="170">
        <v>13820.31</v>
      </c>
      <c r="F768" s="171"/>
      <c r="G768" s="172">
        <f>ROUND(E768*F768,2)</f>
        <v>0</v>
      </c>
      <c r="H768" s="171"/>
      <c r="I768" s="172">
        <f>ROUND(E768*H768,2)</f>
        <v>0</v>
      </c>
      <c r="J768" s="171"/>
      <c r="K768" s="172">
        <f>ROUND(E768*J768,2)</f>
        <v>0</v>
      </c>
      <c r="L768" s="172">
        <v>21</v>
      </c>
      <c r="M768" s="172">
        <f>G768*(1+L768/100)</f>
        <v>0</v>
      </c>
      <c r="N768" s="172">
        <v>0</v>
      </c>
      <c r="O768" s="172">
        <f>ROUND(E768*N768,2)</f>
        <v>0</v>
      </c>
      <c r="P768" s="172">
        <v>0</v>
      </c>
      <c r="Q768" s="172">
        <f>ROUND(E768*P768,2)</f>
        <v>0</v>
      </c>
      <c r="R768" s="172"/>
      <c r="S768" s="172" t="s">
        <v>177</v>
      </c>
      <c r="T768" s="173" t="s">
        <v>178</v>
      </c>
      <c r="U768" s="158">
        <v>4.1000000000000002E-2</v>
      </c>
      <c r="V768" s="158">
        <f>ROUND(E768*U768,2)</f>
        <v>566.63</v>
      </c>
      <c r="W768" s="15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 t="s">
        <v>611</v>
      </c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</row>
    <row r="769" spans="1:60" outlineLevel="1" x14ac:dyDescent="0.2">
      <c r="A769" s="155"/>
      <c r="B769" s="156"/>
      <c r="C769" s="190" t="s">
        <v>883</v>
      </c>
      <c r="D769" s="188"/>
      <c r="E769" s="189">
        <v>1257.5999999999999</v>
      </c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 t="s">
        <v>200</v>
      </c>
      <c r="AH769" s="148">
        <v>0</v>
      </c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</row>
    <row r="770" spans="1:60" outlineLevel="1" x14ac:dyDescent="0.2">
      <c r="A770" s="155"/>
      <c r="B770" s="156"/>
      <c r="C770" s="190" t="s">
        <v>884</v>
      </c>
      <c r="D770" s="188"/>
      <c r="E770" s="189">
        <v>10985.52</v>
      </c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 t="s">
        <v>200</v>
      </c>
      <c r="AH770" s="148">
        <v>0</v>
      </c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</row>
    <row r="771" spans="1:60" outlineLevel="1" x14ac:dyDescent="0.2">
      <c r="A771" s="155"/>
      <c r="B771" s="156"/>
      <c r="C771" s="190" t="s">
        <v>885</v>
      </c>
      <c r="D771" s="188"/>
      <c r="E771" s="189">
        <v>169.59</v>
      </c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 t="s">
        <v>200</v>
      </c>
      <c r="AH771" s="148">
        <v>0</v>
      </c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</row>
    <row r="772" spans="1:60" outlineLevel="1" x14ac:dyDescent="0.2">
      <c r="A772" s="155"/>
      <c r="B772" s="156"/>
      <c r="C772" s="190" t="s">
        <v>886</v>
      </c>
      <c r="D772" s="188"/>
      <c r="E772" s="189">
        <v>1407.6</v>
      </c>
      <c r="F772" s="158"/>
      <c r="G772" s="158"/>
      <c r="H772" s="158"/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 t="s">
        <v>200</v>
      </c>
      <c r="AH772" s="148">
        <v>0</v>
      </c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</row>
    <row r="773" spans="1:60" ht="22.5" outlineLevel="1" x14ac:dyDescent="0.2">
      <c r="A773" s="167">
        <v>193</v>
      </c>
      <c r="B773" s="168" t="s">
        <v>887</v>
      </c>
      <c r="C773" s="184" t="s">
        <v>888</v>
      </c>
      <c r="D773" s="169" t="s">
        <v>195</v>
      </c>
      <c r="E773" s="170">
        <v>48</v>
      </c>
      <c r="F773" s="171"/>
      <c r="G773" s="172">
        <f>ROUND(E773*F773,2)</f>
        <v>0</v>
      </c>
      <c r="H773" s="171"/>
      <c r="I773" s="172">
        <f>ROUND(E773*H773,2)</f>
        <v>0</v>
      </c>
      <c r="J773" s="171"/>
      <c r="K773" s="172">
        <f>ROUND(E773*J773,2)</f>
        <v>0</v>
      </c>
      <c r="L773" s="172">
        <v>21</v>
      </c>
      <c r="M773" s="172">
        <f>G773*(1+L773/100)</f>
        <v>0</v>
      </c>
      <c r="N773" s="172">
        <v>0</v>
      </c>
      <c r="O773" s="172">
        <f>ROUND(E773*N773,2)</f>
        <v>0</v>
      </c>
      <c r="P773" s="172">
        <v>0</v>
      </c>
      <c r="Q773" s="172">
        <f>ROUND(E773*P773,2)</f>
        <v>0</v>
      </c>
      <c r="R773" s="172"/>
      <c r="S773" s="172" t="s">
        <v>184</v>
      </c>
      <c r="T773" s="173" t="s">
        <v>178</v>
      </c>
      <c r="U773" s="158">
        <v>0</v>
      </c>
      <c r="V773" s="158">
        <f>ROUND(E773*U773,2)</f>
        <v>0</v>
      </c>
      <c r="W773" s="15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 t="s">
        <v>611</v>
      </c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</row>
    <row r="774" spans="1:60" ht="22.5" outlineLevel="1" x14ac:dyDescent="0.2">
      <c r="A774" s="155"/>
      <c r="B774" s="156"/>
      <c r="C774" s="190" t="s">
        <v>889</v>
      </c>
      <c r="D774" s="188"/>
      <c r="E774" s="189">
        <v>48</v>
      </c>
      <c r="F774" s="158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 t="s">
        <v>200</v>
      </c>
      <c r="AH774" s="148">
        <v>0</v>
      </c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</row>
    <row r="775" spans="1:60" outlineLevel="1" x14ac:dyDescent="0.2">
      <c r="A775" s="167">
        <v>194</v>
      </c>
      <c r="B775" s="168" t="s">
        <v>890</v>
      </c>
      <c r="C775" s="184" t="s">
        <v>891</v>
      </c>
      <c r="D775" s="169" t="s">
        <v>636</v>
      </c>
      <c r="E775" s="170">
        <v>1561.2</v>
      </c>
      <c r="F775" s="171"/>
      <c r="G775" s="172">
        <f>ROUND(E775*F775,2)</f>
        <v>0</v>
      </c>
      <c r="H775" s="171"/>
      <c r="I775" s="172">
        <f>ROUND(E775*H775,2)</f>
        <v>0</v>
      </c>
      <c r="J775" s="171"/>
      <c r="K775" s="172">
        <f>ROUND(E775*J775,2)</f>
        <v>0</v>
      </c>
      <c r="L775" s="172">
        <v>21</v>
      </c>
      <c r="M775" s="172">
        <f>G775*(1+L775/100)</f>
        <v>0</v>
      </c>
      <c r="N775" s="172">
        <v>0</v>
      </c>
      <c r="O775" s="172">
        <f>ROUND(E775*N775,2)</f>
        <v>0</v>
      </c>
      <c r="P775" s="172">
        <v>0</v>
      </c>
      <c r="Q775" s="172">
        <f>ROUND(E775*P775,2)</f>
        <v>0</v>
      </c>
      <c r="R775" s="172"/>
      <c r="S775" s="172" t="s">
        <v>184</v>
      </c>
      <c r="T775" s="173" t="s">
        <v>178</v>
      </c>
      <c r="U775" s="158">
        <v>0</v>
      </c>
      <c r="V775" s="158">
        <f>ROUND(E775*U775,2)</f>
        <v>0</v>
      </c>
      <c r="W775" s="15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 t="s">
        <v>611</v>
      </c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</row>
    <row r="776" spans="1:60" outlineLevel="1" x14ac:dyDescent="0.2">
      <c r="A776" s="155"/>
      <c r="B776" s="156"/>
      <c r="C776" s="190" t="s">
        <v>892</v>
      </c>
      <c r="D776" s="188"/>
      <c r="E776" s="189">
        <v>1561.2</v>
      </c>
      <c r="F776" s="158"/>
      <c r="G776" s="158"/>
      <c r="H776" s="158"/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  <c r="W776" s="15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 t="s">
        <v>200</v>
      </c>
      <c r="AH776" s="148">
        <v>0</v>
      </c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</row>
    <row r="777" spans="1:60" outlineLevel="1" x14ac:dyDescent="0.2">
      <c r="A777" s="167">
        <v>195</v>
      </c>
      <c r="B777" s="168" t="s">
        <v>893</v>
      </c>
      <c r="C777" s="184" t="s">
        <v>891</v>
      </c>
      <c r="D777" s="169" t="s">
        <v>636</v>
      </c>
      <c r="E777" s="170">
        <v>141.18</v>
      </c>
      <c r="F777" s="171"/>
      <c r="G777" s="172">
        <f>ROUND(E777*F777,2)</f>
        <v>0</v>
      </c>
      <c r="H777" s="171"/>
      <c r="I777" s="172">
        <f>ROUND(E777*H777,2)</f>
        <v>0</v>
      </c>
      <c r="J777" s="171"/>
      <c r="K777" s="172">
        <f>ROUND(E777*J777,2)</f>
        <v>0</v>
      </c>
      <c r="L777" s="172">
        <v>21</v>
      </c>
      <c r="M777" s="172">
        <f>G777*(1+L777/100)</f>
        <v>0</v>
      </c>
      <c r="N777" s="172">
        <v>0</v>
      </c>
      <c r="O777" s="172">
        <f>ROUND(E777*N777,2)</f>
        <v>0</v>
      </c>
      <c r="P777" s="172">
        <v>0</v>
      </c>
      <c r="Q777" s="172">
        <f>ROUND(E777*P777,2)</f>
        <v>0</v>
      </c>
      <c r="R777" s="172"/>
      <c r="S777" s="172" t="s">
        <v>184</v>
      </c>
      <c r="T777" s="173" t="s">
        <v>178</v>
      </c>
      <c r="U777" s="158">
        <v>0</v>
      </c>
      <c r="V777" s="158">
        <f>ROUND(E777*U777,2)</f>
        <v>0</v>
      </c>
      <c r="W777" s="15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 t="s">
        <v>611</v>
      </c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</row>
    <row r="778" spans="1:60" outlineLevel="1" x14ac:dyDescent="0.2">
      <c r="A778" s="155"/>
      <c r="B778" s="156"/>
      <c r="C778" s="190" t="s">
        <v>873</v>
      </c>
      <c r="D778" s="188"/>
      <c r="E778" s="189">
        <v>141.18</v>
      </c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 t="s">
        <v>200</v>
      </c>
      <c r="AH778" s="148">
        <v>0</v>
      </c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</row>
    <row r="779" spans="1:60" outlineLevel="1" x14ac:dyDescent="0.2">
      <c r="A779" s="167">
        <v>196</v>
      </c>
      <c r="B779" s="168" t="s">
        <v>894</v>
      </c>
      <c r="C779" s="184" t="s">
        <v>895</v>
      </c>
      <c r="D779" s="169" t="s">
        <v>636</v>
      </c>
      <c r="E779" s="170">
        <v>39.44</v>
      </c>
      <c r="F779" s="171"/>
      <c r="G779" s="172">
        <f>ROUND(E779*F779,2)</f>
        <v>0</v>
      </c>
      <c r="H779" s="171"/>
      <c r="I779" s="172">
        <f>ROUND(E779*H779,2)</f>
        <v>0</v>
      </c>
      <c r="J779" s="171"/>
      <c r="K779" s="172">
        <f>ROUND(E779*J779,2)</f>
        <v>0</v>
      </c>
      <c r="L779" s="172">
        <v>21</v>
      </c>
      <c r="M779" s="172">
        <f>G779*(1+L779/100)</f>
        <v>0</v>
      </c>
      <c r="N779" s="172">
        <v>0</v>
      </c>
      <c r="O779" s="172">
        <f>ROUND(E779*N779,2)</f>
        <v>0</v>
      </c>
      <c r="P779" s="172">
        <v>0</v>
      </c>
      <c r="Q779" s="172">
        <f>ROUND(E779*P779,2)</f>
        <v>0</v>
      </c>
      <c r="R779" s="172"/>
      <c r="S779" s="172" t="s">
        <v>184</v>
      </c>
      <c r="T779" s="173" t="s">
        <v>178</v>
      </c>
      <c r="U779" s="158">
        <v>0</v>
      </c>
      <c r="V779" s="158">
        <f>ROUND(E779*U779,2)</f>
        <v>0</v>
      </c>
      <c r="W779" s="15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 t="s">
        <v>611</v>
      </c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</row>
    <row r="780" spans="1:60" outlineLevel="1" x14ac:dyDescent="0.2">
      <c r="A780" s="155"/>
      <c r="B780" s="156"/>
      <c r="C780" s="190" t="s">
        <v>874</v>
      </c>
      <c r="D780" s="188"/>
      <c r="E780" s="189">
        <v>39.44</v>
      </c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 t="s">
        <v>200</v>
      </c>
      <c r="AH780" s="148">
        <v>0</v>
      </c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</row>
    <row r="781" spans="1:60" outlineLevel="1" x14ac:dyDescent="0.2">
      <c r="A781" s="167">
        <v>197</v>
      </c>
      <c r="B781" s="168" t="s">
        <v>896</v>
      </c>
      <c r="C781" s="184" t="s">
        <v>891</v>
      </c>
      <c r="D781" s="169" t="s">
        <v>636</v>
      </c>
      <c r="E781" s="170">
        <v>13234.48</v>
      </c>
      <c r="F781" s="171"/>
      <c r="G781" s="172">
        <f>ROUND(E781*F781,2)</f>
        <v>0</v>
      </c>
      <c r="H781" s="171"/>
      <c r="I781" s="172">
        <f>ROUND(E781*H781,2)</f>
        <v>0</v>
      </c>
      <c r="J781" s="171"/>
      <c r="K781" s="172">
        <f>ROUND(E781*J781,2)</f>
        <v>0</v>
      </c>
      <c r="L781" s="172">
        <v>21</v>
      </c>
      <c r="M781" s="172">
        <f>G781*(1+L781/100)</f>
        <v>0</v>
      </c>
      <c r="N781" s="172">
        <v>0</v>
      </c>
      <c r="O781" s="172">
        <f>ROUND(E781*N781,2)</f>
        <v>0</v>
      </c>
      <c r="P781" s="172">
        <v>0</v>
      </c>
      <c r="Q781" s="172">
        <f>ROUND(E781*P781,2)</f>
        <v>0</v>
      </c>
      <c r="R781" s="172"/>
      <c r="S781" s="172" t="s">
        <v>184</v>
      </c>
      <c r="T781" s="173" t="s">
        <v>178</v>
      </c>
      <c r="U781" s="158">
        <v>0</v>
      </c>
      <c r="V781" s="158">
        <f>ROUND(E781*U781,2)</f>
        <v>0</v>
      </c>
      <c r="W781" s="15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 t="s">
        <v>611</v>
      </c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</row>
    <row r="782" spans="1:60" outlineLevel="1" x14ac:dyDescent="0.2">
      <c r="A782" s="155"/>
      <c r="B782" s="156"/>
      <c r="C782" s="190" t="s">
        <v>897</v>
      </c>
      <c r="D782" s="188"/>
      <c r="E782" s="189">
        <v>13234.48</v>
      </c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 t="s">
        <v>200</v>
      </c>
      <c r="AH782" s="148">
        <v>0</v>
      </c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</row>
    <row r="783" spans="1:60" outlineLevel="1" x14ac:dyDescent="0.2">
      <c r="A783" s="167">
        <v>198</v>
      </c>
      <c r="B783" s="168" t="s">
        <v>898</v>
      </c>
      <c r="C783" s="184" t="s">
        <v>895</v>
      </c>
      <c r="D783" s="169" t="s">
        <v>636</v>
      </c>
      <c r="E783" s="170">
        <v>1938.3</v>
      </c>
      <c r="F783" s="171"/>
      <c r="G783" s="172">
        <f>ROUND(E783*F783,2)</f>
        <v>0</v>
      </c>
      <c r="H783" s="171"/>
      <c r="I783" s="172">
        <f>ROUND(E783*H783,2)</f>
        <v>0</v>
      </c>
      <c r="J783" s="171"/>
      <c r="K783" s="172">
        <f>ROUND(E783*J783,2)</f>
        <v>0</v>
      </c>
      <c r="L783" s="172">
        <v>21</v>
      </c>
      <c r="M783" s="172">
        <f>G783*(1+L783/100)</f>
        <v>0</v>
      </c>
      <c r="N783" s="172">
        <v>0</v>
      </c>
      <c r="O783" s="172">
        <f>ROUND(E783*N783,2)</f>
        <v>0</v>
      </c>
      <c r="P783" s="172">
        <v>0</v>
      </c>
      <c r="Q783" s="172">
        <f>ROUND(E783*P783,2)</f>
        <v>0</v>
      </c>
      <c r="R783" s="172"/>
      <c r="S783" s="172" t="s">
        <v>184</v>
      </c>
      <c r="T783" s="173" t="s">
        <v>178</v>
      </c>
      <c r="U783" s="158">
        <v>0</v>
      </c>
      <c r="V783" s="158">
        <f>ROUND(E783*U783,2)</f>
        <v>0</v>
      </c>
      <c r="W783" s="15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 t="s">
        <v>611</v>
      </c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</row>
    <row r="784" spans="1:60" outlineLevel="1" x14ac:dyDescent="0.2">
      <c r="A784" s="155"/>
      <c r="B784" s="156"/>
      <c r="C784" s="190" t="s">
        <v>875</v>
      </c>
      <c r="D784" s="188"/>
      <c r="E784" s="189">
        <v>1938.3</v>
      </c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 t="s">
        <v>200</v>
      </c>
      <c r="AH784" s="148">
        <v>0</v>
      </c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</row>
    <row r="785" spans="1:60" outlineLevel="1" x14ac:dyDescent="0.2">
      <c r="A785" s="167">
        <v>199</v>
      </c>
      <c r="B785" s="168" t="s">
        <v>899</v>
      </c>
      <c r="C785" s="184" t="s">
        <v>900</v>
      </c>
      <c r="D785" s="169" t="s">
        <v>636</v>
      </c>
      <c r="E785" s="170">
        <v>195.65</v>
      </c>
      <c r="F785" s="171"/>
      <c r="G785" s="172">
        <f>ROUND(E785*F785,2)</f>
        <v>0</v>
      </c>
      <c r="H785" s="171"/>
      <c r="I785" s="172">
        <f>ROUND(E785*H785,2)</f>
        <v>0</v>
      </c>
      <c r="J785" s="171"/>
      <c r="K785" s="172">
        <f>ROUND(E785*J785,2)</f>
        <v>0</v>
      </c>
      <c r="L785" s="172">
        <v>21</v>
      </c>
      <c r="M785" s="172">
        <f>G785*(1+L785/100)</f>
        <v>0</v>
      </c>
      <c r="N785" s="172">
        <v>0</v>
      </c>
      <c r="O785" s="172">
        <f>ROUND(E785*N785,2)</f>
        <v>0</v>
      </c>
      <c r="P785" s="172">
        <v>0</v>
      </c>
      <c r="Q785" s="172">
        <f>ROUND(E785*P785,2)</f>
        <v>0</v>
      </c>
      <c r="R785" s="172"/>
      <c r="S785" s="172" t="s">
        <v>184</v>
      </c>
      <c r="T785" s="173" t="s">
        <v>178</v>
      </c>
      <c r="U785" s="158">
        <v>0</v>
      </c>
      <c r="V785" s="158">
        <f>ROUND(E785*U785,2)</f>
        <v>0</v>
      </c>
      <c r="W785" s="15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 t="s">
        <v>611</v>
      </c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</row>
    <row r="786" spans="1:60" outlineLevel="1" x14ac:dyDescent="0.2">
      <c r="A786" s="155"/>
      <c r="B786" s="156"/>
      <c r="C786" s="190" t="s">
        <v>901</v>
      </c>
      <c r="D786" s="188"/>
      <c r="E786" s="189">
        <v>195.65</v>
      </c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 t="s">
        <v>200</v>
      </c>
      <c r="AH786" s="148">
        <v>0</v>
      </c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</row>
    <row r="787" spans="1:60" outlineLevel="1" x14ac:dyDescent="0.2">
      <c r="A787" s="167">
        <v>200</v>
      </c>
      <c r="B787" s="168" t="s">
        <v>902</v>
      </c>
      <c r="C787" s="184" t="s">
        <v>891</v>
      </c>
      <c r="D787" s="169" t="s">
        <v>636</v>
      </c>
      <c r="E787" s="170">
        <v>966.28</v>
      </c>
      <c r="F787" s="171"/>
      <c r="G787" s="172">
        <f>ROUND(E787*F787,2)</f>
        <v>0</v>
      </c>
      <c r="H787" s="171"/>
      <c r="I787" s="172">
        <f>ROUND(E787*H787,2)</f>
        <v>0</v>
      </c>
      <c r="J787" s="171"/>
      <c r="K787" s="172">
        <f>ROUND(E787*J787,2)</f>
        <v>0</v>
      </c>
      <c r="L787" s="172">
        <v>21</v>
      </c>
      <c r="M787" s="172">
        <f>G787*(1+L787/100)</f>
        <v>0</v>
      </c>
      <c r="N787" s="172">
        <v>0</v>
      </c>
      <c r="O787" s="172">
        <f>ROUND(E787*N787,2)</f>
        <v>0</v>
      </c>
      <c r="P787" s="172">
        <v>0</v>
      </c>
      <c r="Q787" s="172">
        <f>ROUND(E787*P787,2)</f>
        <v>0</v>
      </c>
      <c r="R787" s="172"/>
      <c r="S787" s="172" t="s">
        <v>184</v>
      </c>
      <c r="T787" s="173" t="s">
        <v>178</v>
      </c>
      <c r="U787" s="158">
        <v>0</v>
      </c>
      <c r="V787" s="158">
        <f>ROUND(E787*U787,2)</f>
        <v>0</v>
      </c>
      <c r="W787" s="15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 t="s">
        <v>611</v>
      </c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</row>
    <row r="788" spans="1:60" outlineLevel="1" x14ac:dyDescent="0.2">
      <c r="A788" s="155"/>
      <c r="B788" s="156"/>
      <c r="C788" s="190" t="s">
        <v>903</v>
      </c>
      <c r="D788" s="188"/>
      <c r="E788" s="189">
        <v>966.28</v>
      </c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 t="s">
        <v>200</v>
      </c>
      <c r="AH788" s="148">
        <v>0</v>
      </c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</row>
    <row r="789" spans="1:60" outlineLevel="1" x14ac:dyDescent="0.2">
      <c r="A789" s="167">
        <v>201</v>
      </c>
      <c r="B789" s="168" t="s">
        <v>904</v>
      </c>
      <c r="C789" s="184" t="s">
        <v>905</v>
      </c>
      <c r="D789" s="169" t="s">
        <v>636</v>
      </c>
      <c r="E789" s="170">
        <v>88.16</v>
      </c>
      <c r="F789" s="171"/>
      <c r="G789" s="172">
        <f>ROUND(E789*F789,2)</f>
        <v>0</v>
      </c>
      <c r="H789" s="171"/>
      <c r="I789" s="172">
        <f>ROUND(E789*H789,2)</f>
        <v>0</v>
      </c>
      <c r="J789" s="171"/>
      <c r="K789" s="172">
        <f>ROUND(E789*J789,2)</f>
        <v>0</v>
      </c>
      <c r="L789" s="172">
        <v>21</v>
      </c>
      <c r="M789" s="172">
        <f>G789*(1+L789/100)</f>
        <v>0</v>
      </c>
      <c r="N789" s="172">
        <v>0</v>
      </c>
      <c r="O789" s="172">
        <f>ROUND(E789*N789,2)</f>
        <v>0</v>
      </c>
      <c r="P789" s="172">
        <v>0</v>
      </c>
      <c r="Q789" s="172">
        <f>ROUND(E789*P789,2)</f>
        <v>0</v>
      </c>
      <c r="R789" s="172"/>
      <c r="S789" s="172" t="s">
        <v>184</v>
      </c>
      <c r="T789" s="173" t="s">
        <v>178</v>
      </c>
      <c r="U789" s="158">
        <v>0</v>
      </c>
      <c r="V789" s="158">
        <f>ROUND(E789*U789,2)</f>
        <v>0</v>
      </c>
      <c r="W789" s="15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 t="s">
        <v>611</v>
      </c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</row>
    <row r="790" spans="1:60" outlineLevel="1" x14ac:dyDescent="0.2">
      <c r="A790" s="155"/>
      <c r="B790" s="156"/>
      <c r="C790" s="190" t="s">
        <v>906</v>
      </c>
      <c r="D790" s="188"/>
      <c r="E790" s="189">
        <v>88.16</v>
      </c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 t="s">
        <v>200</v>
      </c>
      <c r="AH790" s="148">
        <v>0</v>
      </c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</row>
    <row r="791" spans="1:60" outlineLevel="1" x14ac:dyDescent="0.2">
      <c r="A791" s="167">
        <v>202</v>
      </c>
      <c r="B791" s="168" t="s">
        <v>907</v>
      </c>
      <c r="C791" s="184" t="s">
        <v>908</v>
      </c>
      <c r="D791" s="169" t="s">
        <v>636</v>
      </c>
      <c r="E791" s="170">
        <v>214.38</v>
      </c>
      <c r="F791" s="171"/>
      <c r="G791" s="172">
        <f>ROUND(E791*F791,2)</f>
        <v>0</v>
      </c>
      <c r="H791" s="171"/>
      <c r="I791" s="172">
        <f>ROUND(E791*H791,2)</f>
        <v>0</v>
      </c>
      <c r="J791" s="171"/>
      <c r="K791" s="172">
        <f>ROUND(E791*J791,2)</f>
        <v>0</v>
      </c>
      <c r="L791" s="172">
        <v>21</v>
      </c>
      <c r="M791" s="172">
        <f>G791*(1+L791/100)</f>
        <v>0</v>
      </c>
      <c r="N791" s="172">
        <v>0</v>
      </c>
      <c r="O791" s="172">
        <f>ROUND(E791*N791,2)</f>
        <v>0</v>
      </c>
      <c r="P791" s="172">
        <v>0</v>
      </c>
      <c r="Q791" s="172">
        <f>ROUND(E791*P791,2)</f>
        <v>0</v>
      </c>
      <c r="R791" s="172"/>
      <c r="S791" s="172" t="s">
        <v>184</v>
      </c>
      <c r="T791" s="173" t="s">
        <v>178</v>
      </c>
      <c r="U791" s="158">
        <v>0</v>
      </c>
      <c r="V791" s="158">
        <f>ROUND(E791*U791,2)</f>
        <v>0</v>
      </c>
      <c r="W791" s="15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 t="s">
        <v>611</v>
      </c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</row>
    <row r="792" spans="1:60" outlineLevel="1" x14ac:dyDescent="0.2">
      <c r="A792" s="155"/>
      <c r="B792" s="156"/>
      <c r="C792" s="190" t="s">
        <v>909</v>
      </c>
      <c r="D792" s="188"/>
      <c r="E792" s="189">
        <v>214.38</v>
      </c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 t="s">
        <v>200</v>
      </c>
      <c r="AH792" s="148">
        <v>0</v>
      </c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</row>
    <row r="793" spans="1:60" outlineLevel="1" x14ac:dyDescent="0.2">
      <c r="A793" s="167">
        <v>203</v>
      </c>
      <c r="B793" s="168" t="s">
        <v>910</v>
      </c>
      <c r="C793" s="184" t="s">
        <v>891</v>
      </c>
      <c r="D793" s="169" t="s">
        <v>636</v>
      </c>
      <c r="E793" s="170">
        <v>167.79</v>
      </c>
      <c r="F793" s="171"/>
      <c r="G793" s="172">
        <f>ROUND(E793*F793,2)</f>
        <v>0</v>
      </c>
      <c r="H793" s="171"/>
      <c r="I793" s="172">
        <f>ROUND(E793*H793,2)</f>
        <v>0</v>
      </c>
      <c r="J793" s="171"/>
      <c r="K793" s="172">
        <f>ROUND(E793*J793,2)</f>
        <v>0</v>
      </c>
      <c r="L793" s="172">
        <v>21</v>
      </c>
      <c r="M793" s="172">
        <f>G793*(1+L793/100)</f>
        <v>0</v>
      </c>
      <c r="N793" s="172">
        <v>0</v>
      </c>
      <c r="O793" s="172">
        <f>ROUND(E793*N793,2)</f>
        <v>0</v>
      </c>
      <c r="P793" s="172">
        <v>0</v>
      </c>
      <c r="Q793" s="172">
        <f>ROUND(E793*P793,2)</f>
        <v>0</v>
      </c>
      <c r="R793" s="172"/>
      <c r="S793" s="172" t="s">
        <v>184</v>
      </c>
      <c r="T793" s="173" t="s">
        <v>178</v>
      </c>
      <c r="U793" s="158">
        <v>0</v>
      </c>
      <c r="V793" s="158">
        <f>ROUND(E793*U793,2)</f>
        <v>0</v>
      </c>
      <c r="W793" s="15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 t="s">
        <v>611</v>
      </c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</row>
    <row r="794" spans="1:60" outlineLevel="1" x14ac:dyDescent="0.2">
      <c r="A794" s="155"/>
      <c r="B794" s="156"/>
      <c r="C794" s="190" t="s">
        <v>879</v>
      </c>
      <c r="D794" s="188"/>
      <c r="E794" s="189">
        <v>167.79</v>
      </c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 t="s">
        <v>200</v>
      </c>
      <c r="AH794" s="148">
        <v>0</v>
      </c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</row>
    <row r="795" spans="1:60" outlineLevel="1" x14ac:dyDescent="0.2">
      <c r="A795" s="167">
        <v>204</v>
      </c>
      <c r="B795" s="168" t="s">
        <v>911</v>
      </c>
      <c r="C795" s="184" t="s">
        <v>891</v>
      </c>
      <c r="D795" s="169" t="s">
        <v>636</v>
      </c>
      <c r="E795" s="170">
        <v>1407.6</v>
      </c>
      <c r="F795" s="171"/>
      <c r="G795" s="172">
        <f>ROUND(E795*F795,2)</f>
        <v>0</v>
      </c>
      <c r="H795" s="171"/>
      <c r="I795" s="172">
        <f>ROUND(E795*H795,2)</f>
        <v>0</v>
      </c>
      <c r="J795" s="171"/>
      <c r="K795" s="172">
        <f>ROUND(E795*J795,2)</f>
        <v>0</v>
      </c>
      <c r="L795" s="172">
        <v>21</v>
      </c>
      <c r="M795" s="172">
        <f>G795*(1+L795/100)</f>
        <v>0</v>
      </c>
      <c r="N795" s="172">
        <v>0</v>
      </c>
      <c r="O795" s="172">
        <f>ROUND(E795*N795,2)</f>
        <v>0</v>
      </c>
      <c r="P795" s="172">
        <v>0</v>
      </c>
      <c r="Q795" s="172">
        <f>ROUND(E795*P795,2)</f>
        <v>0</v>
      </c>
      <c r="R795" s="172"/>
      <c r="S795" s="172" t="s">
        <v>184</v>
      </c>
      <c r="T795" s="173" t="s">
        <v>178</v>
      </c>
      <c r="U795" s="158">
        <v>0</v>
      </c>
      <c r="V795" s="158">
        <f>ROUND(E795*U795,2)</f>
        <v>0</v>
      </c>
      <c r="W795" s="15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 t="s">
        <v>611</v>
      </c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</row>
    <row r="796" spans="1:60" outlineLevel="1" x14ac:dyDescent="0.2">
      <c r="A796" s="155"/>
      <c r="B796" s="156"/>
      <c r="C796" s="190" t="s">
        <v>886</v>
      </c>
      <c r="D796" s="188"/>
      <c r="E796" s="189">
        <v>1407.6</v>
      </c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 t="s">
        <v>200</v>
      </c>
      <c r="AH796" s="148">
        <v>0</v>
      </c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</row>
    <row r="797" spans="1:60" outlineLevel="1" x14ac:dyDescent="0.2">
      <c r="A797" s="167">
        <v>205</v>
      </c>
      <c r="B797" s="168" t="s">
        <v>912</v>
      </c>
      <c r="C797" s="184" t="s">
        <v>891</v>
      </c>
      <c r="D797" s="169" t="s">
        <v>636</v>
      </c>
      <c r="E797" s="170">
        <v>95.88</v>
      </c>
      <c r="F797" s="171"/>
      <c r="G797" s="172">
        <f>ROUND(E797*F797,2)</f>
        <v>0</v>
      </c>
      <c r="H797" s="171"/>
      <c r="I797" s="172">
        <f>ROUND(E797*H797,2)</f>
        <v>0</v>
      </c>
      <c r="J797" s="171"/>
      <c r="K797" s="172">
        <f>ROUND(E797*J797,2)</f>
        <v>0</v>
      </c>
      <c r="L797" s="172">
        <v>21</v>
      </c>
      <c r="M797" s="172">
        <f>G797*(1+L797/100)</f>
        <v>0</v>
      </c>
      <c r="N797" s="172">
        <v>0</v>
      </c>
      <c r="O797" s="172">
        <f>ROUND(E797*N797,2)</f>
        <v>0</v>
      </c>
      <c r="P797" s="172">
        <v>0</v>
      </c>
      <c r="Q797" s="172">
        <f>ROUND(E797*P797,2)</f>
        <v>0</v>
      </c>
      <c r="R797" s="172"/>
      <c r="S797" s="172" t="s">
        <v>184</v>
      </c>
      <c r="T797" s="173" t="s">
        <v>178</v>
      </c>
      <c r="U797" s="158">
        <v>0</v>
      </c>
      <c r="V797" s="158">
        <f>ROUND(E797*U797,2)</f>
        <v>0</v>
      </c>
      <c r="W797" s="15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 t="s">
        <v>611</v>
      </c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</row>
    <row r="798" spans="1:60" outlineLevel="1" x14ac:dyDescent="0.2">
      <c r="A798" s="155"/>
      <c r="B798" s="156"/>
      <c r="C798" s="190" t="s">
        <v>880</v>
      </c>
      <c r="D798" s="188"/>
      <c r="E798" s="189">
        <v>95.88</v>
      </c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 t="s">
        <v>200</v>
      </c>
      <c r="AH798" s="148">
        <v>0</v>
      </c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</row>
    <row r="799" spans="1:60" outlineLevel="1" x14ac:dyDescent="0.2">
      <c r="A799" s="167">
        <v>206</v>
      </c>
      <c r="B799" s="168" t="s">
        <v>913</v>
      </c>
      <c r="C799" s="184" t="s">
        <v>914</v>
      </c>
      <c r="D799" s="169" t="s">
        <v>256</v>
      </c>
      <c r="E799" s="170">
        <v>187.9</v>
      </c>
      <c r="F799" s="171"/>
      <c r="G799" s="172">
        <f>ROUND(E799*F799,2)</f>
        <v>0</v>
      </c>
      <c r="H799" s="171"/>
      <c r="I799" s="172">
        <f>ROUND(E799*H799,2)</f>
        <v>0</v>
      </c>
      <c r="J799" s="171"/>
      <c r="K799" s="172">
        <f>ROUND(E799*J799,2)</f>
        <v>0</v>
      </c>
      <c r="L799" s="172">
        <v>21</v>
      </c>
      <c r="M799" s="172">
        <f>G799*(1+L799/100)</f>
        <v>0</v>
      </c>
      <c r="N799" s="172">
        <v>0</v>
      </c>
      <c r="O799" s="172">
        <f>ROUND(E799*N799,2)</f>
        <v>0</v>
      </c>
      <c r="P799" s="172">
        <v>0</v>
      </c>
      <c r="Q799" s="172">
        <f>ROUND(E799*P799,2)</f>
        <v>0</v>
      </c>
      <c r="R799" s="172"/>
      <c r="S799" s="172" t="s">
        <v>184</v>
      </c>
      <c r="T799" s="173" t="s">
        <v>178</v>
      </c>
      <c r="U799" s="158">
        <v>0</v>
      </c>
      <c r="V799" s="158">
        <f>ROUND(E799*U799,2)</f>
        <v>0</v>
      </c>
      <c r="W799" s="15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 t="s">
        <v>611</v>
      </c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</row>
    <row r="800" spans="1:60" outlineLevel="1" x14ac:dyDescent="0.2">
      <c r="A800" s="155"/>
      <c r="B800" s="156"/>
      <c r="C800" s="190" t="s">
        <v>915</v>
      </c>
      <c r="D800" s="188"/>
      <c r="E800" s="189">
        <v>187.9</v>
      </c>
      <c r="F800" s="158"/>
      <c r="G800" s="158"/>
      <c r="H800" s="158"/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 t="s">
        <v>200</v>
      </c>
      <c r="AH800" s="148">
        <v>0</v>
      </c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</row>
    <row r="801" spans="1:60" outlineLevel="1" x14ac:dyDescent="0.2">
      <c r="A801" s="167">
        <v>207</v>
      </c>
      <c r="B801" s="168" t="s">
        <v>916</v>
      </c>
      <c r="C801" s="184" t="s">
        <v>917</v>
      </c>
      <c r="D801" s="169" t="s">
        <v>256</v>
      </c>
      <c r="E801" s="170">
        <v>12.6</v>
      </c>
      <c r="F801" s="171"/>
      <c r="G801" s="172">
        <f>ROUND(E801*F801,2)</f>
        <v>0</v>
      </c>
      <c r="H801" s="171"/>
      <c r="I801" s="172">
        <f>ROUND(E801*H801,2)</f>
        <v>0</v>
      </c>
      <c r="J801" s="171"/>
      <c r="K801" s="172">
        <f>ROUND(E801*J801,2)</f>
        <v>0</v>
      </c>
      <c r="L801" s="172">
        <v>21</v>
      </c>
      <c r="M801" s="172">
        <f>G801*(1+L801/100)</f>
        <v>0</v>
      </c>
      <c r="N801" s="172">
        <v>0</v>
      </c>
      <c r="O801" s="172">
        <f>ROUND(E801*N801,2)</f>
        <v>0</v>
      </c>
      <c r="P801" s="172">
        <v>0</v>
      </c>
      <c r="Q801" s="172">
        <f>ROUND(E801*P801,2)</f>
        <v>0</v>
      </c>
      <c r="R801" s="172"/>
      <c r="S801" s="172" t="s">
        <v>184</v>
      </c>
      <c r="T801" s="173" t="s">
        <v>178</v>
      </c>
      <c r="U801" s="158">
        <v>0</v>
      </c>
      <c r="V801" s="158">
        <f>ROUND(E801*U801,2)</f>
        <v>0</v>
      </c>
      <c r="W801" s="15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 t="s">
        <v>611</v>
      </c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</row>
    <row r="802" spans="1:60" outlineLevel="1" x14ac:dyDescent="0.2">
      <c r="A802" s="155"/>
      <c r="B802" s="156"/>
      <c r="C802" s="190" t="s">
        <v>918</v>
      </c>
      <c r="D802" s="188"/>
      <c r="E802" s="189">
        <v>12.6</v>
      </c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 t="s">
        <v>200</v>
      </c>
      <c r="AH802" s="148">
        <v>0</v>
      </c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</row>
    <row r="803" spans="1:60" outlineLevel="1" x14ac:dyDescent="0.2">
      <c r="A803" s="155">
        <v>208</v>
      </c>
      <c r="B803" s="156" t="s">
        <v>919</v>
      </c>
      <c r="C803" s="203" t="s">
        <v>920</v>
      </c>
      <c r="D803" s="157" t="s">
        <v>0</v>
      </c>
      <c r="E803" s="198"/>
      <c r="F803" s="159"/>
      <c r="G803" s="158">
        <f>ROUND(E803*F803,2)</f>
        <v>0</v>
      </c>
      <c r="H803" s="159"/>
      <c r="I803" s="158">
        <f>ROUND(E803*H803,2)</f>
        <v>0</v>
      </c>
      <c r="J803" s="159"/>
      <c r="K803" s="158">
        <f>ROUND(E803*J803,2)</f>
        <v>0</v>
      </c>
      <c r="L803" s="158">
        <v>21</v>
      </c>
      <c r="M803" s="158">
        <f>G803*(1+L803/100)</f>
        <v>0</v>
      </c>
      <c r="N803" s="158">
        <v>0</v>
      </c>
      <c r="O803" s="158">
        <f>ROUND(E803*N803,2)</f>
        <v>0</v>
      </c>
      <c r="P803" s="158">
        <v>0</v>
      </c>
      <c r="Q803" s="158">
        <f>ROUND(E803*P803,2)</f>
        <v>0</v>
      </c>
      <c r="R803" s="158"/>
      <c r="S803" s="158" t="s">
        <v>177</v>
      </c>
      <c r="T803" s="158" t="s">
        <v>178</v>
      </c>
      <c r="U803" s="158">
        <v>0</v>
      </c>
      <c r="V803" s="158">
        <f>ROUND(E803*U803,2)</f>
        <v>0</v>
      </c>
      <c r="W803" s="15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 t="s">
        <v>702</v>
      </c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</row>
    <row r="804" spans="1:60" x14ac:dyDescent="0.2">
      <c r="A804" s="161" t="s">
        <v>172</v>
      </c>
      <c r="B804" s="162" t="s">
        <v>126</v>
      </c>
      <c r="C804" s="182" t="s">
        <v>127</v>
      </c>
      <c r="D804" s="163"/>
      <c r="E804" s="164"/>
      <c r="F804" s="165"/>
      <c r="G804" s="165">
        <f>SUMIF(AG805:AG808,"&lt;&gt;NOR",G805:G808)</f>
        <v>0</v>
      </c>
      <c r="H804" s="165"/>
      <c r="I804" s="165">
        <f>SUM(I805:I808)</f>
        <v>0</v>
      </c>
      <c r="J804" s="165"/>
      <c r="K804" s="165">
        <f>SUM(K805:K808)</f>
        <v>0</v>
      </c>
      <c r="L804" s="165"/>
      <c r="M804" s="165">
        <f>SUM(M805:M808)</f>
        <v>0</v>
      </c>
      <c r="N804" s="165"/>
      <c r="O804" s="165">
        <f>SUM(O805:O808)</f>
        <v>0</v>
      </c>
      <c r="P804" s="165"/>
      <c r="Q804" s="165">
        <f>SUM(Q805:Q808)</f>
        <v>0</v>
      </c>
      <c r="R804" s="165"/>
      <c r="S804" s="165"/>
      <c r="T804" s="166"/>
      <c r="U804" s="160"/>
      <c r="V804" s="160">
        <f>SUM(V805:V808)</f>
        <v>978.93</v>
      </c>
      <c r="W804" s="160"/>
      <c r="AG804" t="s">
        <v>173</v>
      </c>
    </row>
    <row r="805" spans="1:60" ht="33.75" outlineLevel="1" x14ac:dyDescent="0.2">
      <c r="A805" s="167">
        <v>209</v>
      </c>
      <c r="B805" s="168" t="s">
        <v>921</v>
      </c>
      <c r="C805" s="184" t="s">
        <v>922</v>
      </c>
      <c r="D805" s="169" t="s">
        <v>195</v>
      </c>
      <c r="E805" s="170">
        <v>415.12</v>
      </c>
      <c r="F805" s="171"/>
      <c r="G805" s="172">
        <f>ROUND(E805*F805,2)</f>
        <v>0</v>
      </c>
      <c r="H805" s="171"/>
      <c r="I805" s="172">
        <f>ROUND(E805*H805,2)</f>
        <v>0</v>
      </c>
      <c r="J805" s="171"/>
      <c r="K805" s="172">
        <f>ROUND(E805*J805,2)</f>
        <v>0</v>
      </c>
      <c r="L805" s="172">
        <v>21</v>
      </c>
      <c r="M805" s="172">
        <f>G805*(1+L805/100)</f>
        <v>0</v>
      </c>
      <c r="N805" s="172">
        <v>0</v>
      </c>
      <c r="O805" s="172">
        <f>ROUND(E805*N805,2)</f>
        <v>0</v>
      </c>
      <c r="P805" s="172">
        <v>0</v>
      </c>
      <c r="Q805" s="172">
        <f>ROUND(E805*P805,2)</f>
        <v>0</v>
      </c>
      <c r="R805" s="172"/>
      <c r="S805" s="172" t="s">
        <v>729</v>
      </c>
      <c r="T805" s="173" t="s">
        <v>178</v>
      </c>
      <c r="U805" s="158">
        <v>2.3581799999999999</v>
      </c>
      <c r="V805" s="158">
        <f>ROUND(E805*U805,2)</f>
        <v>978.93</v>
      </c>
      <c r="W805" s="15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 t="s">
        <v>923</v>
      </c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</row>
    <row r="806" spans="1:60" outlineLevel="1" x14ac:dyDescent="0.2">
      <c r="A806" s="155"/>
      <c r="B806" s="156"/>
      <c r="C806" s="190" t="s">
        <v>476</v>
      </c>
      <c r="D806" s="188"/>
      <c r="E806" s="189">
        <v>171.8</v>
      </c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 t="s">
        <v>200</v>
      </c>
      <c r="AH806" s="148">
        <v>0</v>
      </c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</row>
    <row r="807" spans="1:60" outlineLevel="1" x14ac:dyDescent="0.2">
      <c r="A807" s="155"/>
      <c r="B807" s="156"/>
      <c r="C807" s="190" t="s">
        <v>471</v>
      </c>
      <c r="D807" s="188"/>
      <c r="E807" s="189"/>
      <c r="F807" s="158"/>
      <c r="G807" s="158"/>
      <c r="H807" s="158"/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  <c r="W807" s="15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 t="s">
        <v>200</v>
      </c>
      <c r="AH807" s="148">
        <v>0</v>
      </c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</row>
    <row r="808" spans="1:60" outlineLevel="1" x14ac:dyDescent="0.2">
      <c r="A808" s="155"/>
      <c r="B808" s="156"/>
      <c r="C808" s="190" t="s">
        <v>577</v>
      </c>
      <c r="D808" s="188"/>
      <c r="E808" s="189">
        <v>243.32</v>
      </c>
      <c r="F808" s="158"/>
      <c r="G808" s="158"/>
      <c r="H808" s="158"/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  <c r="W808" s="15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 t="s">
        <v>200</v>
      </c>
      <c r="AH808" s="148">
        <v>0</v>
      </c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</row>
    <row r="809" spans="1:60" x14ac:dyDescent="0.2">
      <c r="A809" s="161" t="s">
        <v>172</v>
      </c>
      <c r="B809" s="162" t="s">
        <v>132</v>
      </c>
      <c r="C809" s="182" t="s">
        <v>133</v>
      </c>
      <c r="D809" s="163"/>
      <c r="E809" s="164"/>
      <c r="F809" s="165"/>
      <c r="G809" s="165">
        <f>SUMIF(AG810:AG822,"&lt;&gt;NOR",G810:G822)</f>
        <v>0</v>
      </c>
      <c r="H809" s="165"/>
      <c r="I809" s="165">
        <f>SUM(I810:I822)</f>
        <v>0</v>
      </c>
      <c r="J809" s="165"/>
      <c r="K809" s="165">
        <f>SUM(K810:K822)</f>
        <v>0</v>
      </c>
      <c r="L809" s="165"/>
      <c r="M809" s="165">
        <f>SUM(M810:M822)</f>
        <v>0</v>
      </c>
      <c r="N809" s="165"/>
      <c r="O809" s="165">
        <f>SUM(O810:O822)</f>
        <v>0</v>
      </c>
      <c r="P809" s="165"/>
      <c r="Q809" s="165">
        <f>SUM(Q810:Q822)</f>
        <v>0</v>
      </c>
      <c r="R809" s="165"/>
      <c r="S809" s="165"/>
      <c r="T809" s="166"/>
      <c r="U809" s="160"/>
      <c r="V809" s="160">
        <f>SUM(V810:V822)</f>
        <v>305.98</v>
      </c>
      <c r="W809" s="160"/>
      <c r="AG809" t="s">
        <v>173</v>
      </c>
    </row>
    <row r="810" spans="1:60" ht="22.5" outlineLevel="1" x14ac:dyDescent="0.2">
      <c r="A810" s="167">
        <v>210</v>
      </c>
      <c r="B810" s="168" t="s">
        <v>924</v>
      </c>
      <c r="C810" s="184" t="s">
        <v>925</v>
      </c>
      <c r="D810" s="169" t="s">
        <v>195</v>
      </c>
      <c r="E810" s="170">
        <v>1066.1350399999999</v>
      </c>
      <c r="F810" s="171"/>
      <c r="G810" s="172">
        <f>ROUND(E810*F810,2)</f>
        <v>0</v>
      </c>
      <c r="H810" s="171"/>
      <c r="I810" s="172">
        <f>ROUND(E810*H810,2)</f>
        <v>0</v>
      </c>
      <c r="J810" s="171"/>
      <c r="K810" s="172">
        <f>ROUND(E810*J810,2)</f>
        <v>0</v>
      </c>
      <c r="L810" s="172">
        <v>21</v>
      </c>
      <c r="M810" s="172">
        <f>G810*(1+L810/100)</f>
        <v>0</v>
      </c>
      <c r="N810" s="172">
        <v>0</v>
      </c>
      <c r="O810" s="172">
        <f>ROUND(E810*N810,2)</f>
        <v>0</v>
      </c>
      <c r="P810" s="172">
        <v>0</v>
      </c>
      <c r="Q810" s="172">
        <f>ROUND(E810*P810,2)</f>
        <v>0</v>
      </c>
      <c r="R810" s="172"/>
      <c r="S810" s="172" t="s">
        <v>177</v>
      </c>
      <c r="T810" s="173" t="s">
        <v>178</v>
      </c>
      <c r="U810" s="158">
        <v>0.28699999999999998</v>
      </c>
      <c r="V810" s="158">
        <f>ROUND(E810*U810,2)</f>
        <v>305.98</v>
      </c>
      <c r="W810" s="15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 t="s">
        <v>611</v>
      </c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</row>
    <row r="811" spans="1:60" outlineLevel="1" x14ac:dyDescent="0.2">
      <c r="A811" s="155"/>
      <c r="B811" s="156"/>
      <c r="C811" s="190" t="s">
        <v>926</v>
      </c>
      <c r="D811" s="188"/>
      <c r="E811" s="189"/>
      <c r="F811" s="158"/>
      <c r="G811" s="158"/>
      <c r="H811" s="158"/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  <c r="W811" s="15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 t="s">
        <v>200</v>
      </c>
      <c r="AH811" s="148">
        <v>0</v>
      </c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</row>
    <row r="812" spans="1:60" outlineLevel="1" x14ac:dyDescent="0.2">
      <c r="A812" s="155"/>
      <c r="B812" s="156"/>
      <c r="C812" s="190" t="s">
        <v>927</v>
      </c>
      <c r="D812" s="188"/>
      <c r="E812" s="189">
        <v>134.4</v>
      </c>
      <c r="F812" s="158"/>
      <c r="G812" s="158"/>
      <c r="H812" s="158"/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  <c r="W812" s="15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 t="s">
        <v>200</v>
      </c>
      <c r="AH812" s="148">
        <v>0</v>
      </c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</row>
    <row r="813" spans="1:60" outlineLevel="1" x14ac:dyDescent="0.2">
      <c r="A813" s="155"/>
      <c r="B813" s="156"/>
      <c r="C813" s="190" t="s">
        <v>928</v>
      </c>
      <c r="D813" s="188"/>
      <c r="E813" s="189">
        <v>3.59</v>
      </c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 t="s">
        <v>200</v>
      </c>
      <c r="AH813" s="148">
        <v>0</v>
      </c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</row>
    <row r="814" spans="1:60" outlineLevel="1" x14ac:dyDescent="0.2">
      <c r="A814" s="155"/>
      <c r="B814" s="156"/>
      <c r="C814" s="190" t="s">
        <v>929</v>
      </c>
      <c r="D814" s="188"/>
      <c r="E814" s="189">
        <v>1.03</v>
      </c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 t="s">
        <v>200</v>
      </c>
      <c r="AH814" s="148">
        <v>0</v>
      </c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</row>
    <row r="815" spans="1:60" outlineLevel="1" x14ac:dyDescent="0.2">
      <c r="A815" s="155"/>
      <c r="B815" s="156"/>
      <c r="C815" s="190" t="s">
        <v>930</v>
      </c>
      <c r="D815" s="188"/>
      <c r="E815" s="189">
        <v>616.9</v>
      </c>
      <c r="F815" s="158"/>
      <c r="G815" s="158"/>
      <c r="H815" s="158"/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  <c r="W815" s="15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 t="s">
        <v>200</v>
      </c>
      <c r="AH815" s="148">
        <v>0</v>
      </c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</row>
    <row r="816" spans="1:60" outlineLevel="1" x14ac:dyDescent="0.2">
      <c r="A816" s="155"/>
      <c r="B816" s="156"/>
      <c r="C816" s="190" t="s">
        <v>931</v>
      </c>
      <c r="D816" s="188"/>
      <c r="E816" s="189">
        <v>50.8</v>
      </c>
      <c r="F816" s="158"/>
      <c r="G816" s="158"/>
      <c r="H816" s="158"/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  <c r="U816" s="158"/>
      <c r="V816" s="158"/>
      <c r="W816" s="15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 t="s">
        <v>200</v>
      </c>
      <c r="AH816" s="148">
        <v>0</v>
      </c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</row>
    <row r="817" spans="1:60" outlineLevel="1" x14ac:dyDescent="0.2">
      <c r="A817" s="155"/>
      <c r="B817" s="156"/>
      <c r="C817" s="190" t="s">
        <v>932</v>
      </c>
      <c r="D817" s="188"/>
      <c r="E817" s="189">
        <v>117.98</v>
      </c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 t="s">
        <v>200</v>
      </c>
      <c r="AH817" s="148">
        <v>0</v>
      </c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</row>
    <row r="818" spans="1:60" outlineLevel="1" x14ac:dyDescent="0.2">
      <c r="A818" s="155"/>
      <c r="B818" s="156"/>
      <c r="C818" s="190" t="s">
        <v>933</v>
      </c>
      <c r="D818" s="188"/>
      <c r="E818" s="189">
        <v>2.4</v>
      </c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 t="s">
        <v>200</v>
      </c>
      <c r="AH818" s="148">
        <v>0</v>
      </c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</row>
    <row r="819" spans="1:60" outlineLevel="1" x14ac:dyDescent="0.2">
      <c r="A819" s="155"/>
      <c r="B819" s="156"/>
      <c r="C819" s="190" t="s">
        <v>934</v>
      </c>
      <c r="D819" s="188"/>
      <c r="E819" s="189">
        <v>11.23</v>
      </c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 t="s">
        <v>200</v>
      </c>
      <c r="AH819" s="148">
        <v>0</v>
      </c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</row>
    <row r="820" spans="1:60" outlineLevel="1" x14ac:dyDescent="0.2">
      <c r="A820" s="155"/>
      <c r="B820" s="156"/>
      <c r="C820" s="190" t="s">
        <v>935</v>
      </c>
      <c r="D820" s="188"/>
      <c r="E820" s="189">
        <v>17.809999999999999</v>
      </c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 t="s">
        <v>200</v>
      </c>
      <c r="AH820" s="148">
        <v>0</v>
      </c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</row>
    <row r="821" spans="1:60" outlineLevel="1" x14ac:dyDescent="0.2">
      <c r="A821" s="155"/>
      <c r="B821" s="156"/>
      <c r="C821" s="190" t="s">
        <v>936</v>
      </c>
      <c r="D821" s="188"/>
      <c r="E821" s="189">
        <v>104.94</v>
      </c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 t="s">
        <v>200</v>
      </c>
      <c r="AH821" s="148">
        <v>0</v>
      </c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</row>
    <row r="822" spans="1:60" outlineLevel="1" x14ac:dyDescent="0.2">
      <c r="A822" s="155"/>
      <c r="B822" s="156"/>
      <c r="C822" s="190" t="s">
        <v>937</v>
      </c>
      <c r="D822" s="188"/>
      <c r="E822" s="189">
        <v>5.0599999999999996</v>
      </c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 t="s">
        <v>200</v>
      </c>
      <c r="AH822" s="148">
        <v>0</v>
      </c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</row>
    <row r="823" spans="1:60" x14ac:dyDescent="0.2">
      <c r="A823" s="161" t="s">
        <v>172</v>
      </c>
      <c r="B823" s="162" t="s">
        <v>134</v>
      </c>
      <c r="C823" s="182" t="s">
        <v>135</v>
      </c>
      <c r="D823" s="163"/>
      <c r="E823" s="164"/>
      <c r="F823" s="165"/>
      <c r="G823" s="165">
        <f>SUMIF(AG824:AG827,"&lt;&gt;NOR",G824:G827)</f>
        <v>0</v>
      </c>
      <c r="H823" s="165"/>
      <c r="I823" s="165">
        <f>SUM(I824:I827)</f>
        <v>0</v>
      </c>
      <c r="J823" s="165"/>
      <c r="K823" s="165">
        <f>SUM(K824:K827)</f>
        <v>0</v>
      </c>
      <c r="L823" s="165"/>
      <c r="M823" s="165">
        <f>SUM(M824:M827)</f>
        <v>0</v>
      </c>
      <c r="N823" s="165"/>
      <c r="O823" s="165">
        <f>SUM(O824:O827)</f>
        <v>0</v>
      </c>
      <c r="P823" s="165"/>
      <c r="Q823" s="165">
        <f>SUM(Q824:Q827)</f>
        <v>0</v>
      </c>
      <c r="R823" s="165"/>
      <c r="S823" s="165"/>
      <c r="T823" s="166"/>
      <c r="U823" s="160"/>
      <c r="V823" s="160">
        <f>SUM(V824:V827)</f>
        <v>1.0699999999999998</v>
      </c>
      <c r="W823" s="160"/>
      <c r="AG823" t="s">
        <v>173</v>
      </c>
    </row>
    <row r="824" spans="1:60" ht="22.5" outlineLevel="1" x14ac:dyDescent="0.2">
      <c r="A824" s="167">
        <v>211</v>
      </c>
      <c r="B824" s="168" t="s">
        <v>938</v>
      </c>
      <c r="C824" s="184" t="s">
        <v>939</v>
      </c>
      <c r="D824" s="169" t="s">
        <v>195</v>
      </c>
      <c r="E824" s="170">
        <v>7.56</v>
      </c>
      <c r="F824" s="171"/>
      <c r="G824" s="172">
        <f>ROUND(E824*F824,2)</f>
        <v>0</v>
      </c>
      <c r="H824" s="171"/>
      <c r="I824" s="172">
        <f>ROUND(E824*H824,2)</f>
        <v>0</v>
      </c>
      <c r="J824" s="171"/>
      <c r="K824" s="172">
        <f>ROUND(E824*J824,2)</f>
        <v>0</v>
      </c>
      <c r="L824" s="172">
        <v>21</v>
      </c>
      <c r="M824" s="172">
        <f>G824*(1+L824/100)</f>
        <v>0</v>
      </c>
      <c r="N824" s="172">
        <v>0</v>
      </c>
      <c r="O824" s="172">
        <f>ROUND(E824*N824,2)</f>
        <v>0</v>
      </c>
      <c r="P824" s="172">
        <v>0</v>
      </c>
      <c r="Q824" s="172">
        <f>ROUND(E824*P824,2)</f>
        <v>0</v>
      </c>
      <c r="R824" s="172"/>
      <c r="S824" s="172" t="s">
        <v>177</v>
      </c>
      <c r="T824" s="173" t="s">
        <v>178</v>
      </c>
      <c r="U824" s="158">
        <v>3.2480000000000002E-2</v>
      </c>
      <c r="V824" s="158">
        <f>ROUND(E824*U824,2)</f>
        <v>0.25</v>
      </c>
      <c r="W824" s="15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 t="s">
        <v>611</v>
      </c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</row>
    <row r="825" spans="1:60" outlineLevel="1" x14ac:dyDescent="0.2">
      <c r="A825" s="155"/>
      <c r="B825" s="156"/>
      <c r="C825" s="190" t="s">
        <v>412</v>
      </c>
      <c r="D825" s="188"/>
      <c r="E825" s="189">
        <v>7.56</v>
      </c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 t="s">
        <v>200</v>
      </c>
      <c r="AH825" s="148">
        <v>0</v>
      </c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</row>
    <row r="826" spans="1:60" ht="22.5" outlineLevel="1" x14ac:dyDescent="0.2">
      <c r="A826" s="167">
        <v>212</v>
      </c>
      <c r="B826" s="168" t="s">
        <v>940</v>
      </c>
      <c r="C826" s="184" t="s">
        <v>941</v>
      </c>
      <c r="D826" s="169" t="s">
        <v>195</v>
      </c>
      <c r="E826" s="170">
        <v>7.56</v>
      </c>
      <c r="F826" s="171"/>
      <c r="G826" s="172">
        <f>ROUND(E826*F826,2)</f>
        <v>0</v>
      </c>
      <c r="H826" s="171"/>
      <c r="I826" s="172">
        <f>ROUND(E826*H826,2)</f>
        <v>0</v>
      </c>
      <c r="J826" s="171"/>
      <c r="K826" s="172">
        <f>ROUND(E826*J826,2)</f>
        <v>0</v>
      </c>
      <c r="L826" s="172">
        <v>21</v>
      </c>
      <c r="M826" s="172">
        <f>G826*(1+L826/100)</f>
        <v>0</v>
      </c>
      <c r="N826" s="172">
        <v>0</v>
      </c>
      <c r="O826" s="172">
        <f>ROUND(E826*N826,2)</f>
        <v>0</v>
      </c>
      <c r="P826" s="172">
        <v>0</v>
      </c>
      <c r="Q826" s="172">
        <f>ROUND(E826*P826,2)</f>
        <v>0</v>
      </c>
      <c r="R826" s="172"/>
      <c r="S826" s="172" t="s">
        <v>177</v>
      </c>
      <c r="T826" s="173" t="s">
        <v>178</v>
      </c>
      <c r="U826" s="158">
        <v>0.10902000000000001</v>
      </c>
      <c r="V826" s="158">
        <f>ROUND(E826*U826,2)</f>
        <v>0.82</v>
      </c>
      <c r="W826" s="15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 t="s">
        <v>611</v>
      </c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</row>
    <row r="827" spans="1:60" outlineLevel="1" x14ac:dyDescent="0.2">
      <c r="A827" s="155"/>
      <c r="B827" s="156"/>
      <c r="C827" s="190" t="s">
        <v>412</v>
      </c>
      <c r="D827" s="188"/>
      <c r="E827" s="189">
        <v>7.56</v>
      </c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 t="s">
        <v>200</v>
      </c>
      <c r="AH827" s="148">
        <v>0</v>
      </c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</row>
    <row r="828" spans="1:60" x14ac:dyDescent="0.2">
      <c r="A828" s="161" t="s">
        <v>172</v>
      </c>
      <c r="B828" s="162" t="s">
        <v>138</v>
      </c>
      <c r="C828" s="182" t="s">
        <v>139</v>
      </c>
      <c r="D828" s="163"/>
      <c r="E828" s="164"/>
      <c r="F828" s="165"/>
      <c r="G828" s="165">
        <f>SUMIF(AG829:AG832,"&lt;&gt;NOR",G829:G832)</f>
        <v>0</v>
      </c>
      <c r="H828" s="165"/>
      <c r="I828" s="165">
        <f>SUM(I829:I832)</f>
        <v>0</v>
      </c>
      <c r="J828" s="165"/>
      <c r="K828" s="165">
        <f>SUM(K829:K832)</f>
        <v>0</v>
      </c>
      <c r="L828" s="165"/>
      <c r="M828" s="165">
        <f>SUM(M829:M832)</f>
        <v>0</v>
      </c>
      <c r="N828" s="165"/>
      <c r="O828" s="165">
        <f>SUM(O829:O832)</f>
        <v>0</v>
      </c>
      <c r="P828" s="165"/>
      <c r="Q828" s="165">
        <f>SUM(Q829:Q832)</f>
        <v>0</v>
      </c>
      <c r="R828" s="165"/>
      <c r="S828" s="165"/>
      <c r="T828" s="166"/>
      <c r="U828" s="160"/>
      <c r="V828" s="160">
        <f>SUM(V829:V832)</f>
        <v>0</v>
      </c>
      <c r="W828" s="160"/>
      <c r="AG828" t="s">
        <v>173</v>
      </c>
    </row>
    <row r="829" spans="1:60" ht="22.5" outlineLevel="1" x14ac:dyDescent="0.2">
      <c r="A829" s="167">
        <v>213</v>
      </c>
      <c r="B829" s="168" t="s">
        <v>942</v>
      </c>
      <c r="C829" s="184" t="s">
        <v>943</v>
      </c>
      <c r="D829" s="169" t="s">
        <v>195</v>
      </c>
      <c r="E829" s="170">
        <v>31.96</v>
      </c>
      <c r="F829" s="171"/>
      <c r="G829" s="172">
        <f>ROUND(E829*F829,2)</f>
        <v>0</v>
      </c>
      <c r="H829" s="171"/>
      <c r="I829" s="172">
        <f>ROUND(E829*H829,2)</f>
        <v>0</v>
      </c>
      <c r="J829" s="171"/>
      <c r="K829" s="172">
        <f>ROUND(E829*J829,2)</f>
        <v>0</v>
      </c>
      <c r="L829" s="172">
        <v>21</v>
      </c>
      <c r="M829" s="172">
        <f>G829*(1+L829/100)</f>
        <v>0</v>
      </c>
      <c r="N829" s="172">
        <v>0</v>
      </c>
      <c r="O829" s="172">
        <f>ROUND(E829*N829,2)</f>
        <v>0</v>
      </c>
      <c r="P829" s="172">
        <v>0</v>
      </c>
      <c r="Q829" s="172">
        <f>ROUND(E829*P829,2)</f>
        <v>0</v>
      </c>
      <c r="R829" s="172"/>
      <c r="S829" s="172" t="s">
        <v>184</v>
      </c>
      <c r="T829" s="173" t="s">
        <v>178</v>
      </c>
      <c r="U829" s="158">
        <v>0</v>
      </c>
      <c r="V829" s="158">
        <f>ROUND(E829*U829,2)</f>
        <v>0</v>
      </c>
      <c r="W829" s="15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 t="s">
        <v>611</v>
      </c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</row>
    <row r="830" spans="1:60" outlineLevel="1" x14ac:dyDescent="0.2">
      <c r="A830" s="155"/>
      <c r="B830" s="156"/>
      <c r="C830" s="190" t="s">
        <v>944</v>
      </c>
      <c r="D830" s="188"/>
      <c r="E830" s="189">
        <v>31.96</v>
      </c>
      <c r="F830" s="158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 t="s">
        <v>200</v>
      </c>
      <c r="AH830" s="148">
        <v>0</v>
      </c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</row>
    <row r="831" spans="1:60" ht="22.5" outlineLevel="1" x14ac:dyDescent="0.2">
      <c r="A831" s="167">
        <v>214</v>
      </c>
      <c r="B831" s="168" t="s">
        <v>945</v>
      </c>
      <c r="C831" s="184" t="s">
        <v>946</v>
      </c>
      <c r="D831" s="169" t="s">
        <v>195</v>
      </c>
      <c r="E831" s="170">
        <v>326.36799999999999</v>
      </c>
      <c r="F831" s="171"/>
      <c r="G831" s="172">
        <f>ROUND(E831*F831,2)</f>
        <v>0</v>
      </c>
      <c r="H831" s="171"/>
      <c r="I831" s="172">
        <f>ROUND(E831*H831,2)</f>
        <v>0</v>
      </c>
      <c r="J831" s="171"/>
      <c r="K831" s="172">
        <f>ROUND(E831*J831,2)</f>
        <v>0</v>
      </c>
      <c r="L831" s="172">
        <v>21</v>
      </c>
      <c r="M831" s="172">
        <f>G831*(1+L831/100)</f>
        <v>0</v>
      </c>
      <c r="N831" s="172">
        <v>0</v>
      </c>
      <c r="O831" s="172">
        <f>ROUND(E831*N831,2)</f>
        <v>0</v>
      </c>
      <c r="P831" s="172">
        <v>0</v>
      </c>
      <c r="Q831" s="172">
        <f>ROUND(E831*P831,2)</f>
        <v>0</v>
      </c>
      <c r="R831" s="172"/>
      <c r="S831" s="172" t="s">
        <v>184</v>
      </c>
      <c r="T831" s="173" t="s">
        <v>178</v>
      </c>
      <c r="U831" s="158">
        <v>0</v>
      </c>
      <c r="V831" s="158">
        <f>ROUND(E831*U831,2)</f>
        <v>0</v>
      </c>
      <c r="W831" s="15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 t="s">
        <v>611</v>
      </c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</row>
    <row r="832" spans="1:60" outlineLevel="1" x14ac:dyDescent="0.2">
      <c r="A832" s="155"/>
      <c r="B832" s="156"/>
      <c r="C832" s="190" t="s">
        <v>947</v>
      </c>
      <c r="D832" s="188"/>
      <c r="E832" s="189">
        <v>326.37</v>
      </c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  <c r="U832" s="158"/>
      <c r="V832" s="158"/>
      <c r="W832" s="15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 t="s">
        <v>200</v>
      </c>
      <c r="AH832" s="148">
        <v>0</v>
      </c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</row>
    <row r="833" spans="1:60" x14ac:dyDescent="0.2">
      <c r="A833" s="161" t="s">
        <v>172</v>
      </c>
      <c r="B833" s="162" t="s">
        <v>142</v>
      </c>
      <c r="C833" s="182" t="s">
        <v>143</v>
      </c>
      <c r="D833" s="163"/>
      <c r="E833" s="164"/>
      <c r="F833" s="165"/>
      <c r="G833" s="165">
        <f>SUMIF(AG834:AG844,"&lt;&gt;NOR",G834:G844)</f>
        <v>0</v>
      </c>
      <c r="H833" s="165"/>
      <c r="I833" s="165">
        <f>SUM(I834:I844)</f>
        <v>0</v>
      </c>
      <c r="J833" s="165"/>
      <c r="K833" s="165">
        <f>SUM(K834:K844)</f>
        <v>0</v>
      </c>
      <c r="L833" s="165"/>
      <c r="M833" s="165">
        <f>SUM(M834:M844)</f>
        <v>0</v>
      </c>
      <c r="N833" s="165"/>
      <c r="O833" s="165">
        <f>SUM(O834:O844)</f>
        <v>0</v>
      </c>
      <c r="P833" s="165"/>
      <c r="Q833" s="165">
        <f>SUM(Q834:Q844)</f>
        <v>0</v>
      </c>
      <c r="R833" s="165"/>
      <c r="S833" s="165"/>
      <c r="T833" s="166"/>
      <c r="U833" s="160"/>
      <c r="V833" s="160">
        <f>SUM(V834:V844)</f>
        <v>5894.41</v>
      </c>
      <c r="W833" s="160"/>
      <c r="AG833" t="s">
        <v>173</v>
      </c>
    </row>
    <row r="834" spans="1:60" outlineLevel="1" x14ac:dyDescent="0.2">
      <c r="A834" s="167">
        <v>215</v>
      </c>
      <c r="B834" s="168" t="s">
        <v>948</v>
      </c>
      <c r="C834" s="184" t="s">
        <v>949</v>
      </c>
      <c r="D834" s="169" t="s">
        <v>234</v>
      </c>
      <c r="E834" s="170">
        <v>154.125</v>
      </c>
      <c r="F834" s="171"/>
      <c r="G834" s="172">
        <f>ROUND(E834*F834,2)</f>
        <v>0</v>
      </c>
      <c r="H834" s="171"/>
      <c r="I834" s="172">
        <f>ROUND(E834*H834,2)</f>
        <v>0</v>
      </c>
      <c r="J834" s="171"/>
      <c r="K834" s="172">
        <f>ROUND(E834*J834,2)</f>
        <v>0</v>
      </c>
      <c r="L834" s="172">
        <v>21</v>
      </c>
      <c r="M834" s="172">
        <f>G834*(1+L834/100)</f>
        <v>0</v>
      </c>
      <c r="N834" s="172">
        <v>0</v>
      </c>
      <c r="O834" s="172">
        <f>ROUND(E834*N834,2)</f>
        <v>0</v>
      </c>
      <c r="P834" s="172">
        <v>0</v>
      </c>
      <c r="Q834" s="172">
        <f>ROUND(E834*P834,2)</f>
        <v>0</v>
      </c>
      <c r="R834" s="172"/>
      <c r="S834" s="172" t="s">
        <v>177</v>
      </c>
      <c r="T834" s="173" t="s">
        <v>178</v>
      </c>
      <c r="U834" s="158">
        <v>0</v>
      </c>
      <c r="V834" s="158">
        <f>ROUND(E834*U834,2)</f>
        <v>0</v>
      </c>
      <c r="W834" s="15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 t="s">
        <v>188</v>
      </c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</row>
    <row r="835" spans="1:60" outlineLevel="1" x14ac:dyDescent="0.2">
      <c r="A835" s="155"/>
      <c r="B835" s="156"/>
      <c r="C835" s="190" t="s">
        <v>950</v>
      </c>
      <c r="D835" s="188"/>
      <c r="E835" s="189">
        <v>154.13</v>
      </c>
      <c r="F835" s="158"/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  <c r="U835" s="158"/>
      <c r="V835" s="158"/>
      <c r="W835" s="15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 t="s">
        <v>200</v>
      </c>
      <c r="AH835" s="148">
        <v>0</v>
      </c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</row>
    <row r="836" spans="1:60" outlineLevel="1" x14ac:dyDescent="0.2">
      <c r="A836" s="167">
        <v>216</v>
      </c>
      <c r="B836" s="168" t="s">
        <v>951</v>
      </c>
      <c r="C836" s="184" t="s">
        <v>952</v>
      </c>
      <c r="D836" s="169" t="s">
        <v>234</v>
      </c>
      <c r="E836" s="170">
        <v>154.125</v>
      </c>
      <c r="F836" s="171"/>
      <c r="G836" s="172">
        <f>ROUND(E836*F836,2)</f>
        <v>0</v>
      </c>
      <c r="H836" s="171"/>
      <c r="I836" s="172">
        <f>ROUND(E836*H836,2)</f>
        <v>0</v>
      </c>
      <c r="J836" s="171"/>
      <c r="K836" s="172">
        <f>ROUND(E836*J836,2)</f>
        <v>0</v>
      </c>
      <c r="L836" s="172">
        <v>21</v>
      </c>
      <c r="M836" s="172">
        <f>G836*(1+L836/100)</f>
        <v>0</v>
      </c>
      <c r="N836" s="172">
        <v>0</v>
      </c>
      <c r="O836" s="172">
        <f>ROUND(E836*N836,2)</f>
        <v>0</v>
      </c>
      <c r="P836" s="172">
        <v>0</v>
      </c>
      <c r="Q836" s="172">
        <f>ROUND(E836*P836,2)</f>
        <v>0</v>
      </c>
      <c r="R836" s="172"/>
      <c r="S836" s="172" t="s">
        <v>177</v>
      </c>
      <c r="T836" s="173" t="s">
        <v>178</v>
      </c>
      <c r="U836" s="158">
        <v>0</v>
      </c>
      <c r="V836" s="158">
        <f>ROUND(E836*U836,2)</f>
        <v>0</v>
      </c>
      <c r="W836" s="15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 t="s">
        <v>188</v>
      </c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</row>
    <row r="837" spans="1:60" outlineLevel="1" x14ac:dyDescent="0.2">
      <c r="A837" s="155"/>
      <c r="B837" s="156"/>
      <c r="C837" s="190" t="s">
        <v>950</v>
      </c>
      <c r="D837" s="188"/>
      <c r="E837" s="189">
        <v>154.13</v>
      </c>
      <c r="F837" s="158"/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  <c r="U837" s="158"/>
      <c r="V837" s="158"/>
      <c r="W837" s="15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 t="s">
        <v>200</v>
      </c>
      <c r="AH837" s="148">
        <v>0</v>
      </c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</row>
    <row r="838" spans="1:60" ht="22.5" outlineLevel="1" x14ac:dyDescent="0.2">
      <c r="A838" s="174">
        <v>217</v>
      </c>
      <c r="B838" s="175" t="s">
        <v>953</v>
      </c>
      <c r="C838" s="183" t="s">
        <v>954</v>
      </c>
      <c r="D838" s="176" t="s">
        <v>234</v>
      </c>
      <c r="E838" s="177">
        <v>852.65656999999999</v>
      </c>
      <c r="F838" s="178"/>
      <c r="G838" s="179">
        <f t="shared" ref="G838:G844" si="0">ROUND(E838*F838,2)</f>
        <v>0</v>
      </c>
      <c r="H838" s="178"/>
      <c r="I838" s="179">
        <f t="shared" ref="I838:I844" si="1">ROUND(E838*H838,2)</f>
        <v>0</v>
      </c>
      <c r="J838" s="178"/>
      <c r="K838" s="179">
        <f t="shared" ref="K838:K844" si="2">ROUND(E838*J838,2)</f>
        <v>0</v>
      </c>
      <c r="L838" s="179">
        <v>21</v>
      </c>
      <c r="M838" s="179">
        <f t="shared" ref="M838:M844" si="3">G838*(1+L838/100)</f>
        <v>0</v>
      </c>
      <c r="N838" s="179">
        <v>0</v>
      </c>
      <c r="O838" s="179">
        <f t="shared" ref="O838:O844" si="4">ROUND(E838*N838,2)</f>
        <v>0</v>
      </c>
      <c r="P838" s="179">
        <v>0</v>
      </c>
      <c r="Q838" s="179">
        <f t="shared" ref="Q838:Q844" si="5">ROUND(E838*P838,2)</f>
        <v>0</v>
      </c>
      <c r="R838" s="179"/>
      <c r="S838" s="179" t="s">
        <v>177</v>
      </c>
      <c r="T838" s="180" t="s">
        <v>178</v>
      </c>
      <c r="U838" s="158">
        <v>0.93300000000000005</v>
      </c>
      <c r="V838" s="158">
        <f t="shared" ref="V838:V844" si="6">ROUND(E838*U838,2)</f>
        <v>795.53</v>
      </c>
      <c r="W838" s="15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 t="s">
        <v>188</v>
      </c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</row>
    <row r="839" spans="1:60" ht="22.5" outlineLevel="1" x14ac:dyDescent="0.2">
      <c r="A839" s="174">
        <v>218</v>
      </c>
      <c r="B839" s="175" t="s">
        <v>955</v>
      </c>
      <c r="C839" s="183" t="s">
        <v>956</v>
      </c>
      <c r="D839" s="176" t="s">
        <v>234</v>
      </c>
      <c r="E839" s="177">
        <v>5115.9394000000002</v>
      </c>
      <c r="F839" s="178"/>
      <c r="G839" s="179">
        <f t="shared" si="0"/>
        <v>0</v>
      </c>
      <c r="H839" s="178"/>
      <c r="I839" s="179">
        <f t="shared" si="1"/>
        <v>0</v>
      </c>
      <c r="J839" s="178"/>
      <c r="K839" s="179">
        <f t="shared" si="2"/>
        <v>0</v>
      </c>
      <c r="L839" s="179">
        <v>21</v>
      </c>
      <c r="M839" s="179">
        <f t="shared" si="3"/>
        <v>0</v>
      </c>
      <c r="N839" s="179">
        <v>0</v>
      </c>
      <c r="O839" s="179">
        <f t="shared" si="4"/>
        <v>0</v>
      </c>
      <c r="P839" s="179">
        <v>0</v>
      </c>
      <c r="Q839" s="179">
        <f t="shared" si="5"/>
        <v>0</v>
      </c>
      <c r="R839" s="179"/>
      <c r="S839" s="179" t="s">
        <v>177</v>
      </c>
      <c r="T839" s="180" t="s">
        <v>178</v>
      </c>
      <c r="U839" s="158">
        <v>0.65300000000000002</v>
      </c>
      <c r="V839" s="158">
        <f t="shared" si="6"/>
        <v>3340.71</v>
      </c>
      <c r="W839" s="15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 t="s">
        <v>188</v>
      </c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</row>
    <row r="840" spans="1:60" outlineLevel="1" x14ac:dyDescent="0.2">
      <c r="A840" s="174">
        <v>219</v>
      </c>
      <c r="B840" s="175" t="s">
        <v>957</v>
      </c>
      <c r="C840" s="183" t="s">
        <v>958</v>
      </c>
      <c r="D840" s="176" t="s">
        <v>234</v>
      </c>
      <c r="E840" s="177">
        <v>852.65656999999999</v>
      </c>
      <c r="F840" s="178"/>
      <c r="G840" s="179">
        <f t="shared" si="0"/>
        <v>0</v>
      </c>
      <c r="H840" s="178"/>
      <c r="I840" s="179">
        <f t="shared" si="1"/>
        <v>0</v>
      </c>
      <c r="J840" s="178"/>
      <c r="K840" s="179">
        <f t="shared" si="2"/>
        <v>0</v>
      </c>
      <c r="L840" s="179">
        <v>21</v>
      </c>
      <c r="M840" s="179">
        <f t="shared" si="3"/>
        <v>0</v>
      </c>
      <c r="N840" s="179">
        <v>0</v>
      </c>
      <c r="O840" s="179">
        <f t="shared" si="4"/>
        <v>0</v>
      </c>
      <c r="P840" s="179">
        <v>0</v>
      </c>
      <c r="Q840" s="179">
        <f t="shared" si="5"/>
        <v>0</v>
      </c>
      <c r="R840" s="179"/>
      <c r="S840" s="179" t="s">
        <v>177</v>
      </c>
      <c r="T840" s="180" t="s">
        <v>178</v>
      </c>
      <c r="U840" s="158">
        <v>0.49</v>
      </c>
      <c r="V840" s="158">
        <f t="shared" si="6"/>
        <v>417.8</v>
      </c>
      <c r="W840" s="15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 t="s">
        <v>188</v>
      </c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</row>
    <row r="841" spans="1:60" ht="22.5" outlineLevel="1" x14ac:dyDescent="0.2">
      <c r="A841" s="174">
        <v>220</v>
      </c>
      <c r="B841" s="175" t="s">
        <v>959</v>
      </c>
      <c r="C841" s="183" t="s">
        <v>960</v>
      </c>
      <c r="D841" s="176" t="s">
        <v>234</v>
      </c>
      <c r="E841" s="177">
        <v>16200.47478</v>
      </c>
      <c r="F841" s="178"/>
      <c r="G841" s="179">
        <f t="shared" si="0"/>
        <v>0</v>
      </c>
      <c r="H841" s="178"/>
      <c r="I841" s="179">
        <f t="shared" si="1"/>
        <v>0</v>
      </c>
      <c r="J841" s="178"/>
      <c r="K841" s="179">
        <f t="shared" si="2"/>
        <v>0</v>
      </c>
      <c r="L841" s="179">
        <v>21</v>
      </c>
      <c r="M841" s="179">
        <f t="shared" si="3"/>
        <v>0</v>
      </c>
      <c r="N841" s="179">
        <v>0</v>
      </c>
      <c r="O841" s="179">
        <f t="shared" si="4"/>
        <v>0</v>
      </c>
      <c r="P841" s="179">
        <v>0</v>
      </c>
      <c r="Q841" s="179">
        <f t="shared" si="5"/>
        <v>0</v>
      </c>
      <c r="R841" s="179"/>
      <c r="S841" s="179" t="s">
        <v>177</v>
      </c>
      <c r="T841" s="180" t="s">
        <v>178</v>
      </c>
      <c r="U841" s="158">
        <v>0</v>
      </c>
      <c r="V841" s="158">
        <f t="shared" si="6"/>
        <v>0</v>
      </c>
      <c r="W841" s="15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 t="s">
        <v>188</v>
      </c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</row>
    <row r="842" spans="1:60" ht="22.5" outlineLevel="1" x14ac:dyDescent="0.2">
      <c r="A842" s="174">
        <v>221</v>
      </c>
      <c r="B842" s="175" t="s">
        <v>961</v>
      </c>
      <c r="C842" s="183" t="s">
        <v>962</v>
      </c>
      <c r="D842" s="176" t="s">
        <v>234</v>
      </c>
      <c r="E842" s="177">
        <v>852.65656999999999</v>
      </c>
      <c r="F842" s="178"/>
      <c r="G842" s="179">
        <f t="shared" si="0"/>
        <v>0</v>
      </c>
      <c r="H842" s="178"/>
      <c r="I842" s="179">
        <f t="shared" si="1"/>
        <v>0</v>
      </c>
      <c r="J842" s="178"/>
      <c r="K842" s="179">
        <f t="shared" si="2"/>
        <v>0</v>
      </c>
      <c r="L842" s="179">
        <v>21</v>
      </c>
      <c r="M842" s="179">
        <f t="shared" si="3"/>
        <v>0</v>
      </c>
      <c r="N842" s="179">
        <v>0</v>
      </c>
      <c r="O842" s="179">
        <f t="shared" si="4"/>
        <v>0</v>
      </c>
      <c r="P842" s="179">
        <v>0</v>
      </c>
      <c r="Q842" s="179">
        <f t="shared" si="5"/>
        <v>0</v>
      </c>
      <c r="R842" s="179"/>
      <c r="S842" s="179" t="s">
        <v>177</v>
      </c>
      <c r="T842" s="180" t="s">
        <v>178</v>
      </c>
      <c r="U842" s="158">
        <v>0.94199999999999995</v>
      </c>
      <c r="V842" s="158">
        <f t="shared" si="6"/>
        <v>803.2</v>
      </c>
      <c r="W842" s="15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 t="s">
        <v>188</v>
      </c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</row>
    <row r="843" spans="1:60" ht="22.5" outlineLevel="1" x14ac:dyDescent="0.2">
      <c r="A843" s="174">
        <v>222</v>
      </c>
      <c r="B843" s="175" t="s">
        <v>963</v>
      </c>
      <c r="C843" s="183" t="s">
        <v>964</v>
      </c>
      <c r="D843" s="176" t="s">
        <v>234</v>
      </c>
      <c r="E843" s="177">
        <v>5115.9394000000002</v>
      </c>
      <c r="F843" s="178"/>
      <c r="G843" s="179">
        <f t="shared" si="0"/>
        <v>0</v>
      </c>
      <c r="H843" s="178"/>
      <c r="I843" s="179">
        <f t="shared" si="1"/>
        <v>0</v>
      </c>
      <c r="J843" s="178"/>
      <c r="K843" s="179">
        <f t="shared" si="2"/>
        <v>0</v>
      </c>
      <c r="L843" s="179">
        <v>21</v>
      </c>
      <c r="M843" s="179">
        <f t="shared" si="3"/>
        <v>0</v>
      </c>
      <c r="N843" s="179">
        <v>0</v>
      </c>
      <c r="O843" s="179">
        <f t="shared" si="4"/>
        <v>0</v>
      </c>
      <c r="P843" s="179">
        <v>0</v>
      </c>
      <c r="Q843" s="179">
        <f t="shared" si="5"/>
        <v>0</v>
      </c>
      <c r="R843" s="179"/>
      <c r="S843" s="179" t="s">
        <v>177</v>
      </c>
      <c r="T843" s="180" t="s">
        <v>178</v>
      </c>
      <c r="U843" s="158">
        <v>0.105</v>
      </c>
      <c r="V843" s="158">
        <f t="shared" si="6"/>
        <v>537.16999999999996</v>
      </c>
      <c r="W843" s="15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 t="s">
        <v>188</v>
      </c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</row>
    <row r="844" spans="1:60" outlineLevel="1" x14ac:dyDescent="0.2">
      <c r="A844" s="167">
        <v>223</v>
      </c>
      <c r="B844" s="168" t="s">
        <v>239</v>
      </c>
      <c r="C844" s="184" t="s">
        <v>240</v>
      </c>
      <c r="D844" s="169" t="s">
        <v>234</v>
      </c>
      <c r="E844" s="170">
        <v>852.65656999999999</v>
      </c>
      <c r="F844" s="171"/>
      <c r="G844" s="172">
        <f t="shared" si="0"/>
        <v>0</v>
      </c>
      <c r="H844" s="171"/>
      <c r="I844" s="172">
        <f t="shared" si="1"/>
        <v>0</v>
      </c>
      <c r="J844" s="171"/>
      <c r="K844" s="172">
        <f t="shared" si="2"/>
        <v>0</v>
      </c>
      <c r="L844" s="172">
        <v>21</v>
      </c>
      <c r="M844" s="172">
        <f t="shared" si="3"/>
        <v>0</v>
      </c>
      <c r="N844" s="172">
        <v>0</v>
      </c>
      <c r="O844" s="172">
        <f t="shared" si="4"/>
        <v>0</v>
      </c>
      <c r="P844" s="172">
        <v>0</v>
      </c>
      <c r="Q844" s="172">
        <f t="shared" si="5"/>
        <v>0</v>
      </c>
      <c r="R844" s="172"/>
      <c r="S844" s="172" t="s">
        <v>177</v>
      </c>
      <c r="T844" s="173" t="s">
        <v>178</v>
      </c>
      <c r="U844" s="158">
        <v>0</v>
      </c>
      <c r="V844" s="158">
        <f t="shared" si="6"/>
        <v>0</v>
      </c>
      <c r="W844" s="15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 t="s">
        <v>188</v>
      </c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</row>
    <row r="845" spans="1:60" x14ac:dyDescent="0.2">
      <c r="A845" s="5"/>
      <c r="B845" s="6"/>
      <c r="C845" s="185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AE845">
        <v>15</v>
      </c>
      <c r="AF845">
        <v>21</v>
      </c>
    </row>
    <row r="846" spans="1:60" x14ac:dyDescent="0.2">
      <c r="A846" s="151"/>
      <c r="B846" s="152" t="s">
        <v>26</v>
      </c>
      <c r="C846" s="186"/>
      <c r="D846" s="153"/>
      <c r="E846" s="154"/>
      <c r="F846" s="154"/>
      <c r="G846" s="181">
        <f>G8+G98+G134+G172+G179+G220+G225+G285+G296+G303+G355+G378+G429+G442+G453+G455+G517+G601+G626+G634+G668+G672+G678+G758+G804+G809+G823+G828+G833</f>
        <v>0</v>
      </c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AE846">
        <f>SUMIF(L7:L844,AE845,G7:G844)</f>
        <v>0</v>
      </c>
      <c r="AF846">
        <f>SUMIF(L7:L844,AF845,G7:G844)</f>
        <v>0</v>
      </c>
      <c r="AG846" t="s">
        <v>189</v>
      </c>
    </row>
    <row r="847" spans="1:60" x14ac:dyDescent="0.2">
      <c r="A847" s="5"/>
      <c r="B847" s="6"/>
      <c r="C847" s="185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60" x14ac:dyDescent="0.2">
      <c r="A848" s="5"/>
      <c r="B848" s="6"/>
      <c r="C848" s="185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33" x14ac:dyDescent="0.2">
      <c r="A849" s="274" t="s">
        <v>190</v>
      </c>
      <c r="B849" s="274"/>
      <c r="C849" s="275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33" x14ac:dyDescent="0.2">
      <c r="A850" s="255"/>
      <c r="B850" s="256"/>
      <c r="C850" s="257"/>
      <c r="D850" s="256"/>
      <c r="E850" s="256"/>
      <c r="F850" s="256"/>
      <c r="G850" s="25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AG850" t="s">
        <v>191</v>
      </c>
    </row>
    <row r="851" spans="1:33" x14ac:dyDescent="0.2">
      <c r="A851" s="259"/>
      <c r="B851" s="260"/>
      <c r="C851" s="261"/>
      <c r="D851" s="260"/>
      <c r="E851" s="260"/>
      <c r="F851" s="260"/>
      <c r="G851" s="262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33" x14ac:dyDescent="0.2">
      <c r="A852" s="259"/>
      <c r="B852" s="260"/>
      <c r="C852" s="261"/>
      <c r="D852" s="260"/>
      <c r="E852" s="260"/>
      <c r="F852" s="260"/>
      <c r="G852" s="262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33" x14ac:dyDescent="0.2">
      <c r="A853" s="259"/>
      <c r="B853" s="260"/>
      <c r="C853" s="261"/>
      <c r="D853" s="260"/>
      <c r="E853" s="260"/>
      <c r="F853" s="260"/>
      <c r="G853" s="262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33" x14ac:dyDescent="0.2">
      <c r="A854" s="263"/>
      <c r="B854" s="264"/>
      <c r="C854" s="265"/>
      <c r="D854" s="264"/>
      <c r="E854" s="264"/>
      <c r="F854" s="264"/>
      <c r="G854" s="266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33" x14ac:dyDescent="0.2">
      <c r="A855" s="5"/>
      <c r="B855" s="6"/>
      <c r="C855" s="185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33" x14ac:dyDescent="0.2">
      <c r="C856" s="187"/>
      <c r="D856" s="139"/>
      <c r="AG856" t="s">
        <v>192</v>
      </c>
    </row>
    <row r="857" spans="1:33" x14ac:dyDescent="0.2">
      <c r="D857" s="139"/>
    </row>
    <row r="858" spans="1:33" x14ac:dyDescent="0.2">
      <c r="D858" s="139"/>
    </row>
    <row r="859" spans="1:33" x14ac:dyDescent="0.2">
      <c r="D859" s="139"/>
    </row>
    <row r="860" spans="1:33" x14ac:dyDescent="0.2">
      <c r="D860" s="139"/>
    </row>
    <row r="861" spans="1:33" x14ac:dyDescent="0.2">
      <c r="D861" s="139"/>
    </row>
    <row r="862" spans="1:33" x14ac:dyDescent="0.2">
      <c r="D862" s="139"/>
    </row>
    <row r="863" spans="1:33" x14ac:dyDescent="0.2">
      <c r="D863" s="139"/>
    </row>
    <row r="864" spans="1:33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kIFljNmZ1XPXY9HLwqYwOnTuutg6aAt6V4HEAQsrZq10UNn+uIVSlK3wAq7eOaMDugEC08KV/xSC7deTUlopjw==" saltValue="eSmw9btwR0G+lnfx+P+GHg==" spinCount="100000" sheet="1"/>
  <mergeCells count="7">
    <mergeCell ref="A850:G854"/>
    <mergeCell ref="C357:G357"/>
    <mergeCell ref="A1:G1"/>
    <mergeCell ref="C2:G2"/>
    <mergeCell ref="C3:G3"/>
    <mergeCell ref="C4:G4"/>
    <mergeCell ref="A849:C84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131" activePane="bottomLeft" state="frozen"/>
      <selection pane="bottomLeft" activeCell="F142" sqref="F142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43</v>
      </c>
      <c r="C3" s="268" t="s">
        <v>46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44</v>
      </c>
      <c r="C4" s="271" t="s">
        <v>48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SUMIF(AG9:AG84,"&lt;&gt;NOR",G9:G84)</f>
        <v>0</v>
      </c>
      <c r="H8" s="165"/>
      <c r="I8" s="165">
        <f>SUM(I9:I84)</f>
        <v>0</v>
      </c>
      <c r="J8" s="165"/>
      <c r="K8" s="165">
        <f>SUM(K9:K84)</f>
        <v>0</v>
      </c>
      <c r="L8" s="165"/>
      <c r="M8" s="165">
        <f>SUM(M9:M84)</f>
        <v>0</v>
      </c>
      <c r="N8" s="165"/>
      <c r="O8" s="165">
        <f>SUM(O9:O84)</f>
        <v>0</v>
      </c>
      <c r="P8" s="165"/>
      <c r="Q8" s="165">
        <f>SUM(Q9:Q84)</f>
        <v>0</v>
      </c>
      <c r="R8" s="165"/>
      <c r="S8" s="165"/>
      <c r="T8" s="166"/>
      <c r="U8" s="160"/>
      <c r="V8" s="160">
        <f>SUM(V9:V84)</f>
        <v>453.62000000000006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242</v>
      </c>
      <c r="C9" s="184" t="s">
        <v>243</v>
      </c>
      <c r="D9" s="169" t="s">
        <v>195</v>
      </c>
      <c r="E9" s="170">
        <v>62.735500000000002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0.627</v>
      </c>
      <c r="V9" s="158">
        <f>ROUND(E9*U9,2)</f>
        <v>39.340000000000003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965</v>
      </c>
      <c r="D10" s="188"/>
      <c r="E10" s="189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55"/>
      <c r="B11" s="156"/>
      <c r="C11" s="190" t="s">
        <v>966</v>
      </c>
      <c r="D11" s="188"/>
      <c r="E11" s="189">
        <v>8.76</v>
      </c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200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967</v>
      </c>
      <c r="D12" s="188"/>
      <c r="E12" s="189">
        <v>19.68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55"/>
      <c r="B13" s="156"/>
      <c r="C13" s="190" t="s">
        <v>968</v>
      </c>
      <c r="D13" s="188"/>
      <c r="E13" s="189">
        <v>14.41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55"/>
      <c r="B14" s="156"/>
      <c r="C14" s="190" t="s">
        <v>969</v>
      </c>
      <c r="D14" s="188"/>
      <c r="E14" s="189">
        <v>10.88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200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55"/>
      <c r="B15" s="156"/>
      <c r="C15" s="190" t="s">
        <v>970</v>
      </c>
      <c r="D15" s="188"/>
      <c r="E15" s="189">
        <v>9.01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200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67">
        <v>2</v>
      </c>
      <c r="B16" s="168" t="s">
        <v>252</v>
      </c>
      <c r="C16" s="184" t="s">
        <v>253</v>
      </c>
      <c r="D16" s="169" t="s">
        <v>195</v>
      </c>
      <c r="E16" s="170">
        <v>62.735500000000002</v>
      </c>
      <c r="F16" s="171"/>
      <c r="G16" s="172">
        <f>ROUND(E16*F16,2)</f>
        <v>0</v>
      </c>
      <c r="H16" s="171"/>
      <c r="I16" s="172">
        <f>ROUND(E16*H16,2)</f>
        <v>0</v>
      </c>
      <c r="J16" s="171"/>
      <c r="K16" s="172">
        <f>ROUND(E16*J16,2)</f>
        <v>0</v>
      </c>
      <c r="L16" s="172">
        <v>21</v>
      </c>
      <c r="M16" s="172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2"/>
      <c r="S16" s="172" t="s">
        <v>177</v>
      </c>
      <c r="T16" s="173" t="s">
        <v>178</v>
      </c>
      <c r="U16" s="158">
        <v>1.2270000000000001</v>
      </c>
      <c r="V16" s="158">
        <f>ROUND(E16*U16,2)</f>
        <v>76.98</v>
      </c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196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965</v>
      </c>
      <c r="D17" s="188"/>
      <c r="E17" s="189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55"/>
      <c r="B18" s="156"/>
      <c r="C18" s="190" t="s">
        <v>966</v>
      </c>
      <c r="D18" s="188"/>
      <c r="E18" s="189">
        <v>8.76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200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55"/>
      <c r="B19" s="156"/>
      <c r="C19" s="190" t="s">
        <v>967</v>
      </c>
      <c r="D19" s="188"/>
      <c r="E19" s="189">
        <v>19.68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200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968</v>
      </c>
      <c r="D20" s="188"/>
      <c r="E20" s="189">
        <v>14.41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55"/>
      <c r="B21" s="156"/>
      <c r="C21" s="190" t="s">
        <v>969</v>
      </c>
      <c r="D21" s="188"/>
      <c r="E21" s="189">
        <v>10.88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55"/>
      <c r="B22" s="156"/>
      <c r="C22" s="190" t="s">
        <v>970</v>
      </c>
      <c r="D22" s="188"/>
      <c r="E22" s="189">
        <v>9.01</v>
      </c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200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67">
        <v>3</v>
      </c>
      <c r="B23" s="168" t="s">
        <v>206</v>
      </c>
      <c r="C23" s="184" t="s">
        <v>207</v>
      </c>
      <c r="D23" s="169" t="s">
        <v>208</v>
      </c>
      <c r="E23" s="170">
        <v>5.6330400000000003</v>
      </c>
      <c r="F23" s="171"/>
      <c r="G23" s="172">
        <f>ROUND(E23*F23,2)</f>
        <v>0</v>
      </c>
      <c r="H23" s="171"/>
      <c r="I23" s="172">
        <f>ROUND(E23*H23,2)</f>
        <v>0</v>
      </c>
      <c r="J23" s="171"/>
      <c r="K23" s="172">
        <f>ROUND(E23*J23,2)</f>
        <v>0</v>
      </c>
      <c r="L23" s="172">
        <v>21</v>
      </c>
      <c r="M23" s="172">
        <f>G23*(1+L23/100)</f>
        <v>0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2"/>
      <c r="S23" s="172" t="s">
        <v>177</v>
      </c>
      <c r="T23" s="173" t="s">
        <v>178</v>
      </c>
      <c r="U23" s="158">
        <v>9.5200000000000007E-2</v>
      </c>
      <c r="V23" s="158">
        <f>ROUND(E23*U23,2)</f>
        <v>0.54</v>
      </c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196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55"/>
      <c r="B24" s="156"/>
      <c r="C24" s="190" t="s">
        <v>258</v>
      </c>
      <c r="D24" s="188"/>
      <c r="E24" s="189">
        <v>0.83</v>
      </c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200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259</v>
      </c>
      <c r="D25" s="188"/>
      <c r="E25" s="189">
        <v>1.96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55"/>
      <c r="B26" s="156"/>
      <c r="C26" s="190" t="s">
        <v>260</v>
      </c>
      <c r="D26" s="188"/>
      <c r="E26" s="189">
        <v>1.96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200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55"/>
      <c r="B27" s="156"/>
      <c r="C27" s="190" t="s">
        <v>261</v>
      </c>
      <c r="D27" s="188"/>
      <c r="E27" s="189">
        <v>0.88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200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67">
        <v>4</v>
      </c>
      <c r="B28" s="168" t="s">
        <v>262</v>
      </c>
      <c r="C28" s="184" t="s">
        <v>263</v>
      </c>
      <c r="D28" s="169" t="s">
        <v>208</v>
      </c>
      <c r="E28" s="170">
        <v>75.282600000000002</v>
      </c>
      <c r="F28" s="171"/>
      <c r="G28" s="172">
        <f>ROUND(E28*F28,2)</f>
        <v>0</v>
      </c>
      <c r="H28" s="171"/>
      <c r="I28" s="172">
        <f>ROUND(E28*H28,2)</f>
        <v>0</v>
      </c>
      <c r="J28" s="171"/>
      <c r="K28" s="172">
        <f>ROUND(E28*J28,2)</f>
        <v>0</v>
      </c>
      <c r="L28" s="172">
        <v>21</v>
      </c>
      <c r="M28" s="172">
        <f>G28*(1+L28/100)</f>
        <v>0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2"/>
      <c r="S28" s="172" t="s">
        <v>177</v>
      </c>
      <c r="T28" s="173" t="s">
        <v>178</v>
      </c>
      <c r="U28" s="158">
        <v>3.5329999999999999</v>
      </c>
      <c r="V28" s="158">
        <f>ROUND(E28*U28,2)</f>
        <v>265.97000000000003</v>
      </c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196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264</v>
      </c>
      <c r="D29" s="188"/>
      <c r="E29" s="189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55"/>
      <c r="B30" s="156"/>
      <c r="C30" s="199" t="s">
        <v>283</v>
      </c>
      <c r="D30" s="191"/>
      <c r="E30" s="192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200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55"/>
      <c r="B31" s="156"/>
      <c r="C31" s="200" t="s">
        <v>971</v>
      </c>
      <c r="D31" s="191"/>
      <c r="E31" s="192">
        <v>8.76</v>
      </c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200</v>
      </c>
      <c r="AH31" s="148">
        <v>2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200" t="s">
        <v>972</v>
      </c>
      <c r="D32" s="191"/>
      <c r="E32" s="192">
        <v>19.68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2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55"/>
      <c r="B33" s="156"/>
      <c r="C33" s="200" t="s">
        <v>973</v>
      </c>
      <c r="D33" s="191"/>
      <c r="E33" s="192">
        <v>14.41</v>
      </c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200</v>
      </c>
      <c r="AH33" s="148">
        <v>2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55"/>
      <c r="B34" s="156"/>
      <c r="C34" s="200" t="s">
        <v>974</v>
      </c>
      <c r="D34" s="191"/>
      <c r="E34" s="192">
        <v>10.88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2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200" t="s">
        <v>975</v>
      </c>
      <c r="D35" s="191"/>
      <c r="E35" s="192">
        <v>9.01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2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201" t="s">
        <v>295</v>
      </c>
      <c r="D36" s="193"/>
      <c r="E36" s="194">
        <v>62.74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>
        <v>3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55"/>
      <c r="B37" s="156"/>
      <c r="C37" s="199" t="s">
        <v>296</v>
      </c>
      <c r="D37" s="191"/>
      <c r="E37" s="192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200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190" t="s">
        <v>976</v>
      </c>
      <c r="D38" s="188"/>
      <c r="E38" s="189">
        <v>75.28</v>
      </c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22.5" outlineLevel="1" x14ac:dyDescent="0.2">
      <c r="A39" s="167">
        <v>5</v>
      </c>
      <c r="B39" s="168" t="s">
        <v>210</v>
      </c>
      <c r="C39" s="184" t="s">
        <v>211</v>
      </c>
      <c r="D39" s="169" t="s">
        <v>208</v>
      </c>
      <c r="E39" s="170">
        <v>5.6330400000000003</v>
      </c>
      <c r="F39" s="171"/>
      <c r="G39" s="172">
        <f>ROUND(E39*F39,2)</f>
        <v>0</v>
      </c>
      <c r="H39" s="171"/>
      <c r="I39" s="172">
        <f>ROUND(E39*H39,2)</f>
        <v>0</v>
      </c>
      <c r="J39" s="171"/>
      <c r="K39" s="172">
        <f>ROUND(E39*J39,2)</f>
        <v>0</v>
      </c>
      <c r="L39" s="172">
        <v>21</v>
      </c>
      <c r="M39" s="172">
        <f>G39*(1+L39/100)</f>
        <v>0</v>
      </c>
      <c r="N39" s="172">
        <v>0</v>
      </c>
      <c r="O39" s="172">
        <f>ROUND(E39*N39,2)</f>
        <v>0</v>
      </c>
      <c r="P39" s="172">
        <v>0</v>
      </c>
      <c r="Q39" s="172">
        <f>ROUND(E39*P39,2)</f>
        <v>0</v>
      </c>
      <c r="R39" s="172"/>
      <c r="S39" s="172" t="s">
        <v>177</v>
      </c>
      <c r="T39" s="173" t="s">
        <v>178</v>
      </c>
      <c r="U39" s="158">
        <v>7.3999999999999996E-2</v>
      </c>
      <c r="V39" s="158">
        <f>ROUND(E39*U39,2)</f>
        <v>0.42</v>
      </c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196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55"/>
      <c r="B40" s="156"/>
      <c r="C40" s="190" t="s">
        <v>258</v>
      </c>
      <c r="D40" s="188"/>
      <c r="E40" s="189">
        <v>0.83</v>
      </c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190" t="s">
        <v>259</v>
      </c>
      <c r="D41" s="188"/>
      <c r="E41" s="189">
        <v>1.96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55"/>
      <c r="B42" s="156"/>
      <c r="C42" s="190" t="s">
        <v>260</v>
      </c>
      <c r="D42" s="188"/>
      <c r="E42" s="189">
        <v>1.96</v>
      </c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200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0" t="s">
        <v>261</v>
      </c>
      <c r="D43" s="188"/>
      <c r="E43" s="189">
        <v>0.88</v>
      </c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ht="22.5" outlineLevel="1" x14ac:dyDescent="0.2">
      <c r="A44" s="167">
        <v>6</v>
      </c>
      <c r="B44" s="168" t="s">
        <v>269</v>
      </c>
      <c r="C44" s="184" t="s">
        <v>270</v>
      </c>
      <c r="D44" s="169" t="s">
        <v>208</v>
      </c>
      <c r="E44" s="170">
        <v>29.398</v>
      </c>
      <c r="F44" s="171"/>
      <c r="G44" s="172">
        <f>ROUND(E44*F44,2)</f>
        <v>0</v>
      </c>
      <c r="H44" s="171"/>
      <c r="I44" s="172">
        <f>ROUND(E44*H44,2)</f>
        <v>0</v>
      </c>
      <c r="J44" s="171"/>
      <c r="K44" s="172">
        <f>ROUND(E44*J44,2)</f>
        <v>0</v>
      </c>
      <c r="L44" s="172">
        <v>21</v>
      </c>
      <c r="M44" s="172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2"/>
      <c r="S44" s="172" t="s">
        <v>177</v>
      </c>
      <c r="T44" s="173" t="s">
        <v>178</v>
      </c>
      <c r="U44" s="158">
        <v>1.0999999999999999E-2</v>
      </c>
      <c r="V44" s="158">
        <f>ROUND(E44*U44,2)</f>
        <v>0.32</v>
      </c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196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55"/>
      <c r="B45" s="156"/>
      <c r="C45" s="190" t="s">
        <v>977</v>
      </c>
      <c r="D45" s="188"/>
      <c r="E45" s="189">
        <v>21.38</v>
      </c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200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55"/>
      <c r="B46" s="156"/>
      <c r="C46" s="190" t="s">
        <v>978</v>
      </c>
      <c r="D46" s="188"/>
      <c r="E46" s="189">
        <v>8.02</v>
      </c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200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ht="33.75" outlineLevel="1" x14ac:dyDescent="0.2">
      <c r="A47" s="167">
        <v>7</v>
      </c>
      <c r="B47" s="168" t="s">
        <v>281</v>
      </c>
      <c r="C47" s="184" t="s">
        <v>282</v>
      </c>
      <c r="D47" s="169" t="s">
        <v>208</v>
      </c>
      <c r="E47" s="170">
        <v>293.98</v>
      </c>
      <c r="F47" s="171"/>
      <c r="G47" s="172">
        <f>ROUND(E47*F47,2)</f>
        <v>0</v>
      </c>
      <c r="H47" s="171"/>
      <c r="I47" s="172">
        <f>ROUND(E47*H47,2)</f>
        <v>0</v>
      </c>
      <c r="J47" s="171"/>
      <c r="K47" s="172">
        <f>ROUND(E47*J47,2)</f>
        <v>0</v>
      </c>
      <c r="L47" s="172">
        <v>21</v>
      </c>
      <c r="M47" s="172">
        <f>G47*(1+L47/100)</f>
        <v>0</v>
      </c>
      <c r="N47" s="172">
        <v>0</v>
      </c>
      <c r="O47" s="172">
        <f>ROUND(E47*N47,2)</f>
        <v>0</v>
      </c>
      <c r="P47" s="172">
        <v>0</v>
      </c>
      <c r="Q47" s="172">
        <f>ROUND(E47*P47,2)</f>
        <v>0</v>
      </c>
      <c r="R47" s="172"/>
      <c r="S47" s="172" t="s">
        <v>177</v>
      </c>
      <c r="T47" s="173" t="s">
        <v>178</v>
      </c>
      <c r="U47" s="158">
        <v>0</v>
      </c>
      <c r="V47" s="158">
        <f>ROUND(E47*U47,2)</f>
        <v>0</v>
      </c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196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199" t="s">
        <v>283</v>
      </c>
      <c r="D48" s="191"/>
      <c r="E48" s="192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200" t="s">
        <v>979</v>
      </c>
      <c r="D49" s="191"/>
      <c r="E49" s="192">
        <v>21.38</v>
      </c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>
        <v>2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200" t="s">
        <v>980</v>
      </c>
      <c r="D50" s="191"/>
      <c r="E50" s="192">
        <v>8.02</v>
      </c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>
        <v>2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201" t="s">
        <v>295</v>
      </c>
      <c r="D51" s="193"/>
      <c r="E51" s="194">
        <v>29.4</v>
      </c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>
        <v>3</v>
      </c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199" t="s">
        <v>296</v>
      </c>
      <c r="D52" s="191"/>
      <c r="E52" s="192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190" t="s">
        <v>981</v>
      </c>
      <c r="D53" s="188"/>
      <c r="E53" s="189">
        <v>293.98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22.5" outlineLevel="1" x14ac:dyDescent="0.2">
      <c r="A54" s="167">
        <v>8</v>
      </c>
      <c r="B54" s="168" t="s">
        <v>213</v>
      </c>
      <c r="C54" s="184" t="s">
        <v>214</v>
      </c>
      <c r="D54" s="169" t="s">
        <v>208</v>
      </c>
      <c r="E54" s="170">
        <v>5.6330400000000003</v>
      </c>
      <c r="F54" s="171"/>
      <c r="G54" s="172">
        <f>ROUND(E54*F54,2)</f>
        <v>0</v>
      </c>
      <c r="H54" s="171"/>
      <c r="I54" s="172">
        <f>ROUND(E54*H54,2)</f>
        <v>0</v>
      </c>
      <c r="J54" s="171"/>
      <c r="K54" s="172">
        <f>ROUND(E54*J54,2)</f>
        <v>0</v>
      </c>
      <c r="L54" s="172">
        <v>21</v>
      </c>
      <c r="M54" s="172">
        <f>G54*(1+L54/100)</f>
        <v>0</v>
      </c>
      <c r="N54" s="172">
        <v>0</v>
      </c>
      <c r="O54" s="172">
        <f>ROUND(E54*N54,2)</f>
        <v>0</v>
      </c>
      <c r="P54" s="172">
        <v>0</v>
      </c>
      <c r="Q54" s="172">
        <f>ROUND(E54*P54,2)</f>
        <v>0</v>
      </c>
      <c r="R54" s="172"/>
      <c r="S54" s="172" t="s">
        <v>177</v>
      </c>
      <c r="T54" s="173" t="s">
        <v>178</v>
      </c>
      <c r="U54" s="158">
        <v>0.65200000000000002</v>
      </c>
      <c r="V54" s="158">
        <f>ROUND(E54*U54,2)</f>
        <v>3.67</v>
      </c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196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55"/>
      <c r="B55" s="156"/>
      <c r="C55" s="190" t="s">
        <v>258</v>
      </c>
      <c r="D55" s="188"/>
      <c r="E55" s="189">
        <v>0.83</v>
      </c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200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55"/>
      <c r="B56" s="156"/>
      <c r="C56" s="190" t="s">
        <v>259</v>
      </c>
      <c r="D56" s="188"/>
      <c r="E56" s="189">
        <v>1.96</v>
      </c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200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55"/>
      <c r="B57" s="156"/>
      <c r="C57" s="190" t="s">
        <v>260</v>
      </c>
      <c r="D57" s="188"/>
      <c r="E57" s="189">
        <v>1.96</v>
      </c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200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55"/>
      <c r="B58" s="156"/>
      <c r="C58" s="190" t="s">
        <v>261</v>
      </c>
      <c r="D58" s="188"/>
      <c r="E58" s="189">
        <v>0.88</v>
      </c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200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ht="22.5" outlineLevel="1" x14ac:dyDescent="0.2">
      <c r="A59" s="167">
        <v>9</v>
      </c>
      <c r="B59" s="168" t="s">
        <v>298</v>
      </c>
      <c r="C59" s="184" t="s">
        <v>299</v>
      </c>
      <c r="D59" s="169" t="s">
        <v>208</v>
      </c>
      <c r="E59" s="170">
        <v>29.398</v>
      </c>
      <c r="F59" s="171"/>
      <c r="G59" s="172">
        <f>ROUND(E59*F59,2)</f>
        <v>0</v>
      </c>
      <c r="H59" s="171"/>
      <c r="I59" s="172">
        <f>ROUND(E59*H59,2)</f>
        <v>0</v>
      </c>
      <c r="J59" s="171"/>
      <c r="K59" s="172">
        <f>ROUND(E59*J59,2)</f>
        <v>0</v>
      </c>
      <c r="L59" s="172">
        <v>21</v>
      </c>
      <c r="M59" s="172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2"/>
      <c r="S59" s="172" t="s">
        <v>177</v>
      </c>
      <c r="T59" s="173" t="s">
        <v>178</v>
      </c>
      <c r="U59" s="158">
        <v>8.9999999999999993E-3</v>
      </c>
      <c r="V59" s="158">
        <f>ROUND(E59*U59,2)</f>
        <v>0.26</v>
      </c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196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55"/>
      <c r="B60" s="156"/>
      <c r="C60" s="190" t="s">
        <v>982</v>
      </c>
      <c r="D60" s="188"/>
      <c r="E60" s="189">
        <v>29.4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200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ht="33.75" outlineLevel="1" x14ac:dyDescent="0.2">
      <c r="A61" s="167">
        <v>10</v>
      </c>
      <c r="B61" s="168" t="s">
        <v>301</v>
      </c>
      <c r="C61" s="184" t="s">
        <v>302</v>
      </c>
      <c r="D61" s="169" t="s">
        <v>208</v>
      </c>
      <c r="E61" s="170">
        <v>45.884599999999999</v>
      </c>
      <c r="F61" s="171"/>
      <c r="G61" s="172">
        <f>ROUND(E61*F61,2)</f>
        <v>0</v>
      </c>
      <c r="H61" s="171"/>
      <c r="I61" s="172">
        <f>ROUND(E61*H61,2)</f>
        <v>0</v>
      </c>
      <c r="J61" s="171"/>
      <c r="K61" s="172">
        <f>ROUND(E61*J61,2)</f>
        <v>0</v>
      </c>
      <c r="L61" s="172">
        <v>21</v>
      </c>
      <c r="M61" s="172">
        <f>G61*(1+L61/100)</f>
        <v>0</v>
      </c>
      <c r="N61" s="172">
        <v>0</v>
      </c>
      <c r="O61" s="172">
        <f>ROUND(E61*N61,2)</f>
        <v>0</v>
      </c>
      <c r="P61" s="172">
        <v>0</v>
      </c>
      <c r="Q61" s="172">
        <f>ROUND(E61*P61,2)</f>
        <v>0</v>
      </c>
      <c r="R61" s="172"/>
      <c r="S61" s="172" t="s">
        <v>177</v>
      </c>
      <c r="T61" s="173" t="s">
        <v>178</v>
      </c>
      <c r="U61" s="158">
        <v>1.1499999999999999</v>
      </c>
      <c r="V61" s="158">
        <f>ROUND(E61*U61,2)</f>
        <v>52.77</v>
      </c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196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55"/>
      <c r="B62" s="156"/>
      <c r="C62" s="190" t="s">
        <v>264</v>
      </c>
      <c r="D62" s="188"/>
      <c r="E62" s="189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200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199" t="s">
        <v>283</v>
      </c>
      <c r="D63" s="191"/>
      <c r="E63" s="192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55"/>
      <c r="B64" s="156"/>
      <c r="C64" s="200" t="s">
        <v>971</v>
      </c>
      <c r="D64" s="191"/>
      <c r="E64" s="192">
        <v>8.76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200</v>
      </c>
      <c r="AH64" s="148">
        <v>2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55"/>
      <c r="B65" s="156"/>
      <c r="C65" s="200" t="s">
        <v>972</v>
      </c>
      <c r="D65" s="191"/>
      <c r="E65" s="192">
        <v>19.68</v>
      </c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200</v>
      </c>
      <c r="AH65" s="148">
        <v>2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55"/>
      <c r="B66" s="156"/>
      <c r="C66" s="200" t="s">
        <v>973</v>
      </c>
      <c r="D66" s="191"/>
      <c r="E66" s="192">
        <v>14.41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2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55"/>
      <c r="B67" s="156"/>
      <c r="C67" s="200" t="s">
        <v>974</v>
      </c>
      <c r="D67" s="191"/>
      <c r="E67" s="192">
        <v>10.88</v>
      </c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200</v>
      </c>
      <c r="AH67" s="148">
        <v>2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55"/>
      <c r="B68" s="156"/>
      <c r="C68" s="200" t="s">
        <v>975</v>
      </c>
      <c r="D68" s="191"/>
      <c r="E68" s="192">
        <v>9.01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200</v>
      </c>
      <c r="AH68" s="148">
        <v>2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201" t="s">
        <v>295</v>
      </c>
      <c r="D69" s="193"/>
      <c r="E69" s="194">
        <v>62.74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3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55"/>
      <c r="B70" s="156"/>
      <c r="C70" s="199" t="s">
        <v>296</v>
      </c>
      <c r="D70" s="191"/>
      <c r="E70" s="192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200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55"/>
      <c r="B71" s="156"/>
      <c r="C71" s="190" t="s">
        <v>976</v>
      </c>
      <c r="D71" s="188"/>
      <c r="E71" s="189">
        <v>75.28</v>
      </c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200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55"/>
      <c r="B72" s="156"/>
      <c r="C72" s="190" t="s">
        <v>983</v>
      </c>
      <c r="D72" s="188"/>
      <c r="E72" s="189">
        <v>-29.4</v>
      </c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200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ht="33.75" outlineLevel="1" x14ac:dyDescent="0.2">
      <c r="A73" s="167">
        <v>11</v>
      </c>
      <c r="B73" s="168" t="s">
        <v>215</v>
      </c>
      <c r="C73" s="184" t="s">
        <v>216</v>
      </c>
      <c r="D73" s="169" t="s">
        <v>195</v>
      </c>
      <c r="E73" s="170">
        <v>56.330399999999997</v>
      </c>
      <c r="F73" s="171"/>
      <c r="G73" s="172">
        <f>ROUND(E73*F73,2)</f>
        <v>0</v>
      </c>
      <c r="H73" s="171"/>
      <c r="I73" s="172">
        <f>ROUND(E73*H73,2)</f>
        <v>0</v>
      </c>
      <c r="J73" s="171"/>
      <c r="K73" s="172">
        <f>ROUND(E73*J73,2)</f>
        <v>0</v>
      </c>
      <c r="L73" s="172">
        <v>21</v>
      </c>
      <c r="M73" s="172">
        <f>G73*(1+L73/100)</f>
        <v>0</v>
      </c>
      <c r="N73" s="172">
        <v>0</v>
      </c>
      <c r="O73" s="172">
        <f>ROUND(E73*N73,2)</f>
        <v>0</v>
      </c>
      <c r="P73" s="172">
        <v>0</v>
      </c>
      <c r="Q73" s="172">
        <f>ROUND(E73*P73,2)</f>
        <v>0</v>
      </c>
      <c r="R73" s="172"/>
      <c r="S73" s="172" t="s">
        <v>177</v>
      </c>
      <c r="T73" s="173" t="s">
        <v>178</v>
      </c>
      <c r="U73" s="158">
        <v>0.17699999999999999</v>
      </c>
      <c r="V73" s="158">
        <f>ROUND(E73*U73,2)</f>
        <v>9.9700000000000006</v>
      </c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196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55"/>
      <c r="B74" s="156"/>
      <c r="C74" s="190" t="s">
        <v>304</v>
      </c>
      <c r="D74" s="188"/>
      <c r="E74" s="189">
        <v>8.2799999999999994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200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55"/>
      <c r="B75" s="156"/>
      <c r="C75" s="190" t="s">
        <v>305</v>
      </c>
      <c r="D75" s="188"/>
      <c r="E75" s="189">
        <v>19.64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200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55"/>
      <c r="B76" s="156"/>
      <c r="C76" s="190" t="s">
        <v>306</v>
      </c>
      <c r="D76" s="188"/>
      <c r="E76" s="189">
        <v>19.64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200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1" x14ac:dyDescent="0.2">
      <c r="A77" s="155"/>
      <c r="B77" s="156"/>
      <c r="C77" s="190" t="s">
        <v>307</v>
      </c>
      <c r="D77" s="188"/>
      <c r="E77" s="189">
        <v>8.76</v>
      </c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200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67">
        <v>12</v>
      </c>
      <c r="B78" s="168" t="s">
        <v>308</v>
      </c>
      <c r="C78" s="184" t="s">
        <v>309</v>
      </c>
      <c r="D78" s="169" t="s">
        <v>208</v>
      </c>
      <c r="E78" s="170">
        <v>29.398</v>
      </c>
      <c r="F78" s="171"/>
      <c r="G78" s="172">
        <f>ROUND(E78*F78,2)</f>
        <v>0</v>
      </c>
      <c r="H78" s="171"/>
      <c r="I78" s="172">
        <f>ROUND(E78*H78,2)</f>
        <v>0</v>
      </c>
      <c r="J78" s="171"/>
      <c r="K78" s="172">
        <f>ROUND(E78*J78,2)</f>
        <v>0</v>
      </c>
      <c r="L78" s="172">
        <v>21</v>
      </c>
      <c r="M78" s="172">
        <f>G78*(1+L78/100)</f>
        <v>0</v>
      </c>
      <c r="N78" s="172">
        <v>0</v>
      </c>
      <c r="O78" s="172">
        <f>ROUND(E78*N78,2)</f>
        <v>0</v>
      </c>
      <c r="P78" s="172">
        <v>0</v>
      </c>
      <c r="Q78" s="172">
        <f>ROUND(E78*P78,2)</f>
        <v>0</v>
      </c>
      <c r="R78" s="172"/>
      <c r="S78" s="172" t="s">
        <v>177</v>
      </c>
      <c r="T78" s="173" t="s">
        <v>178</v>
      </c>
      <c r="U78" s="158">
        <v>0</v>
      </c>
      <c r="V78" s="158">
        <f>ROUND(E78*U78,2)</f>
        <v>0</v>
      </c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196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1" x14ac:dyDescent="0.2">
      <c r="A79" s="155"/>
      <c r="B79" s="156"/>
      <c r="C79" s="190" t="s">
        <v>982</v>
      </c>
      <c r="D79" s="188"/>
      <c r="E79" s="189">
        <v>29.4</v>
      </c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200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ht="22.5" outlineLevel="1" x14ac:dyDescent="0.2">
      <c r="A80" s="167">
        <v>13</v>
      </c>
      <c r="B80" s="168" t="s">
        <v>218</v>
      </c>
      <c r="C80" s="184" t="s">
        <v>219</v>
      </c>
      <c r="D80" s="169" t="s">
        <v>195</v>
      </c>
      <c r="E80" s="170">
        <v>56.330399999999997</v>
      </c>
      <c r="F80" s="171"/>
      <c r="G80" s="172">
        <f>ROUND(E80*F80,2)</f>
        <v>0</v>
      </c>
      <c r="H80" s="171"/>
      <c r="I80" s="172">
        <f>ROUND(E80*H80,2)</f>
        <v>0</v>
      </c>
      <c r="J80" s="171"/>
      <c r="K80" s="172">
        <f>ROUND(E80*J80,2)</f>
        <v>0</v>
      </c>
      <c r="L80" s="172">
        <v>21</v>
      </c>
      <c r="M80" s="172">
        <f>G80*(1+L80/100)</f>
        <v>0</v>
      </c>
      <c r="N80" s="172">
        <v>0</v>
      </c>
      <c r="O80" s="172">
        <f>ROUND(E80*N80,2)</f>
        <v>0</v>
      </c>
      <c r="P80" s="172">
        <v>0</v>
      </c>
      <c r="Q80" s="172">
        <f>ROUND(E80*P80,2)</f>
        <v>0</v>
      </c>
      <c r="R80" s="172"/>
      <c r="S80" s="172" t="s">
        <v>177</v>
      </c>
      <c r="T80" s="173" t="s">
        <v>178</v>
      </c>
      <c r="U80" s="158">
        <v>0.06</v>
      </c>
      <c r="V80" s="158">
        <f>ROUND(E80*U80,2)</f>
        <v>3.38</v>
      </c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220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55"/>
      <c r="B81" s="156"/>
      <c r="C81" s="190" t="s">
        <v>304</v>
      </c>
      <c r="D81" s="188"/>
      <c r="E81" s="189">
        <v>8.2799999999999994</v>
      </c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200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55"/>
      <c r="B82" s="156"/>
      <c r="C82" s="190" t="s">
        <v>305</v>
      </c>
      <c r="D82" s="188"/>
      <c r="E82" s="189">
        <v>19.64</v>
      </c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200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55"/>
      <c r="B83" s="156"/>
      <c r="C83" s="190" t="s">
        <v>306</v>
      </c>
      <c r="D83" s="188"/>
      <c r="E83" s="189">
        <v>19.64</v>
      </c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200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55"/>
      <c r="B84" s="156"/>
      <c r="C84" s="190" t="s">
        <v>307</v>
      </c>
      <c r="D84" s="188"/>
      <c r="E84" s="189">
        <v>8.76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200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x14ac:dyDescent="0.2">
      <c r="A85" s="161" t="s">
        <v>172</v>
      </c>
      <c r="B85" s="162" t="s">
        <v>71</v>
      </c>
      <c r="C85" s="182" t="s">
        <v>72</v>
      </c>
      <c r="D85" s="163"/>
      <c r="E85" s="164"/>
      <c r="F85" s="165"/>
      <c r="G85" s="165">
        <f>SUMIF(AG86:AG119,"&lt;&gt;NOR",G86:G119)</f>
        <v>0</v>
      </c>
      <c r="H85" s="165"/>
      <c r="I85" s="165">
        <f>SUM(I86:I119)</f>
        <v>0</v>
      </c>
      <c r="J85" s="165"/>
      <c r="K85" s="165">
        <f>SUM(K86:K119)</f>
        <v>0</v>
      </c>
      <c r="L85" s="165"/>
      <c r="M85" s="165">
        <f>SUM(M86:M119)</f>
        <v>0</v>
      </c>
      <c r="N85" s="165"/>
      <c r="O85" s="165">
        <f>SUM(O86:O119)</f>
        <v>0</v>
      </c>
      <c r="P85" s="165"/>
      <c r="Q85" s="165">
        <f>SUM(Q86:Q119)</f>
        <v>0</v>
      </c>
      <c r="R85" s="165"/>
      <c r="S85" s="165"/>
      <c r="T85" s="166"/>
      <c r="U85" s="160"/>
      <c r="V85" s="160">
        <f>SUM(V86:V119)</f>
        <v>52.429999999999993</v>
      </c>
      <c r="W85" s="160"/>
      <c r="AG85" t="s">
        <v>173</v>
      </c>
    </row>
    <row r="86" spans="1:60" ht="22.5" outlineLevel="1" x14ac:dyDescent="0.2">
      <c r="A86" s="167">
        <v>14</v>
      </c>
      <c r="B86" s="168" t="s">
        <v>310</v>
      </c>
      <c r="C86" s="184" t="s">
        <v>311</v>
      </c>
      <c r="D86" s="169" t="s">
        <v>208</v>
      </c>
      <c r="E86" s="170">
        <v>21.380800000000001</v>
      </c>
      <c r="F86" s="171"/>
      <c r="G86" s="172">
        <f>ROUND(E86*F86,2)</f>
        <v>0</v>
      </c>
      <c r="H86" s="171"/>
      <c r="I86" s="172">
        <f>ROUND(E86*H86,2)</f>
        <v>0</v>
      </c>
      <c r="J86" s="171"/>
      <c r="K86" s="172">
        <f>ROUND(E86*J86,2)</f>
        <v>0</v>
      </c>
      <c r="L86" s="172">
        <v>21</v>
      </c>
      <c r="M86" s="172">
        <f>G86*(1+L86/100)</f>
        <v>0</v>
      </c>
      <c r="N86" s="172">
        <v>0</v>
      </c>
      <c r="O86" s="172">
        <f>ROUND(E86*N86,2)</f>
        <v>0</v>
      </c>
      <c r="P86" s="172">
        <v>0</v>
      </c>
      <c r="Q86" s="172">
        <f>ROUND(E86*P86,2)</f>
        <v>0</v>
      </c>
      <c r="R86" s="172"/>
      <c r="S86" s="172" t="s">
        <v>177</v>
      </c>
      <c r="T86" s="173" t="s">
        <v>178</v>
      </c>
      <c r="U86" s="158">
        <v>0.92</v>
      </c>
      <c r="V86" s="158">
        <f>ROUND(E86*U86,2)</f>
        <v>19.670000000000002</v>
      </c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196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264</v>
      </c>
      <c r="D87" s="188"/>
      <c r="E87" s="189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55"/>
      <c r="B88" s="156"/>
      <c r="C88" s="190" t="s">
        <v>984</v>
      </c>
      <c r="D88" s="188"/>
      <c r="E88" s="189">
        <v>3.52</v>
      </c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200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1" x14ac:dyDescent="0.2">
      <c r="A89" s="155"/>
      <c r="B89" s="156"/>
      <c r="C89" s="190" t="s">
        <v>985</v>
      </c>
      <c r="D89" s="188"/>
      <c r="E89" s="189">
        <v>8</v>
      </c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200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986</v>
      </c>
      <c r="D90" s="188"/>
      <c r="E90" s="189">
        <v>5.8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55"/>
      <c r="B91" s="156"/>
      <c r="C91" s="190" t="s">
        <v>987</v>
      </c>
      <c r="D91" s="188"/>
      <c r="E91" s="189">
        <v>4.0599999999999996</v>
      </c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200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1" x14ac:dyDescent="0.2">
      <c r="A92" s="167">
        <v>15</v>
      </c>
      <c r="B92" s="168" t="s">
        <v>312</v>
      </c>
      <c r="C92" s="184" t="s">
        <v>313</v>
      </c>
      <c r="D92" s="169" t="s">
        <v>195</v>
      </c>
      <c r="E92" s="170">
        <v>160.35599999999999</v>
      </c>
      <c r="F92" s="171"/>
      <c r="G92" s="172">
        <f>ROUND(E92*F92,2)</f>
        <v>0</v>
      </c>
      <c r="H92" s="171"/>
      <c r="I92" s="172">
        <f>ROUND(E92*H92,2)</f>
        <v>0</v>
      </c>
      <c r="J92" s="171"/>
      <c r="K92" s="172">
        <f>ROUND(E92*J92,2)</f>
        <v>0</v>
      </c>
      <c r="L92" s="172">
        <v>21</v>
      </c>
      <c r="M92" s="172">
        <f>G92*(1+L92/100)</f>
        <v>0</v>
      </c>
      <c r="N92" s="172">
        <v>0</v>
      </c>
      <c r="O92" s="172">
        <f>ROUND(E92*N92,2)</f>
        <v>0</v>
      </c>
      <c r="P92" s="172">
        <v>0</v>
      </c>
      <c r="Q92" s="172">
        <f>ROUND(E92*P92,2)</f>
        <v>0</v>
      </c>
      <c r="R92" s="172"/>
      <c r="S92" s="172" t="s">
        <v>177</v>
      </c>
      <c r="T92" s="173" t="s">
        <v>178</v>
      </c>
      <c r="U92" s="158">
        <v>8.8999999999999996E-2</v>
      </c>
      <c r="V92" s="158">
        <f>ROUND(E92*U92,2)</f>
        <v>14.27</v>
      </c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196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55"/>
      <c r="B93" s="156"/>
      <c r="C93" s="190" t="s">
        <v>264</v>
      </c>
      <c r="D93" s="188"/>
      <c r="E93" s="189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200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55"/>
      <c r="B94" s="156"/>
      <c r="C94" s="190" t="s">
        <v>988</v>
      </c>
      <c r="D94" s="188"/>
      <c r="E94" s="189">
        <v>26.4</v>
      </c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200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55"/>
      <c r="B95" s="156"/>
      <c r="C95" s="190" t="s">
        <v>989</v>
      </c>
      <c r="D95" s="188"/>
      <c r="E95" s="189">
        <v>60</v>
      </c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200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55"/>
      <c r="B96" s="156"/>
      <c r="C96" s="190" t="s">
        <v>990</v>
      </c>
      <c r="D96" s="188"/>
      <c r="E96" s="189">
        <v>43.48</v>
      </c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200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55"/>
      <c r="B97" s="156"/>
      <c r="C97" s="190" t="s">
        <v>991</v>
      </c>
      <c r="D97" s="188"/>
      <c r="E97" s="189">
        <v>30.48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200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67">
        <v>16</v>
      </c>
      <c r="B98" s="168" t="s">
        <v>318</v>
      </c>
      <c r="C98" s="184" t="s">
        <v>319</v>
      </c>
      <c r="D98" s="169" t="s">
        <v>208</v>
      </c>
      <c r="E98" s="170">
        <v>8.0177999999999994</v>
      </c>
      <c r="F98" s="171"/>
      <c r="G98" s="172">
        <f>ROUND(E98*F98,2)</f>
        <v>0</v>
      </c>
      <c r="H98" s="171"/>
      <c r="I98" s="172">
        <f>ROUND(E98*H98,2)</f>
        <v>0</v>
      </c>
      <c r="J98" s="171"/>
      <c r="K98" s="172">
        <f>ROUND(E98*J98,2)</f>
        <v>0</v>
      </c>
      <c r="L98" s="172">
        <v>21</v>
      </c>
      <c r="M98" s="172">
        <f>G98*(1+L98/100)</f>
        <v>0</v>
      </c>
      <c r="N98" s="172">
        <v>0</v>
      </c>
      <c r="O98" s="172">
        <f>ROUND(E98*N98,2)</f>
        <v>0</v>
      </c>
      <c r="P98" s="172">
        <v>0</v>
      </c>
      <c r="Q98" s="172">
        <f>ROUND(E98*P98,2)</f>
        <v>0</v>
      </c>
      <c r="R98" s="172"/>
      <c r="S98" s="172" t="s">
        <v>177</v>
      </c>
      <c r="T98" s="173" t="s">
        <v>178</v>
      </c>
      <c r="U98" s="158">
        <v>1.89</v>
      </c>
      <c r="V98" s="158">
        <f>ROUND(E98*U98,2)</f>
        <v>15.15</v>
      </c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196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55"/>
      <c r="B99" s="156"/>
      <c r="C99" s="190" t="s">
        <v>264</v>
      </c>
      <c r="D99" s="188"/>
      <c r="E99" s="189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200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55"/>
      <c r="B100" s="156"/>
      <c r="C100" s="190" t="s">
        <v>992</v>
      </c>
      <c r="D100" s="188"/>
      <c r="E100" s="189">
        <v>1.32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200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190" t="s">
        <v>993</v>
      </c>
      <c r="D101" s="188"/>
      <c r="E101" s="189">
        <v>3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55"/>
      <c r="B102" s="156"/>
      <c r="C102" s="190" t="s">
        <v>994</v>
      </c>
      <c r="D102" s="188"/>
      <c r="E102" s="189">
        <v>2.17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200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55"/>
      <c r="B103" s="156"/>
      <c r="C103" s="190" t="s">
        <v>995</v>
      </c>
      <c r="D103" s="188"/>
      <c r="E103" s="189">
        <v>1.52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200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ht="22.5" outlineLevel="1" x14ac:dyDescent="0.2">
      <c r="A104" s="167">
        <v>17</v>
      </c>
      <c r="B104" s="168" t="s">
        <v>320</v>
      </c>
      <c r="C104" s="184" t="s">
        <v>321</v>
      </c>
      <c r="D104" s="169" t="s">
        <v>256</v>
      </c>
      <c r="E104" s="170">
        <v>66.814999999999998</v>
      </c>
      <c r="F104" s="171"/>
      <c r="G104" s="172">
        <f>ROUND(E104*F104,2)</f>
        <v>0</v>
      </c>
      <c r="H104" s="171"/>
      <c r="I104" s="172">
        <f>ROUND(E104*H104,2)</f>
        <v>0</v>
      </c>
      <c r="J104" s="171"/>
      <c r="K104" s="172">
        <f>ROUND(E104*J104,2)</f>
        <v>0</v>
      </c>
      <c r="L104" s="172">
        <v>21</v>
      </c>
      <c r="M104" s="172">
        <f>G104*(1+L104/100)</f>
        <v>0</v>
      </c>
      <c r="N104" s="172">
        <v>0</v>
      </c>
      <c r="O104" s="172">
        <f>ROUND(E104*N104,2)</f>
        <v>0</v>
      </c>
      <c r="P104" s="172">
        <v>0</v>
      </c>
      <c r="Q104" s="172">
        <f>ROUND(E104*P104,2)</f>
        <v>0</v>
      </c>
      <c r="R104" s="172"/>
      <c r="S104" s="172" t="s">
        <v>177</v>
      </c>
      <c r="T104" s="173" t="s">
        <v>178</v>
      </c>
      <c r="U104" s="158">
        <v>0.05</v>
      </c>
      <c r="V104" s="158">
        <f>ROUND(E104*U104,2)</f>
        <v>3.34</v>
      </c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196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55"/>
      <c r="B105" s="156"/>
      <c r="C105" s="190" t="s">
        <v>264</v>
      </c>
      <c r="D105" s="188"/>
      <c r="E105" s="189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200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55"/>
      <c r="B106" s="156"/>
      <c r="C106" s="190" t="s">
        <v>996</v>
      </c>
      <c r="D106" s="188"/>
      <c r="E106" s="189">
        <v>11</v>
      </c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200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55"/>
      <c r="B107" s="156"/>
      <c r="C107" s="190" t="s">
        <v>997</v>
      </c>
      <c r="D107" s="188"/>
      <c r="E107" s="189">
        <v>25</v>
      </c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200</v>
      </c>
      <c r="AH107" s="148">
        <v>0</v>
      </c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55"/>
      <c r="B108" s="156"/>
      <c r="C108" s="190" t="s">
        <v>998</v>
      </c>
      <c r="D108" s="188"/>
      <c r="E108" s="189">
        <v>18.11</v>
      </c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200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55"/>
      <c r="B109" s="156"/>
      <c r="C109" s="190" t="s">
        <v>999</v>
      </c>
      <c r="D109" s="188"/>
      <c r="E109" s="189">
        <v>12.7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200</v>
      </c>
      <c r="AH109" s="148">
        <v>0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ht="33.75" outlineLevel="1" x14ac:dyDescent="0.2">
      <c r="A110" s="167">
        <v>18</v>
      </c>
      <c r="B110" s="168" t="s">
        <v>329</v>
      </c>
      <c r="C110" s="184" t="s">
        <v>330</v>
      </c>
      <c r="D110" s="169" t="s">
        <v>195</v>
      </c>
      <c r="E110" s="170">
        <v>192.4272</v>
      </c>
      <c r="F110" s="171"/>
      <c r="G110" s="172">
        <f>ROUND(E110*F110,2)</f>
        <v>0</v>
      </c>
      <c r="H110" s="171"/>
      <c r="I110" s="172">
        <f>ROUND(E110*H110,2)</f>
        <v>0</v>
      </c>
      <c r="J110" s="171"/>
      <c r="K110" s="172">
        <f>ROUND(E110*J110,2)</f>
        <v>0</v>
      </c>
      <c r="L110" s="172">
        <v>21</v>
      </c>
      <c r="M110" s="172">
        <f>G110*(1+L110/100)</f>
        <v>0</v>
      </c>
      <c r="N110" s="172">
        <v>0</v>
      </c>
      <c r="O110" s="172">
        <f>ROUND(E110*N110,2)</f>
        <v>0</v>
      </c>
      <c r="P110" s="172">
        <v>0</v>
      </c>
      <c r="Q110" s="172">
        <f>ROUND(E110*P110,2)</f>
        <v>0</v>
      </c>
      <c r="R110" s="172" t="s">
        <v>228</v>
      </c>
      <c r="S110" s="172" t="s">
        <v>177</v>
      </c>
      <c r="T110" s="173" t="s">
        <v>178</v>
      </c>
      <c r="U110" s="158">
        <v>0</v>
      </c>
      <c r="V110" s="158">
        <f>ROUND(E110*U110,2)</f>
        <v>0</v>
      </c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185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55"/>
      <c r="B111" s="156"/>
      <c r="C111" s="199" t="s">
        <v>283</v>
      </c>
      <c r="D111" s="191"/>
      <c r="E111" s="192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200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55"/>
      <c r="B112" s="156"/>
      <c r="C112" s="200" t="s">
        <v>285</v>
      </c>
      <c r="D112" s="191"/>
      <c r="E112" s="192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200</v>
      </c>
      <c r="AH112" s="148">
        <v>2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55"/>
      <c r="B113" s="156"/>
      <c r="C113" s="200" t="s">
        <v>1000</v>
      </c>
      <c r="D113" s="191"/>
      <c r="E113" s="192">
        <v>26.4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200</v>
      </c>
      <c r="AH113" s="148">
        <v>2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55"/>
      <c r="B114" s="156"/>
      <c r="C114" s="200" t="s">
        <v>1001</v>
      </c>
      <c r="D114" s="191"/>
      <c r="E114" s="192">
        <v>60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>
        <v>2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55"/>
      <c r="B115" s="156"/>
      <c r="C115" s="200" t="s">
        <v>1002</v>
      </c>
      <c r="D115" s="191"/>
      <c r="E115" s="192">
        <v>43.48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200</v>
      </c>
      <c r="AH115" s="148">
        <v>2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55"/>
      <c r="B116" s="156"/>
      <c r="C116" s="200" t="s">
        <v>1003</v>
      </c>
      <c r="D116" s="191"/>
      <c r="E116" s="192">
        <v>30.48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200</v>
      </c>
      <c r="AH116" s="148">
        <v>2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55"/>
      <c r="B117" s="156"/>
      <c r="C117" s="201" t="s">
        <v>295</v>
      </c>
      <c r="D117" s="193"/>
      <c r="E117" s="194">
        <v>160.36000000000001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200</v>
      </c>
      <c r="AH117" s="148">
        <v>3</v>
      </c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55"/>
      <c r="B118" s="156"/>
      <c r="C118" s="199" t="s">
        <v>296</v>
      </c>
      <c r="D118" s="191"/>
      <c r="E118" s="192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200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55"/>
      <c r="B119" s="156"/>
      <c r="C119" s="190" t="s">
        <v>1004</v>
      </c>
      <c r="D119" s="188"/>
      <c r="E119" s="189">
        <v>192.43</v>
      </c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200</v>
      </c>
      <c r="AH119" s="148">
        <v>0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x14ac:dyDescent="0.2">
      <c r="A120" s="161" t="s">
        <v>172</v>
      </c>
      <c r="B120" s="162" t="s">
        <v>75</v>
      </c>
      <c r="C120" s="182" t="s">
        <v>76</v>
      </c>
      <c r="D120" s="163"/>
      <c r="E120" s="164"/>
      <c r="F120" s="165"/>
      <c r="G120" s="165">
        <f>SUMIF(AG121:AG140,"&lt;&gt;NOR",G121:G140)</f>
        <v>0</v>
      </c>
      <c r="H120" s="165"/>
      <c r="I120" s="165">
        <f>SUM(I121:I140)</f>
        <v>0</v>
      </c>
      <c r="J120" s="165"/>
      <c r="K120" s="165">
        <f>SUM(K121:K140)</f>
        <v>0</v>
      </c>
      <c r="L120" s="165"/>
      <c r="M120" s="165">
        <f>SUM(M121:M140)</f>
        <v>0</v>
      </c>
      <c r="N120" s="165"/>
      <c r="O120" s="165">
        <f>SUM(O121:O140)</f>
        <v>0</v>
      </c>
      <c r="P120" s="165"/>
      <c r="Q120" s="165">
        <f>SUM(Q121:Q140)</f>
        <v>0</v>
      </c>
      <c r="R120" s="165"/>
      <c r="S120" s="165"/>
      <c r="T120" s="166"/>
      <c r="U120" s="160"/>
      <c r="V120" s="160">
        <f>SUM(V121:V140)</f>
        <v>274.59000000000003</v>
      </c>
      <c r="W120" s="160"/>
      <c r="AG120" t="s">
        <v>173</v>
      </c>
    </row>
    <row r="121" spans="1:60" outlineLevel="1" x14ac:dyDescent="0.2">
      <c r="A121" s="167">
        <v>19</v>
      </c>
      <c r="B121" s="168" t="s">
        <v>336</v>
      </c>
      <c r="C121" s="184" t="s">
        <v>337</v>
      </c>
      <c r="D121" s="169" t="s">
        <v>208</v>
      </c>
      <c r="E121" s="170">
        <v>2.052</v>
      </c>
      <c r="F121" s="171"/>
      <c r="G121" s="172">
        <f>ROUND(E121*F121,2)</f>
        <v>0</v>
      </c>
      <c r="H121" s="171"/>
      <c r="I121" s="172">
        <f>ROUND(E121*H121,2)</f>
        <v>0</v>
      </c>
      <c r="J121" s="171"/>
      <c r="K121" s="172">
        <f>ROUND(E121*J121,2)</f>
        <v>0</v>
      </c>
      <c r="L121" s="172">
        <v>21</v>
      </c>
      <c r="M121" s="172">
        <f>G121*(1+L121/100)</f>
        <v>0</v>
      </c>
      <c r="N121" s="172">
        <v>0</v>
      </c>
      <c r="O121" s="172">
        <f>ROUND(E121*N121,2)</f>
        <v>0</v>
      </c>
      <c r="P121" s="172">
        <v>0</v>
      </c>
      <c r="Q121" s="172">
        <f>ROUND(E121*P121,2)</f>
        <v>0</v>
      </c>
      <c r="R121" s="172"/>
      <c r="S121" s="172" t="s">
        <v>177</v>
      </c>
      <c r="T121" s="173" t="s">
        <v>178</v>
      </c>
      <c r="U121" s="158">
        <v>4.0460000000000003</v>
      </c>
      <c r="V121" s="158">
        <f>ROUND(E121*U121,2)</f>
        <v>8.3000000000000007</v>
      </c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196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/>
      <c r="B122" s="156"/>
      <c r="C122" s="190" t="s">
        <v>1005</v>
      </c>
      <c r="D122" s="188"/>
      <c r="E122" s="189">
        <v>1.89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200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55"/>
      <c r="B123" s="156"/>
      <c r="C123" s="190" t="s">
        <v>1006</v>
      </c>
      <c r="D123" s="188"/>
      <c r="E123" s="189">
        <v>0.16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200</v>
      </c>
      <c r="AH123" s="148">
        <v>0</v>
      </c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ht="33.75" outlineLevel="1" x14ac:dyDescent="0.2">
      <c r="A124" s="167">
        <v>20</v>
      </c>
      <c r="B124" s="168" t="s">
        <v>340</v>
      </c>
      <c r="C124" s="184" t="s">
        <v>341</v>
      </c>
      <c r="D124" s="169" t="s">
        <v>256</v>
      </c>
      <c r="E124" s="170">
        <v>199.8</v>
      </c>
      <c r="F124" s="171"/>
      <c r="G124" s="172">
        <f>ROUND(E124*F124,2)</f>
        <v>0</v>
      </c>
      <c r="H124" s="171"/>
      <c r="I124" s="172">
        <f>ROUND(E124*H124,2)</f>
        <v>0</v>
      </c>
      <c r="J124" s="171"/>
      <c r="K124" s="172">
        <f>ROUND(E124*J124,2)</f>
        <v>0</v>
      </c>
      <c r="L124" s="172">
        <v>21</v>
      </c>
      <c r="M124" s="172">
        <f>G124*(1+L124/100)</f>
        <v>0</v>
      </c>
      <c r="N124" s="172">
        <v>0</v>
      </c>
      <c r="O124" s="172">
        <f>ROUND(E124*N124,2)</f>
        <v>0</v>
      </c>
      <c r="P124" s="172">
        <v>0</v>
      </c>
      <c r="Q124" s="172">
        <f>ROUND(E124*P124,2)</f>
        <v>0</v>
      </c>
      <c r="R124" s="172"/>
      <c r="S124" s="172" t="s">
        <v>177</v>
      </c>
      <c r="T124" s="173" t="s">
        <v>178</v>
      </c>
      <c r="U124" s="158">
        <v>1.0222199999999999</v>
      </c>
      <c r="V124" s="158">
        <f>ROUND(E124*U124,2)</f>
        <v>204.24</v>
      </c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196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55"/>
      <c r="B125" s="156"/>
      <c r="C125" s="190" t="s">
        <v>342</v>
      </c>
      <c r="D125" s="188"/>
      <c r="E125" s="189">
        <v>6.4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200</v>
      </c>
      <c r="AH125" s="148">
        <v>0</v>
      </c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55"/>
      <c r="B126" s="156"/>
      <c r="C126" s="190" t="s">
        <v>1007</v>
      </c>
      <c r="D126" s="188"/>
      <c r="E126" s="189">
        <v>19.2</v>
      </c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200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55"/>
      <c r="B127" s="156"/>
      <c r="C127" s="190" t="s">
        <v>1008</v>
      </c>
      <c r="D127" s="188"/>
      <c r="E127" s="189">
        <v>100.8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200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1" x14ac:dyDescent="0.2">
      <c r="A128" s="155"/>
      <c r="B128" s="156"/>
      <c r="C128" s="190" t="s">
        <v>1009</v>
      </c>
      <c r="D128" s="188"/>
      <c r="E128" s="189">
        <v>14.4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 t="s">
        <v>200</v>
      </c>
      <c r="AH128" s="148">
        <v>0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55"/>
      <c r="B129" s="156"/>
      <c r="C129" s="190" t="s">
        <v>1010</v>
      </c>
      <c r="D129" s="188"/>
      <c r="E129" s="189">
        <v>7.2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200</v>
      </c>
      <c r="AH129" s="148">
        <v>0</v>
      </c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55"/>
      <c r="B130" s="156"/>
      <c r="C130" s="190" t="s">
        <v>1011</v>
      </c>
      <c r="D130" s="188"/>
      <c r="E130" s="189">
        <v>2.4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200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55"/>
      <c r="B131" s="156"/>
      <c r="C131" s="190" t="s">
        <v>1012</v>
      </c>
      <c r="D131" s="188"/>
      <c r="E131" s="189">
        <v>21.9</v>
      </c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200</v>
      </c>
      <c r="AH131" s="148">
        <v>0</v>
      </c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55"/>
      <c r="B132" s="156"/>
      <c r="C132" s="190" t="s">
        <v>1013</v>
      </c>
      <c r="D132" s="188"/>
      <c r="E132" s="189">
        <v>27.5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200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ht="33.75" outlineLevel="1" x14ac:dyDescent="0.2">
      <c r="A133" s="167">
        <v>21</v>
      </c>
      <c r="B133" s="168" t="s">
        <v>349</v>
      </c>
      <c r="C133" s="184" t="s">
        <v>350</v>
      </c>
      <c r="D133" s="169" t="s">
        <v>256</v>
      </c>
      <c r="E133" s="170">
        <v>54.6</v>
      </c>
      <c r="F133" s="171"/>
      <c r="G133" s="172">
        <f>ROUND(E133*F133,2)</f>
        <v>0</v>
      </c>
      <c r="H133" s="171"/>
      <c r="I133" s="172">
        <f>ROUND(E133*H133,2)</f>
        <v>0</v>
      </c>
      <c r="J133" s="171"/>
      <c r="K133" s="172">
        <f>ROUND(E133*J133,2)</f>
        <v>0</v>
      </c>
      <c r="L133" s="172">
        <v>21</v>
      </c>
      <c r="M133" s="172">
        <f>G133*(1+L133/100)</f>
        <v>0</v>
      </c>
      <c r="N133" s="172">
        <v>0</v>
      </c>
      <c r="O133" s="172">
        <f>ROUND(E133*N133,2)</f>
        <v>0</v>
      </c>
      <c r="P133" s="172">
        <v>0</v>
      </c>
      <c r="Q133" s="172">
        <f>ROUND(E133*P133,2)</f>
        <v>0</v>
      </c>
      <c r="R133" s="172"/>
      <c r="S133" s="172" t="s">
        <v>177</v>
      </c>
      <c r="T133" s="173" t="s">
        <v>178</v>
      </c>
      <c r="U133" s="158">
        <v>1.13636</v>
      </c>
      <c r="V133" s="158">
        <f>ROUND(E133*U133,2)</f>
        <v>62.05</v>
      </c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196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55"/>
      <c r="B134" s="156"/>
      <c r="C134" s="190" t="s">
        <v>351</v>
      </c>
      <c r="D134" s="188"/>
      <c r="E134" s="189">
        <v>7.2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 t="s">
        <v>200</v>
      </c>
      <c r="AH134" s="148">
        <v>0</v>
      </c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55"/>
      <c r="B135" s="156"/>
      <c r="C135" s="190" t="s">
        <v>352</v>
      </c>
      <c r="D135" s="188"/>
      <c r="E135" s="189">
        <v>2.4</v>
      </c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200</v>
      </c>
      <c r="AH135" s="148">
        <v>0</v>
      </c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/>
      <c r="B136" s="156"/>
      <c r="C136" s="190" t="s">
        <v>1014</v>
      </c>
      <c r="D136" s="188"/>
      <c r="E136" s="189">
        <v>45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200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67">
        <v>22</v>
      </c>
      <c r="B137" s="168" t="s">
        <v>355</v>
      </c>
      <c r="C137" s="184" t="s">
        <v>356</v>
      </c>
      <c r="D137" s="169" t="s">
        <v>256</v>
      </c>
      <c r="E137" s="170">
        <v>62.79</v>
      </c>
      <c r="F137" s="171"/>
      <c r="G137" s="172">
        <f>ROUND(E137*F137,2)</f>
        <v>0</v>
      </c>
      <c r="H137" s="171"/>
      <c r="I137" s="172">
        <f>ROUND(E137*H137,2)</f>
        <v>0</v>
      </c>
      <c r="J137" s="171"/>
      <c r="K137" s="172">
        <f>ROUND(E137*J137,2)</f>
        <v>0</v>
      </c>
      <c r="L137" s="172">
        <v>21</v>
      </c>
      <c r="M137" s="172">
        <f>G137*(1+L137/100)</f>
        <v>0</v>
      </c>
      <c r="N137" s="172">
        <v>0</v>
      </c>
      <c r="O137" s="172">
        <f>ROUND(E137*N137,2)</f>
        <v>0</v>
      </c>
      <c r="P137" s="172">
        <v>0</v>
      </c>
      <c r="Q137" s="172">
        <f>ROUND(E137*P137,2)</f>
        <v>0</v>
      </c>
      <c r="R137" s="172"/>
      <c r="S137" s="172" t="s">
        <v>184</v>
      </c>
      <c r="T137" s="173" t="s">
        <v>178</v>
      </c>
      <c r="U137" s="158">
        <v>0</v>
      </c>
      <c r="V137" s="158">
        <f>ROUND(E137*U137,2)</f>
        <v>0</v>
      </c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185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55"/>
      <c r="B138" s="156"/>
      <c r="C138" s="190" t="s">
        <v>1015</v>
      </c>
      <c r="D138" s="188"/>
      <c r="E138" s="189">
        <v>62.79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200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67">
        <v>23</v>
      </c>
      <c r="B139" s="168" t="s">
        <v>363</v>
      </c>
      <c r="C139" s="184" t="s">
        <v>364</v>
      </c>
      <c r="D139" s="169" t="s">
        <v>256</v>
      </c>
      <c r="E139" s="170">
        <v>229.77</v>
      </c>
      <c r="F139" s="171"/>
      <c r="G139" s="172">
        <f>ROUND(E139*F139,2)</f>
        <v>0</v>
      </c>
      <c r="H139" s="171"/>
      <c r="I139" s="172">
        <f>ROUND(E139*H139,2)</f>
        <v>0</v>
      </c>
      <c r="J139" s="171"/>
      <c r="K139" s="172">
        <f>ROUND(E139*J139,2)</f>
        <v>0</v>
      </c>
      <c r="L139" s="172">
        <v>21</v>
      </c>
      <c r="M139" s="172">
        <f>G139*(1+L139/100)</f>
        <v>0</v>
      </c>
      <c r="N139" s="172">
        <v>0</v>
      </c>
      <c r="O139" s="172">
        <f>ROUND(E139*N139,2)</f>
        <v>0</v>
      </c>
      <c r="P139" s="172">
        <v>0</v>
      </c>
      <c r="Q139" s="172">
        <f>ROUND(E139*P139,2)</f>
        <v>0</v>
      </c>
      <c r="R139" s="172"/>
      <c r="S139" s="172" t="s">
        <v>184</v>
      </c>
      <c r="T139" s="173" t="s">
        <v>178</v>
      </c>
      <c r="U139" s="158">
        <v>0</v>
      </c>
      <c r="V139" s="158">
        <f>ROUND(E139*U139,2)</f>
        <v>0</v>
      </c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185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55"/>
      <c r="B140" s="156"/>
      <c r="C140" s="190" t="s">
        <v>1016</v>
      </c>
      <c r="D140" s="188"/>
      <c r="E140" s="189">
        <v>229.77</v>
      </c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200</v>
      </c>
      <c r="AH140" s="148">
        <v>0</v>
      </c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x14ac:dyDescent="0.2">
      <c r="A141" s="161" t="s">
        <v>172</v>
      </c>
      <c r="B141" s="162" t="s">
        <v>79</v>
      </c>
      <c r="C141" s="182" t="s">
        <v>80</v>
      </c>
      <c r="D141" s="163"/>
      <c r="E141" s="164"/>
      <c r="F141" s="165"/>
      <c r="G141" s="165">
        <f>SUMIF(AG142:AG167,"&lt;&gt;NOR",G142:G167)</f>
        <v>0</v>
      </c>
      <c r="H141" s="165"/>
      <c r="I141" s="165">
        <f>SUM(I142:I167)</f>
        <v>0</v>
      </c>
      <c r="J141" s="165"/>
      <c r="K141" s="165">
        <f>SUM(K142:K167)</f>
        <v>0</v>
      </c>
      <c r="L141" s="165"/>
      <c r="M141" s="165">
        <f>SUM(M142:M167)</f>
        <v>0</v>
      </c>
      <c r="N141" s="165"/>
      <c r="O141" s="165">
        <f>SUM(O142:O167)</f>
        <v>0</v>
      </c>
      <c r="P141" s="165"/>
      <c r="Q141" s="165">
        <f>SUM(Q142:Q167)</f>
        <v>0</v>
      </c>
      <c r="R141" s="165"/>
      <c r="S141" s="165"/>
      <c r="T141" s="166"/>
      <c r="U141" s="160"/>
      <c r="V141" s="160">
        <f>SUM(V142:V167)</f>
        <v>19.52</v>
      </c>
      <c r="W141" s="160"/>
      <c r="AG141" t="s">
        <v>173</v>
      </c>
    </row>
    <row r="142" spans="1:60" ht="22.5" outlineLevel="1" x14ac:dyDescent="0.2">
      <c r="A142" s="167">
        <v>24</v>
      </c>
      <c r="B142" s="168" t="s">
        <v>381</v>
      </c>
      <c r="C142" s="184" t="s">
        <v>382</v>
      </c>
      <c r="D142" s="169" t="s">
        <v>195</v>
      </c>
      <c r="E142" s="170">
        <v>22.432500000000001</v>
      </c>
      <c r="F142" s="171"/>
      <c r="G142" s="172">
        <f>ROUND(E142*F142,2)</f>
        <v>0</v>
      </c>
      <c r="H142" s="171"/>
      <c r="I142" s="172">
        <f>ROUND(E142*H142,2)</f>
        <v>0</v>
      </c>
      <c r="J142" s="171"/>
      <c r="K142" s="172">
        <f>ROUND(E142*J142,2)</f>
        <v>0</v>
      </c>
      <c r="L142" s="172">
        <v>21</v>
      </c>
      <c r="M142" s="172">
        <f>G142*(1+L142/100)</f>
        <v>0</v>
      </c>
      <c r="N142" s="172">
        <v>0</v>
      </c>
      <c r="O142" s="172">
        <f>ROUND(E142*N142,2)</f>
        <v>0</v>
      </c>
      <c r="P142" s="172">
        <v>0</v>
      </c>
      <c r="Q142" s="172">
        <f>ROUND(E142*P142,2)</f>
        <v>0</v>
      </c>
      <c r="R142" s="172"/>
      <c r="S142" s="172" t="s">
        <v>177</v>
      </c>
      <c r="T142" s="173" t="s">
        <v>178</v>
      </c>
      <c r="U142" s="158">
        <v>1.6E-2</v>
      </c>
      <c r="V142" s="158">
        <f>ROUND(E142*U142,2)</f>
        <v>0.36</v>
      </c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196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55"/>
      <c r="B143" s="156"/>
      <c r="C143" s="190" t="s">
        <v>1017</v>
      </c>
      <c r="D143" s="188"/>
      <c r="E143" s="189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200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55"/>
      <c r="B144" s="156"/>
      <c r="C144" s="190" t="s">
        <v>1018</v>
      </c>
      <c r="D144" s="188"/>
      <c r="E144" s="189">
        <v>12.3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200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55"/>
      <c r="B145" s="156"/>
      <c r="C145" s="190" t="s">
        <v>1019</v>
      </c>
      <c r="D145" s="188"/>
      <c r="E145" s="189">
        <v>9.01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200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1" x14ac:dyDescent="0.2">
      <c r="A146" s="155"/>
      <c r="B146" s="156"/>
      <c r="C146" s="190" t="s">
        <v>1020</v>
      </c>
      <c r="D146" s="188"/>
      <c r="E146" s="189">
        <v>1.1299999999999999</v>
      </c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200</v>
      </c>
      <c r="AH146" s="148">
        <v>0</v>
      </c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ht="22.5" outlineLevel="1" x14ac:dyDescent="0.2">
      <c r="A147" s="167">
        <v>25</v>
      </c>
      <c r="B147" s="168" t="s">
        <v>221</v>
      </c>
      <c r="C147" s="184" t="s">
        <v>222</v>
      </c>
      <c r="D147" s="169" t="s">
        <v>195</v>
      </c>
      <c r="E147" s="170">
        <v>22.432500000000001</v>
      </c>
      <c r="F147" s="171"/>
      <c r="G147" s="172">
        <f>ROUND(E147*F147,2)</f>
        <v>0</v>
      </c>
      <c r="H147" s="171"/>
      <c r="I147" s="172">
        <f>ROUND(E147*H147,2)</f>
        <v>0</v>
      </c>
      <c r="J147" s="171"/>
      <c r="K147" s="172">
        <f>ROUND(E147*J147,2)</f>
        <v>0</v>
      </c>
      <c r="L147" s="172">
        <v>21</v>
      </c>
      <c r="M147" s="172">
        <f>G147*(1+L147/100)</f>
        <v>0</v>
      </c>
      <c r="N147" s="172">
        <v>0</v>
      </c>
      <c r="O147" s="172">
        <f>ROUND(E147*N147,2)</f>
        <v>0</v>
      </c>
      <c r="P147" s="172">
        <v>0</v>
      </c>
      <c r="Q147" s="172">
        <f>ROUND(E147*P147,2)</f>
        <v>0</v>
      </c>
      <c r="R147" s="172"/>
      <c r="S147" s="172" t="s">
        <v>177</v>
      </c>
      <c r="T147" s="173" t="s">
        <v>178</v>
      </c>
      <c r="U147" s="158">
        <v>2.8000000000000001E-2</v>
      </c>
      <c r="V147" s="158">
        <f>ROUND(E147*U147,2)</f>
        <v>0.63</v>
      </c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196</v>
      </c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1" x14ac:dyDescent="0.2">
      <c r="A148" s="155"/>
      <c r="B148" s="156"/>
      <c r="C148" s="190" t="s">
        <v>1017</v>
      </c>
      <c r="D148" s="188"/>
      <c r="E148" s="189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 t="s">
        <v>200</v>
      </c>
      <c r="AH148" s="148">
        <v>0</v>
      </c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55"/>
      <c r="B149" s="156"/>
      <c r="C149" s="190" t="s">
        <v>1018</v>
      </c>
      <c r="D149" s="188"/>
      <c r="E149" s="189">
        <v>12.3</v>
      </c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200</v>
      </c>
      <c r="AH149" s="148">
        <v>0</v>
      </c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55"/>
      <c r="B150" s="156"/>
      <c r="C150" s="190" t="s">
        <v>1019</v>
      </c>
      <c r="D150" s="188"/>
      <c r="E150" s="189">
        <v>9.01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200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55"/>
      <c r="B151" s="156"/>
      <c r="C151" s="190" t="s">
        <v>1020</v>
      </c>
      <c r="D151" s="188"/>
      <c r="E151" s="189">
        <v>1.1299999999999999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200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33.75" outlineLevel="1" x14ac:dyDescent="0.2">
      <c r="A152" s="167">
        <v>26</v>
      </c>
      <c r="B152" s="168" t="s">
        <v>398</v>
      </c>
      <c r="C152" s="184" t="s">
        <v>399</v>
      </c>
      <c r="D152" s="169" t="s">
        <v>195</v>
      </c>
      <c r="E152" s="170">
        <v>22.432500000000001</v>
      </c>
      <c r="F152" s="171"/>
      <c r="G152" s="172">
        <f>ROUND(E152*F152,2)</f>
        <v>0</v>
      </c>
      <c r="H152" s="171"/>
      <c r="I152" s="172">
        <f>ROUND(E152*H152,2)</f>
        <v>0</v>
      </c>
      <c r="J152" s="171"/>
      <c r="K152" s="172">
        <f>ROUND(E152*J152,2)</f>
        <v>0</v>
      </c>
      <c r="L152" s="172">
        <v>21</v>
      </c>
      <c r="M152" s="172">
        <f>G152*(1+L152/100)</f>
        <v>0</v>
      </c>
      <c r="N152" s="172">
        <v>0</v>
      </c>
      <c r="O152" s="172">
        <f>ROUND(E152*N152,2)</f>
        <v>0</v>
      </c>
      <c r="P152" s="172">
        <v>0</v>
      </c>
      <c r="Q152" s="172">
        <f>ROUND(E152*P152,2)</f>
        <v>0</v>
      </c>
      <c r="R152" s="172"/>
      <c r="S152" s="172" t="s">
        <v>177</v>
      </c>
      <c r="T152" s="173" t="s">
        <v>178</v>
      </c>
      <c r="U152" s="158">
        <v>0.375</v>
      </c>
      <c r="V152" s="158">
        <f>ROUND(E152*U152,2)</f>
        <v>8.41</v>
      </c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196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1017</v>
      </c>
      <c r="D153" s="188"/>
      <c r="E153" s="189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55"/>
      <c r="B154" s="156"/>
      <c r="C154" s="190" t="s">
        <v>1018</v>
      </c>
      <c r="D154" s="188"/>
      <c r="E154" s="189">
        <v>12.3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200</v>
      </c>
      <c r="AH154" s="148">
        <v>0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outlineLevel="1" x14ac:dyDescent="0.2">
      <c r="A155" s="155"/>
      <c r="B155" s="156"/>
      <c r="C155" s="190" t="s">
        <v>1019</v>
      </c>
      <c r="D155" s="188"/>
      <c r="E155" s="189">
        <v>9.01</v>
      </c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200</v>
      </c>
      <c r="AH155" s="148">
        <v>0</v>
      </c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1" x14ac:dyDescent="0.2">
      <c r="A156" s="155"/>
      <c r="B156" s="156"/>
      <c r="C156" s="190" t="s">
        <v>1020</v>
      </c>
      <c r="D156" s="188"/>
      <c r="E156" s="189">
        <v>1.1299999999999999</v>
      </c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200</v>
      </c>
      <c r="AH156" s="148">
        <v>0</v>
      </c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ht="33.75" outlineLevel="1" x14ac:dyDescent="0.2">
      <c r="A157" s="167">
        <v>27</v>
      </c>
      <c r="B157" s="168" t="s">
        <v>400</v>
      </c>
      <c r="C157" s="184" t="s">
        <v>401</v>
      </c>
      <c r="D157" s="169" t="s">
        <v>227</v>
      </c>
      <c r="E157" s="170">
        <v>4.5037500000000001</v>
      </c>
      <c r="F157" s="171"/>
      <c r="G157" s="172">
        <f>ROUND(E157*F157,2)</f>
        <v>0</v>
      </c>
      <c r="H157" s="171"/>
      <c r="I157" s="172">
        <f>ROUND(E157*H157,2)</f>
        <v>0</v>
      </c>
      <c r="J157" s="171"/>
      <c r="K157" s="172">
        <f>ROUND(E157*J157,2)</f>
        <v>0</v>
      </c>
      <c r="L157" s="172">
        <v>21</v>
      </c>
      <c r="M157" s="172">
        <f>G157*(1+L157/100)</f>
        <v>0</v>
      </c>
      <c r="N157" s="172">
        <v>0</v>
      </c>
      <c r="O157" s="172">
        <f>ROUND(E157*N157,2)</f>
        <v>0</v>
      </c>
      <c r="P157" s="172">
        <v>0</v>
      </c>
      <c r="Q157" s="172">
        <f>ROUND(E157*P157,2)</f>
        <v>0</v>
      </c>
      <c r="R157" s="172"/>
      <c r="S157" s="172" t="s">
        <v>177</v>
      </c>
      <c r="T157" s="173" t="s">
        <v>178</v>
      </c>
      <c r="U157" s="158">
        <v>2.2475000000000001</v>
      </c>
      <c r="V157" s="158">
        <f>ROUND(E157*U157,2)</f>
        <v>10.119999999999999</v>
      </c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196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1" x14ac:dyDescent="0.2">
      <c r="A158" s="155"/>
      <c r="B158" s="156"/>
      <c r="C158" s="190" t="s">
        <v>1021</v>
      </c>
      <c r="D158" s="188"/>
      <c r="E158" s="189">
        <v>4.5</v>
      </c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200</v>
      </c>
      <c r="AH158" s="148">
        <v>0</v>
      </c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ht="22.5" outlineLevel="1" x14ac:dyDescent="0.2">
      <c r="A159" s="167">
        <v>28</v>
      </c>
      <c r="B159" s="168" t="s">
        <v>403</v>
      </c>
      <c r="C159" s="184" t="s">
        <v>404</v>
      </c>
      <c r="D159" s="169" t="s">
        <v>195</v>
      </c>
      <c r="E159" s="170">
        <v>22.881150000000002</v>
      </c>
      <c r="F159" s="171"/>
      <c r="G159" s="172">
        <f>ROUND(E159*F159,2)</f>
        <v>0</v>
      </c>
      <c r="H159" s="171"/>
      <c r="I159" s="172">
        <f>ROUND(E159*H159,2)</f>
        <v>0</v>
      </c>
      <c r="J159" s="171"/>
      <c r="K159" s="172">
        <f>ROUND(E159*J159,2)</f>
        <v>0</v>
      </c>
      <c r="L159" s="172">
        <v>21</v>
      </c>
      <c r="M159" s="172">
        <f>G159*(1+L159/100)</f>
        <v>0</v>
      </c>
      <c r="N159" s="172">
        <v>0</v>
      </c>
      <c r="O159" s="172">
        <f>ROUND(E159*N159,2)</f>
        <v>0</v>
      </c>
      <c r="P159" s="172">
        <v>0</v>
      </c>
      <c r="Q159" s="172">
        <f>ROUND(E159*P159,2)</f>
        <v>0</v>
      </c>
      <c r="R159" s="172" t="s">
        <v>228</v>
      </c>
      <c r="S159" s="172" t="s">
        <v>177</v>
      </c>
      <c r="T159" s="173" t="s">
        <v>178</v>
      </c>
      <c r="U159" s="158">
        <v>0</v>
      </c>
      <c r="V159" s="158">
        <f>ROUND(E159*U159,2)</f>
        <v>0</v>
      </c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185</v>
      </c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55"/>
      <c r="B160" s="156"/>
      <c r="C160" s="199" t="s">
        <v>283</v>
      </c>
      <c r="D160" s="191"/>
      <c r="E160" s="192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200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200" t="s">
        <v>1022</v>
      </c>
      <c r="D161" s="191"/>
      <c r="E161" s="192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>
        <v>2</v>
      </c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55"/>
      <c r="B162" s="156"/>
      <c r="C162" s="200" t="s">
        <v>1023</v>
      </c>
      <c r="D162" s="191"/>
      <c r="E162" s="192">
        <v>12.3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200</v>
      </c>
      <c r="AH162" s="148">
        <v>2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55"/>
      <c r="B163" s="156"/>
      <c r="C163" s="200" t="s">
        <v>1024</v>
      </c>
      <c r="D163" s="191"/>
      <c r="E163" s="192">
        <v>9.01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200</v>
      </c>
      <c r="AH163" s="148">
        <v>2</v>
      </c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55"/>
      <c r="B164" s="156"/>
      <c r="C164" s="200" t="s">
        <v>1025</v>
      </c>
      <c r="D164" s="191"/>
      <c r="E164" s="192">
        <v>1.1299999999999999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200</v>
      </c>
      <c r="AH164" s="148">
        <v>2</v>
      </c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55"/>
      <c r="B165" s="156"/>
      <c r="C165" s="201" t="s">
        <v>295</v>
      </c>
      <c r="D165" s="193"/>
      <c r="E165" s="194">
        <v>22.43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200</v>
      </c>
      <c r="AH165" s="148">
        <v>3</v>
      </c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199" t="s">
        <v>296</v>
      </c>
      <c r="D166" s="191"/>
      <c r="E166" s="192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55"/>
      <c r="B167" s="156"/>
      <c r="C167" s="190" t="s">
        <v>1026</v>
      </c>
      <c r="D167" s="188"/>
      <c r="E167" s="189">
        <v>22.88</v>
      </c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200</v>
      </c>
      <c r="AH167" s="148">
        <v>0</v>
      </c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x14ac:dyDescent="0.2">
      <c r="A168" s="161" t="s">
        <v>172</v>
      </c>
      <c r="B168" s="162" t="s">
        <v>84</v>
      </c>
      <c r="C168" s="182" t="s">
        <v>85</v>
      </c>
      <c r="D168" s="163"/>
      <c r="E168" s="164"/>
      <c r="F168" s="165"/>
      <c r="G168" s="165">
        <f>SUMIF(AG169:AG227,"&lt;&gt;NOR",G169:G227)</f>
        <v>0</v>
      </c>
      <c r="H168" s="165"/>
      <c r="I168" s="165">
        <f>SUM(I169:I227)</f>
        <v>0</v>
      </c>
      <c r="J168" s="165"/>
      <c r="K168" s="165">
        <f>SUM(K169:K227)</f>
        <v>0</v>
      </c>
      <c r="L168" s="165"/>
      <c r="M168" s="165">
        <f>SUM(M169:M227)</f>
        <v>0</v>
      </c>
      <c r="N168" s="165"/>
      <c r="O168" s="165">
        <f>SUM(O169:O227)</f>
        <v>0</v>
      </c>
      <c r="P168" s="165"/>
      <c r="Q168" s="165">
        <f>SUM(Q169:Q227)</f>
        <v>0</v>
      </c>
      <c r="R168" s="165"/>
      <c r="S168" s="165"/>
      <c r="T168" s="166"/>
      <c r="U168" s="160"/>
      <c r="V168" s="160">
        <f>SUM(V169:V227)</f>
        <v>2632.82</v>
      </c>
      <c r="W168" s="160"/>
      <c r="AG168" t="s">
        <v>173</v>
      </c>
    </row>
    <row r="169" spans="1:60" ht="22.5" outlineLevel="1" x14ac:dyDescent="0.2">
      <c r="A169" s="167">
        <v>29</v>
      </c>
      <c r="B169" s="168" t="s">
        <v>415</v>
      </c>
      <c r="C169" s="184" t="s">
        <v>416</v>
      </c>
      <c r="D169" s="169" t="s">
        <v>195</v>
      </c>
      <c r="E169" s="170">
        <v>853.6</v>
      </c>
      <c r="F169" s="171"/>
      <c r="G169" s="172">
        <f>ROUND(E169*F169,2)</f>
        <v>0</v>
      </c>
      <c r="H169" s="171"/>
      <c r="I169" s="172">
        <f>ROUND(E169*H169,2)</f>
        <v>0</v>
      </c>
      <c r="J169" s="171"/>
      <c r="K169" s="172">
        <f>ROUND(E169*J169,2)</f>
        <v>0</v>
      </c>
      <c r="L169" s="172">
        <v>21</v>
      </c>
      <c r="M169" s="172">
        <f>G169*(1+L169/100)</f>
        <v>0</v>
      </c>
      <c r="N169" s="172">
        <v>0</v>
      </c>
      <c r="O169" s="172">
        <f>ROUND(E169*N169,2)</f>
        <v>0</v>
      </c>
      <c r="P169" s="172">
        <v>0</v>
      </c>
      <c r="Q169" s="172">
        <f>ROUND(E169*P169,2)</f>
        <v>0</v>
      </c>
      <c r="R169" s="172"/>
      <c r="S169" s="172" t="s">
        <v>177</v>
      </c>
      <c r="T169" s="173" t="s">
        <v>178</v>
      </c>
      <c r="U169" s="158">
        <v>8.1000000000000003E-2</v>
      </c>
      <c r="V169" s="158">
        <f>ROUND(E169*U169,2)</f>
        <v>69.14</v>
      </c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196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190" t="s">
        <v>1027</v>
      </c>
      <c r="D170" s="188"/>
      <c r="E170" s="189">
        <v>688.6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0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1" x14ac:dyDescent="0.2">
      <c r="A171" s="155"/>
      <c r="B171" s="156"/>
      <c r="C171" s="190" t="s">
        <v>1028</v>
      </c>
      <c r="D171" s="188"/>
      <c r="E171" s="189">
        <v>165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200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ht="22.5" outlineLevel="1" x14ac:dyDescent="0.2">
      <c r="A172" s="167">
        <v>30</v>
      </c>
      <c r="B172" s="168" t="s">
        <v>419</v>
      </c>
      <c r="C172" s="184" t="s">
        <v>420</v>
      </c>
      <c r="D172" s="169" t="s">
        <v>195</v>
      </c>
      <c r="E172" s="170">
        <v>853.6</v>
      </c>
      <c r="F172" s="171"/>
      <c r="G172" s="172">
        <f>ROUND(E172*F172,2)</f>
        <v>0</v>
      </c>
      <c r="H172" s="171"/>
      <c r="I172" s="172">
        <f>ROUND(E172*H172,2)</f>
        <v>0</v>
      </c>
      <c r="J172" s="171"/>
      <c r="K172" s="172">
        <f>ROUND(E172*J172,2)</f>
        <v>0</v>
      </c>
      <c r="L172" s="172">
        <v>21</v>
      </c>
      <c r="M172" s="172">
        <f>G172*(1+L172/100)</f>
        <v>0</v>
      </c>
      <c r="N172" s="172">
        <v>0</v>
      </c>
      <c r="O172" s="172">
        <f>ROUND(E172*N172,2)</f>
        <v>0</v>
      </c>
      <c r="P172" s="172">
        <v>0</v>
      </c>
      <c r="Q172" s="172">
        <f>ROUND(E172*P172,2)</f>
        <v>0</v>
      </c>
      <c r="R172" s="172"/>
      <c r="S172" s="172" t="s">
        <v>177</v>
      </c>
      <c r="T172" s="173" t="s">
        <v>178</v>
      </c>
      <c r="U172" s="158">
        <v>0.42</v>
      </c>
      <c r="V172" s="158">
        <f>ROUND(E172*U172,2)</f>
        <v>358.51</v>
      </c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196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190" t="s">
        <v>1027</v>
      </c>
      <c r="D173" s="188"/>
      <c r="E173" s="189">
        <v>688.6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55"/>
      <c r="B174" s="156"/>
      <c r="C174" s="190" t="s">
        <v>1028</v>
      </c>
      <c r="D174" s="188"/>
      <c r="E174" s="189">
        <v>165</v>
      </c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200</v>
      </c>
      <c r="AH174" s="148">
        <v>0</v>
      </c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ht="22.5" outlineLevel="1" x14ac:dyDescent="0.2">
      <c r="A175" s="167">
        <v>31</v>
      </c>
      <c r="B175" s="168" t="s">
        <v>421</v>
      </c>
      <c r="C175" s="184" t="s">
        <v>422</v>
      </c>
      <c r="D175" s="169" t="s">
        <v>195</v>
      </c>
      <c r="E175" s="170">
        <v>101.7531</v>
      </c>
      <c r="F175" s="171"/>
      <c r="G175" s="172">
        <f>ROUND(E175*F175,2)</f>
        <v>0</v>
      </c>
      <c r="H175" s="171"/>
      <c r="I175" s="172">
        <f>ROUND(E175*H175,2)</f>
        <v>0</v>
      </c>
      <c r="J175" s="171"/>
      <c r="K175" s="172">
        <f>ROUND(E175*J175,2)</f>
        <v>0</v>
      </c>
      <c r="L175" s="172">
        <v>21</v>
      </c>
      <c r="M175" s="172">
        <f>G175*(1+L175/100)</f>
        <v>0</v>
      </c>
      <c r="N175" s="172">
        <v>0</v>
      </c>
      <c r="O175" s="172">
        <f>ROUND(E175*N175,2)</f>
        <v>0</v>
      </c>
      <c r="P175" s="172">
        <v>0</v>
      </c>
      <c r="Q175" s="172">
        <f>ROUND(E175*P175,2)</f>
        <v>0</v>
      </c>
      <c r="R175" s="172"/>
      <c r="S175" s="172" t="s">
        <v>177</v>
      </c>
      <c r="T175" s="173" t="s">
        <v>178</v>
      </c>
      <c r="U175" s="158">
        <v>0.36</v>
      </c>
      <c r="V175" s="158">
        <f>ROUND(E175*U175,2)</f>
        <v>36.630000000000003</v>
      </c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196</v>
      </c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55"/>
      <c r="B176" s="156"/>
      <c r="C176" s="190" t="s">
        <v>423</v>
      </c>
      <c r="D176" s="188"/>
      <c r="E176" s="189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200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1" x14ac:dyDescent="0.2">
      <c r="A177" s="155"/>
      <c r="B177" s="156"/>
      <c r="C177" s="190" t="s">
        <v>1029</v>
      </c>
      <c r="D177" s="188"/>
      <c r="E177" s="189">
        <v>19.989999999999998</v>
      </c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200</v>
      </c>
      <c r="AH177" s="148">
        <v>0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0" t="s">
        <v>1030</v>
      </c>
      <c r="D178" s="188"/>
      <c r="E178" s="189">
        <v>42.18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55"/>
      <c r="B179" s="156"/>
      <c r="C179" s="190" t="s">
        <v>1031</v>
      </c>
      <c r="D179" s="188"/>
      <c r="E179" s="189">
        <v>18.739999999999998</v>
      </c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200</v>
      </c>
      <c r="AH179" s="148">
        <v>0</v>
      </c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55"/>
      <c r="B180" s="156"/>
      <c r="C180" s="190" t="s">
        <v>1032</v>
      </c>
      <c r="D180" s="188"/>
      <c r="E180" s="189">
        <v>20.84</v>
      </c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200</v>
      </c>
      <c r="AH180" s="148">
        <v>0</v>
      </c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ht="22.5" outlineLevel="1" x14ac:dyDescent="0.2">
      <c r="A181" s="167">
        <v>32</v>
      </c>
      <c r="B181" s="168" t="s">
        <v>428</v>
      </c>
      <c r="C181" s="184" t="s">
        <v>429</v>
      </c>
      <c r="D181" s="169" t="s">
        <v>195</v>
      </c>
      <c r="E181" s="170">
        <v>615.745</v>
      </c>
      <c r="F181" s="171"/>
      <c r="G181" s="172">
        <f>ROUND(E181*F181,2)</f>
        <v>0</v>
      </c>
      <c r="H181" s="171"/>
      <c r="I181" s="172">
        <f>ROUND(E181*H181,2)</f>
        <v>0</v>
      </c>
      <c r="J181" s="171"/>
      <c r="K181" s="172">
        <f>ROUND(E181*J181,2)</f>
        <v>0</v>
      </c>
      <c r="L181" s="172">
        <v>21</v>
      </c>
      <c r="M181" s="172">
        <f>G181*(1+L181/100)</f>
        <v>0</v>
      </c>
      <c r="N181" s="172">
        <v>0</v>
      </c>
      <c r="O181" s="172">
        <f>ROUND(E181*N181,2)</f>
        <v>0</v>
      </c>
      <c r="P181" s="172">
        <v>0</v>
      </c>
      <c r="Q181" s="172">
        <f>ROUND(E181*P181,2)</f>
        <v>0</v>
      </c>
      <c r="R181" s="172"/>
      <c r="S181" s="172" t="s">
        <v>177</v>
      </c>
      <c r="T181" s="173" t="s">
        <v>178</v>
      </c>
      <c r="U181" s="158">
        <v>7.8E-2</v>
      </c>
      <c r="V181" s="158">
        <f>ROUND(E181*U181,2)</f>
        <v>48.03</v>
      </c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196</v>
      </c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55"/>
      <c r="B182" s="156"/>
      <c r="C182" s="190" t="s">
        <v>1033</v>
      </c>
      <c r="D182" s="188"/>
      <c r="E182" s="189">
        <v>24</v>
      </c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200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55"/>
      <c r="B183" s="156"/>
      <c r="C183" s="190" t="s">
        <v>1034</v>
      </c>
      <c r="D183" s="188"/>
      <c r="E183" s="189">
        <v>86.84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200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ht="22.5" outlineLevel="1" x14ac:dyDescent="0.2">
      <c r="A184" s="155"/>
      <c r="B184" s="156"/>
      <c r="C184" s="190" t="s">
        <v>1035</v>
      </c>
      <c r="D184" s="188"/>
      <c r="E184" s="189">
        <v>504.9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200</v>
      </c>
      <c r="AH184" s="148">
        <v>0</v>
      </c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ht="22.5" outlineLevel="1" x14ac:dyDescent="0.2">
      <c r="A185" s="167">
        <v>33</v>
      </c>
      <c r="B185" s="168" t="s">
        <v>433</v>
      </c>
      <c r="C185" s="184" t="s">
        <v>434</v>
      </c>
      <c r="D185" s="169" t="s">
        <v>195</v>
      </c>
      <c r="E185" s="170">
        <v>101.7531</v>
      </c>
      <c r="F185" s="171"/>
      <c r="G185" s="172">
        <f>ROUND(E185*F185,2)</f>
        <v>0</v>
      </c>
      <c r="H185" s="171"/>
      <c r="I185" s="172">
        <f>ROUND(E185*H185,2)</f>
        <v>0</v>
      </c>
      <c r="J185" s="171"/>
      <c r="K185" s="172">
        <f>ROUND(E185*J185,2)</f>
        <v>0</v>
      </c>
      <c r="L185" s="172">
        <v>21</v>
      </c>
      <c r="M185" s="172">
        <f>G185*(1+L185/100)</f>
        <v>0</v>
      </c>
      <c r="N185" s="172">
        <v>0</v>
      </c>
      <c r="O185" s="172">
        <f>ROUND(E185*N185,2)</f>
        <v>0</v>
      </c>
      <c r="P185" s="172">
        <v>0</v>
      </c>
      <c r="Q185" s="172">
        <f>ROUND(E185*P185,2)</f>
        <v>0</v>
      </c>
      <c r="R185" s="172"/>
      <c r="S185" s="172" t="s">
        <v>177</v>
      </c>
      <c r="T185" s="173" t="s">
        <v>178</v>
      </c>
      <c r="U185" s="158">
        <v>0.74299999999999999</v>
      </c>
      <c r="V185" s="158">
        <f>ROUND(E185*U185,2)</f>
        <v>75.599999999999994</v>
      </c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196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423</v>
      </c>
      <c r="D186" s="188"/>
      <c r="E186" s="189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55"/>
      <c r="B187" s="156"/>
      <c r="C187" s="190" t="s">
        <v>1029</v>
      </c>
      <c r="D187" s="188"/>
      <c r="E187" s="189">
        <v>19.989999999999998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200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55"/>
      <c r="B188" s="156"/>
      <c r="C188" s="190" t="s">
        <v>1030</v>
      </c>
      <c r="D188" s="188"/>
      <c r="E188" s="189">
        <v>42.18</v>
      </c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200</v>
      </c>
      <c r="AH188" s="148">
        <v>0</v>
      </c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55"/>
      <c r="B189" s="156"/>
      <c r="C189" s="190" t="s">
        <v>1031</v>
      </c>
      <c r="D189" s="188"/>
      <c r="E189" s="189">
        <v>18.739999999999998</v>
      </c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200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55"/>
      <c r="B190" s="156"/>
      <c r="C190" s="190" t="s">
        <v>1032</v>
      </c>
      <c r="D190" s="188"/>
      <c r="E190" s="189">
        <v>20.84</v>
      </c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200</v>
      </c>
      <c r="AH190" s="148">
        <v>0</v>
      </c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ht="33.75" outlineLevel="1" x14ac:dyDescent="0.2">
      <c r="A191" s="167">
        <v>34</v>
      </c>
      <c r="B191" s="168" t="s">
        <v>435</v>
      </c>
      <c r="C191" s="184" t="s">
        <v>436</v>
      </c>
      <c r="D191" s="169" t="s">
        <v>195</v>
      </c>
      <c r="E191" s="170">
        <v>853.6</v>
      </c>
      <c r="F191" s="171"/>
      <c r="G191" s="172">
        <f>ROUND(E191*F191,2)</f>
        <v>0</v>
      </c>
      <c r="H191" s="171"/>
      <c r="I191" s="172">
        <f>ROUND(E191*H191,2)</f>
        <v>0</v>
      </c>
      <c r="J191" s="171"/>
      <c r="K191" s="172">
        <f>ROUND(E191*J191,2)</f>
        <v>0</v>
      </c>
      <c r="L191" s="172">
        <v>21</v>
      </c>
      <c r="M191" s="172">
        <f>G191*(1+L191/100)</f>
        <v>0</v>
      </c>
      <c r="N191" s="172">
        <v>0</v>
      </c>
      <c r="O191" s="172">
        <f>ROUND(E191*N191,2)</f>
        <v>0</v>
      </c>
      <c r="P191" s="172">
        <v>0</v>
      </c>
      <c r="Q191" s="172">
        <f>ROUND(E191*P191,2)</f>
        <v>0</v>
      </c>
      <c r="R191" s="172"/>
      <c r="S191" s="172" t="s">
        <v>177</v>
      </c>
      <c r="T191" s="173" t="s">
        <v>178</v>
      </c>
      <c r="U191" s="158">
        <v>0.23</v>
      </c>
      <c r="V191" s="158">
        <f>ROUND(E191*U191,2)</f>
        <v>196.33</v>
      </c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196</v>
      </c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outlineLevel="1" x14ac:dyDescent="0.2">
      <c r="A192" s="155"/>
      <c r="B192" s="156"/>
      <c r="C192" s="190" t="s">
        <v>1027</v>
      </c>
      <c r="D192" s="188"/>
      <c r="E192" s="189">
        <v>688.6</v>
      </c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 t="s">
        <v>200</v>
      </c>
      <c r="AH192" s="148">
        <v>0</v>
      </c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1" x14ac:dyDescent="0.2">
      <c r="A193" s="155"/>
      <c r="B193" s="156"/>
      <c r="C193" s="190" t="s">
        <v>1028</v>
      </c>
      <c r="D193" s="188"/>
      <c r="E193" s="189">
        <v>165</v>
      </c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200</v>
      </c>
      <c r="AH193" s="148">
        <v>0</v>
      </c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ht="22.5" outlineLevel="1" x14ac:dyDescent="0.2">
      <c r="A194" s="167">
        <v>35</v>
      </c>
      <c r="B194" s="168" t="s">
        <v>437</v>
      </c>
      <c r="C194" s="184" t="s">
        <v>438</v>
      </c>
      <c r="D194" s="169" t="s">
        <v>195</v>
      </c>
      <c r="E194" s="170">
        <v>1707.2</v>
      </c>
      <c r="F194" s="171"/>
      <c r="G194" s="172">
        <f>ROUND(E194*F194,2)</f>
        <v>0</v>
      </c>
      <c r="H194" s="171"/>
      <c r="I194" s="172">
        <f>ROUND(E194*H194,2)</f>
        <v>0</v>
      </c>
      <c r="J194" s="171"/>
      <c r="K194" s="172">
        <f>ROUND(E194*J194,2)</f>
        <v>0</v>
      </c>
      <c r="L194" s="172">
        <v>21</v>
      </c>
      <c r="M194" s="172">
        <f>G194*(1+L194/100)</f>
        <v>0</v>
      </c>
      <c r="N194" s="172">
        <v>0</v>
      </c>
      <c r="O194" s="172">
        <f>ROUND(E194*N194,2)</f>
        <v>0</v>
      </c>
      <c r="P194" s="172">
        <v>0</v>
      </c>
      <c r="Q194" s="172">
        <f>ROUND(E194*P194,2)</f>
        <v>0</v>
      </c>
      <c r="R194" s="172"/>
      <c r="S194" s="172" t="s">
        <v>177</v>
      </c>
      <c r="T194" s="173" t="s">
        <v>178</v>
      </c>
      <c r="U194" s="158">
        <v>0.36199999999999999</v>
      </c>
      <c r="V194" s="158">
        <f>ROUND(E194*U194,2)</f>
        <v>618.01</v>
      </c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196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1036</v>
      </c>
      <c r="D195" s="188"/>
      <c r="E195" s="189">
        <v>1377.2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55"/>
      <c r="B196" s="156"/>
      <c r="C196" s="190" t="s">
        <v>1037</v>
      </c>
      <c r="D196" s="188"/>
      <c r="E196" s="189">
        <v>330</v>
      </c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200</v>
      </c>
      <c r="AH196" s="148">
        <v>0</v>
      </c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67">
        <v>36</v>
      </c>
      <c r="B197" s="168" t="s">
        <v>441</v>
      </c>
      <c r="C197" s="184" t="s">
        <v>442</v>
      </c>
      <c r="D197" s="169" t="s">
        <v>195</v>
      </c>
      <c r="E197" s="170">
        <v>853.6</v>
      </c>
      <c r="F197" s="171"/>
      <c r="G197" s="172">
        <f>ROUND(E197*F197,2)</f>
        <v>0</v>
      </c>
      <c r="H197" s="171"/>
      <c r="I197" s="172">
        <f>ROUND(E197*H197,2)</f>
        <v>0</v>
      </c>
      <c r="J197" s="171"/>
      <c r="K197" s="172">
        <f>ROUND(E197*J197,2)</f>
        <v>0</v>
      </c>
      <c r="L197" s="172">
        <v>21</v>
      </c>
      <c r="M197" s="172">
        <f>G197*(1+L197/100)</f>
        <v>0</v>
      </c>
      <c r="N197" s="172">
        <v>0</v>
      </c>
      <c r="O197" s="172">
        <f>ROUND(E197*N197,2)</f>
        <v>0</v>
      </c>
      <c r="P197" s="172">
        <v>0</v>
      </c>
      <c r="Q197" s="172">
        <f>ROUND(E197*P197,2)</f>
        <v>0</v>
      </c>
      <c r="R197" s="172"/>
      <c r="S197" s="172" t="s">
        <v>177</v>
      </c>
      <c r="T197" s="173" t="s">
        <v>178</v>
      </c>
      <c r="U197" s="158">
        <v>0.11</v>
      </c>
      <c r="V197" s="158">
        <f>ROUND(E197*U197,2)</f>
        <v>93.9</v>
      </c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196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55"/>
      <c r="B198" s="156"/>
      <c r="C198" s="190" t="s">
        <v>1027</v>
      </c>
      <c r="D198" s="188"/>
      <c r="E198" s="189">
        <v>688.6</v>
      </c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200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1" x14ac:dyDescent="0.2">
      <c r="A199" s="155"/>
      <c r="B199" s="156"/>
      <c r="C199" s="190" t="s">
        <v>1028</v>
      </c>
      <c r="D199" s="188"/>
      <c r="E199" s="189">
        <v>165</v>
      </c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200</v>
      </c>
      <c r="AH199" s="148">
        <v>0</v>
      </c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ht="33.75" outlineLevel="1" x14ac:dyDescent="0.2">
      <c r="A200" s="167">
        <v>37</v>
      </c>
      <c r="B200" s="168" t="s">
        <v>443</v>
      </c>
      <c r="C200" s="184" t="s">
        <v>444</v>
      </c>
      <c r="D200" s="169" t="s">
        <v>195</v>
      </c>
      <c r="E200" s="170">
        <v>853.6</v>
      </c>
      <c r="F200" s="171"/>
      <c r="G200" s="172">
        <f>ROUND(E200*F200,2)</f>
        <v>0</v>
      </c>
      <c r="H200" s="171"/>
      <c r="I200" s="172">
        <f>ROUND(E200*H200,2)</f>
        <v>0</v>
      </c>
      <c r="J200" s="171"/>
      <c r="K200" s="172">
        <f>ROUND(E200*J200,2)</f>
        <v>0</v>
      </c>
      <c r="L200" s="172">
        <v>21</v>
      </c>
      <c r="M200" s="172">
        <f>G200*(1+L200/100)</f>
        <v>0</v>
      </c>
      <c r="N200" s="172">
        <v>0</v>
      </c>
      <c r="O200" s="172">
        <f>ROUND(E200*N200,2)</f>
        <v>0</v>
      </c>
      <c r="P200" s="172">
        <v>0</v>
      </c>
      <c r="Q200" s="172">
        <f>ROUND(E200*P200,2)</f>
        <v>0</v>
      </c>
      <c r="R200" s="172"/>
      <c r="S200" s="172" t="s">
        <v>177</v>
      </c>
      <c r="T200" s="173" t="s">
        <v>178</v>
      </c>
      <c r="U200" s="158">
        <v>0.45</v>
      </c>
      <c r="V200" s="158">
        <f>ROUND(E200*U200,2)</f>
        <v>384.12</v>
      </c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196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1" x14ac:dyDescent="0.2">
      <c r="A201" s="155"/>
      <c r="B201" s="156"/>
      <c r="C201" s="190" t="s">
        <v>1027</v>
      </c>
      <c r="D201" s="188"/>
      <c r="E201" s="189">
        <v>688.6</v>
      </c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200</v>
      </c>
      <c r="AH201" s="148">
        <v>0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1" x14ac:dyDescent="0.2">
      <c r="A202" s="155"/>
      <c r="B202" s="156"/>
      <c r="C202" s="190" t="s">
        <v>1028</v>
      </c>
      <c r="D202" s="188"/>
      <c r="E202" s="189">
        <v>165</v>
      </c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200</v>
      </c>
      <c r="AH202" s="148">
        <v>0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ht="22.5" outlineLevel="1" x14ac:dyDescent="0.2">
      <c r="A203" s="167">
        <v>38</v>
      </c>
      <c r="B203" s="168" t="s">
        <v>445</v>
      </c>
      <c r="C203" s="184" t="s">
        <v>446</v>
      </c>
      <c r="D203" s="169" t="s">
        <v>195</v>
      </c>
      <c r="E203" s="170">
        <v>762.4</v>
      </c>
      <c r="F203" s="171"/>
      <c r="G203" s="172">
        <f>ROUND(E203*F203,2)</f>
        <v>0</v>
      </c>
      <c r="H203" s="171"/>
      <c r="I203" s="172">
        <f>ROUND(E203*H203,2)</f>
        <v>0</v>
      </c>
      <c r="J203" s="171"/>
      <c r="K203" s="172">
        <f>ROUND(E203*J203,2)</f>
        <v>0</v>
      </c>
      <c r="L203" s="172">
        <v>21</v>
      </c>
      <c r="M203" s="172">
        <f>G203*(1+L203/100)</f>
        <v>0</v>
      </c>
      <c r="N203" s="172">
        <v>0</v>
      </c>
      <c r="O203" s="172">
        <f>ROUND(E203*N203,2)</f>
        <v>0</v>
      </c>
      <c r="P203" s="172">
        <v>0</v>
      </c>
      <c r="Q203" s="172">
        <f>ROUND(E203*P203,2)</f>
        <v>0</v>
      </c>
      <c r="R203" s="172"/>
      <c r="S203" s="172" t="s">
        <v>177</v>
      </c>
      <c r="T203" s="173" t="s">
        <v>178</v>
      </c>
      <c r="U203" s="158">
        <v>0.44</v>
      </c>
      <c r="V203" s="158">
        <f>ROUND(E203*U203,2)</f>
        <v>335.46</v>
      </c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196</v>
      </c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55"/>
      <c r="B204" s="156"/>
      <c r="C204" s="190" t="s">
        <v>1038</v>
      </c>
      <c r="D204" s="188"/>
      <c r="E204" s="189">
        <v>290.39999999999998</v>
      </c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200</v>
      </c>
      <c r="AH204" s="148">
        <v>0</v>
      </c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ht="22.5" outlineLevel="1" x14ac:dyDescent="0.2">
      <c r="A205" s="155"/>
      <c r="B205" s="156"/>
      <c r="C205" s="190" t="s">
        <v>448</v>
      </c>
      <c r="D205" s="188"/>
      <c r="E205" s="189">
        <v>72</v>
      </c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190" t="s">
        <v>1039</v>
      </c>
      <c r="D206" s="188"/>
      <c r="E206" s="189">
        <v>65</v>
      </c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>
        <v>0</v>
      </c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1" x14ac:dyDescent="0.2">
      <c r="A207" s="155"/>
      <c r="B207" s="156"/>
      <c r="C207" s="190" t="s">
        <v>1040</v>
      </c>
      <c r="D207" s="188"/>
      <c r="E207" s="189">
        <v>170</v>
      </c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200</v>
      </c>
      <c r="AH207" s="148">
        <v>0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55"/>
      <c r="B208" s="156"/>
      <c r="C208" s="190" t="s">
        <v>1041</v>
      </c>
      <c r="D208" s="188"/>
      <c r="E208" s="189">
        <v>165</v>
      </c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200</v>
      </c>
      <c r="AH208" s="148">
        <v>0</v>
      </c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ht="22.5" outlineLevel="1" x14ac:dyDescent="0.2">
      <c r="A209" s="167">
        <v>39</v>
      </c>
      <c r="B209" s="168" t="s">
        <v>452</v>
      </c>
      <c r="C209" s="184" t="s">
        <v>453</v>
      </c>
      <c r="D209" s="169" t="s">
        <v>195</v>
      </c>
      <c r="E209" s="170">
        <v>152.47999999999999</v>
      </c>
      <c r="F209" s="171"/>
      <c r="G209" s="172">
        <f>ROUND(E209*F209,2)</f>
        <v>0</v>
      </c>
      <c r="H209" s="171"/>
      <c r="I209" s="172">
        <f>ROUND(E209*H209,2)</f>
        <v>0</v>
      </c>
      <c r="J209" s="171"/>
      <c r="K209" s="172">
        <f>ROUND(E209*J209,2)</f>
        <v>0</v>
      </c>
      <c r="L209" s="172">
        <v>21</v>
      </c>
      <c r="M209" s="172">
        <f>G209*(1+L209/100)</f>
        <v>0</v>
      </c>
      <c r="N209" s="172">
        <v>0</v>
      </c>
      <c r="O209" s="172">
        <f>ROUND(E209*N209,2)</f>
        <v>0</v>
      </c>
      <c r="P209" s="172">
        <v>0</v>
      </c>
      <c r="Q209" s="172">
        <f>ROUND(E209*P209,2)</f>
        <v>0</v>
      </c>
      <c r="R209" s="172"/>
      <c r="S209" s="172" t="s">
        <v>177</v>
      </c>
      <c r="T209" s="173" t="s">
        <v>178</v>
      </c>
      <c r="U209" s="158">
        <v>0.72</v>
      </c>
      <c r="V209" s="158">
        <f>ROUND(E209*U209,2)</f>
        <v>109.79</v>
      </c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196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55"/>
      <c r="B210" s="156"/>
      <c r="C210" s="199" t="s">
        <v>283</v>
      </c>
      <c r="D210" s="191"/>
      <c r="E210" s="192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200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200" t="s">
        <v>1042</v>
      </c>
      <c r="D211" s="191"/>
      <c r="E211" s="192">
        <v>290.39999999999998</v>
      </c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>
        <v>2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ht="22.5" outlineLevel="1" x14ac:dyDescent="0.2">
      <c r="A212" s="155"/>
      <c r="B212" s="156"/>
      <c r="C212" s="200" t="s">
        <v>455</v>
      </c>
      <c r="D212" s="191"/>
      <c r="E212" s="192">
        <v>72</v>
      </c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200</v>
      </c>
      <c r="AH212" s="148">
        <v>2</v>
      </c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55"/>
      <c r="B213" s="156"/>
      <c r="C213" s="200" t="s">
        <v>1043</v>
      </c>
      <c r="D213" s="191"/>
      <c r="E213" s="192">
        <v>65</v>
      </c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200</v>
      </c>
      <c r="AH213" s="148">
        <v>2</v>
      </c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55"/>
      <c r="B214" s="156"/>
      <c r="C214" s="200" t="s">
        <v>1044</v>
      </c>
      <c r="D214" s="191"/>
      <c r="E214" s="192">
        <v>170</v>
      </c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200</v>
      </c>
      <c r="AH214" s="148">
        <v>2</v>
      </c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55"/>
      <c r="B215" s="156"/>
      <c r="C215" s="200" t="s">
        <v>1045</v>
      </c>
      <c r="D215" s="191"/>
      <c r="E215" s="192">
        <v>165</v>
      </c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200</v>
      </c>
      <c r="AH215" s="148">
        <v>2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55"/>
      <c r="B216" s="156"/>
      <c r="C216" s="201" t="s">
        <v>295</v>
      </c>
      <c r="D216" s="193"/>
      <c r="E216" s="194">
        <v>762.4</v>
      </c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200</v>
      </c>
      <c r="AH216" s="148">
        <v>3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55"/>
      <c r="B217" s="156"/>
      <c r="C217" s="199" t="s">
        <v>296</v>
      </c>
      <c r="D217" s="191"/>
      <c r="E217" s="192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200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0" t="s">
        <v>1046</v>
      </c>
      <c r="D218" s="188"/>
      <c r="E218" s="189">
        <v>152.47999999999999</v>
      </c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>
        <v>0</v>
      </c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ht="22.5" outlineLevel="1" x14ac:dyDescent="0.2">
      <c r="A219" s="167">
        <v>40</v>
      </c>
      <c r="B219" s="168" t="s">
        <v>460</v>
      </c>
      <c r="C219" s="184" t="s">
        <v>461</v>
      </c>
      <c r="D219" s="169" t="s">
        <v>195</v>
      </c>
      <c r="E219" s="170">
        <v>853.6</v>
      </c>
      <c r="F219" s="171"/>
      <c r="G219" s="172">
        <f>ROUND(E219*F219,2)</f>
        <v>0</v>
      </c>
      <c r="H219" s="171"/>
      <c r="I219" s="172">
        <f>ROUND(E219*H219,2)</f>
        <v>0</v>
      </c>
      <c r="J219" s="171"/>
      <c r="K219" s="172">
        <f>ROUND(E219*J219,2)</f>
        <v>0</v>
      </c>
      <c r="L219" s="172">
        <v>21</v>
      </c>
      <c r="M219" s="172">
        <f>G219*(1+L219/100)</f>
        <v>0</v>
      </c>
      <c r="N219" s="172">
        <v>0</v>
      </c>
      <c r="O219" s="172">
        <f>ROUND(E219*N219,2)</f>
        <v>0</v>
      </c>
      <c r="P219" s="172">
        <v>0</v>
      </c>
      <c r="Q219" s="172">
        <f>ROUND(E219*P219,2)</f>
        <v>0</v>
      </c>
      <c r="R219" s="172"/>
      <c r="S219" s="172" t="s">
        <v>177</v>
      </c>
      <c r="T219" s="173" t="s">
        <v>178</v>
      </c>
      <c r="U219" s="158">
        <v>0.36</v>
      </c>
      <c r="V219" s="158">
        <f>ROUND(E219*U219,2)</f>
        <v>307.3</v>
      </c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196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55"/>
      <c r="B220" s="156"/>
      <c r="C220" s="190" t="s">
        <v>1027</v>
      </c>
      <c r="D220" s="188"/>
      <c r="E220" s="189">
        <v>688.6</v>
      </c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200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1" x14ac:dyDescent="0.2">
      <c r="A221" s="155"/>
      <c r="B221" s="156"/>
      <c r="C221" s="190" t="s">
        <v>1028</v>
      </c>
      <c r="D221" s="188"/>
      <c r="E221" s="189">
        <v>165</v>
      </c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200</v>
      </c>
      <c r="AH221" s="148">
        <v>0</v>
      </c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ht="22.5" outlineLevel="1" x14ac:dyDescent="0.2">
      <c r="A222" s="167">
        <v>41</v>
      </c>
      <c r="B222" s="168" t="s">
        <v>462</v>
      </c>
      <c r="C222" s="184" t="s">
        <v>463</v>
      </c>
      <c r="D222" s="169" t="s">
        <v>195</v>
      </c>
      <c r="E222" s="170">
        <v>853.6</v>
      </c>
      <c r="F222" s="171"/>
      <c r="G222" s="172">
        <f>ROUND(E222*F222,2)</f>
        <v>0</v>
      </c>
      <c r="H222" s="171"/>
      <c r="I222" s="172">
        <f>ROUND(E222*H222,2)</f>
        <v>0</v>
      </c>
      <c r="J222" s="171"/>
      <c r="K222" s="172">
        <f>ROUND(E222*J222,2)</f>
        <v>0</v>
      </c>
      <c r="L222" s="172">
        <v>21</v>
      </c>
      <c r="M222" s="172">
        <f>G222*(1+L222/100)</f>
        <v>0</v>
      </c>
      <c r="N222" s="172">
        <v>0</v>
      </c>
      <c r="O222" s="172">
        <f>ROUND(E222*N222,2)</f>
        <v>0</v>
      </c>
      <c r="P222" s="172">
        <v>0</v>
      </c>
      <c r="Q222" s="172">
        <f>ROUND(E222*P222,2)</f>
        <v>0</v>
      </c>
      <c r="R222" s="172"/>
      <c r="S222" s="172" t="s">
        <v>184</v>
      </c>
      <c r="T222" s="173" t="s">
        <v>178</v>
      </c>
      <c r="U222" s="158">
        <v>0</v>
      </c>
      <c r="V222" s="158">
        <f>ROUND(E222*U222,2)</f>
        <v>0</v>
      </c>
      <c r="W222" s="15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 t="s">
        <v>196</v>
      </c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55"/>
      <c r="B223" s="156"/>
      <c r="C223" s="190" t="s">
        <v>1027</v>
      </c>
      <c r="D223" s="188"/>
      <c r="E223" s="189">
        <v>688.6</v>
      </c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200</v>
      </c>
      <c r="AH223" s="148">
        <v>0</v>
      </c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0" t="s">
        <v>1028</v>
      </c>
      <c r="D224" s="188"/>
      <c r="E224" s="189">
        <v>165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>
        <v>0</v>
      </c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67">
        <v>42</v>
      </c>
      <c r="B225" s="168" t="s">
        <v>464</v>
      </c>
      <c r="C225" s="184" t="s">
        <v>465</v>
      </c>
      <c r="D225" s="169" t="s">
        <v>195</v>
      </c>
      <c r="E225" s="170">
        <v>853.6</v>
      </c>
      <c r="F225" s="171"/>
      <c r="G225" s="172">
        <f>ROUND(E225*F225,2)</f>
        <v>0</v>
      </c>
      <c r="H225" s="171"/>
      <c r="I225" s="172">
        <f>ROUND(E225*H225,2)</f>
        <v>0</v>
      </c>
      <c r="J225" s="171"/>
      <c r="K225" s="172">
        <f>ROUND(E225*J225,2)</f>
        <v>0</v>
      </c>
      <c r="L225" s="172">
        <v>21</v>
      </c>
      <c r="M225" s="172">
        <f>G225*(1+L225/100)</f>
        <v>0</v>
      </c>
      <c r="N225" s="172">
        <v>0</v>
      </c>
      <c r="O225" s="172">
        <f>ROUND(E225*N225,2)</f>
        <v>0</v>
      </c>
      <c r="P225" s="172">
        <v>0</v>
      </c>
      <c r="Q225" s="172">
        <f>ROUND(E225*P225,2)</f>
        <v>0</v>
      </c>
      <c r="R225" s="172"/>
      <c r="S225" s="172" t="s">
        <v>184</v>
      </c>
      <c r="T225" s="173" t="s">
        <v>178</v>
      </c>
      <c r="U225" s="158">
        <v>0</v>
      </c>
      <c r="V225" s="158">
        <f>ROUND(E225*U225,2)</f>
        <v>0</v>
      </c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196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55"/>
      <c r="B226" s="156"/>
      <c r="C226" s="190" t="s">
        <v>1027</v>
      </c>
      <c r="D226" s="188"/>
      <c r="E226" s="189">
        <v>688.6</v>
      </c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200</v>
      </c>
      <c r="AH226" s="148">
        <v>0</v>
      </c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55"/>
      <c r="B227" s="156"/>
      <c r="C227" s="190" t="s">
        <v>1028</v>
      </c>
      <c r="D227" s="188"/>
      <c r="E227" s="189">
        <v>165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200</v>
      </c>
      <c r="AH227" s="148">
        <v>0</v>
      </c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x14ac:dyDescent="0.2">
      <c r="A228" s="161" t="s">
        <v>172</v>
      </c>
      <c r="B228" s="162" t="s">
        <v>86</v>
      </c>
      <c r="C228" s="182" t="s">
        <v>87</v>
      </c>
      <c r="D228" s="163"/>
      <c r="E228" s="164"/>
      <c r="F228" s="165"/>
      <c r="G228" s="165">
        <f>SUMIF(AG229:AG238,"&lt;&gt;NOR",G229:G238)</f>
        <v>0</v>
      </c>
      <c r="H228" s="165"/>
      <c r="I228" s="165">
        <f>SUM(I229:I238)</f>
        <v>0</v>
      </c>
      <c r="J228" s="165"/>
      <c r="K228" s="165">
        <f>SUM(K229:K238)</f>
        <v>0</v>
      </c>
      <c r="L228" s="165"/>
      <c r="M228" s="165">
        <f>SUM(M229:M238)</f>
        <v>0</v>
      </c>
      <c r="N228" s="165"/>
      <c r="O228" s="165">
        <f>SUM(O229:O238)</f>
        <v>0</v>
      </c>
      <c r="P228" s="165"/>
      <c r="Q228" s="165">
        <f>SUM(Q229:Q238)</f>
        <v>0</v>
      </c>
      <c r="R228" s="165"/>
      <c r="S228" s="165"/>
      <c r="T228" s="166"/>
      <c r="U228" s="160"/>
      <c r="V228" s="160">
        <f>SUM(V229:V238)</f>
        <v>278.08999999999997</v>
      </c>
      <c r="W228" s="160"/>
      <c r="AG228" t="s">
        <v>173</v>
      </c>
    </row>
    <row r="229" spans="1:60" ht="22.5" outlineLevel="1" x14ac:dyDescent="0.2">
      <c r="A229" s="167">
        <v>43</v>
      </c>
      <c r="B229" s="168" t="s">
        <v>466</v>
      </c>
      <c r="C229" s="184" t="s">
        <v>467</v>
      </c>
      <c r="D229" s="169" t="s">
        <v>208</v>
      </c>
      <c r="E229" s="170">
        <v>4.6863000000000001</v>
      </c>
      <c r="F229" s="171"/>
      <c r="G229" s="172">
        <f>ROUND(E229*F229,2)</f>
        <v>0</v>
      </c>
      <c r="H229" s="171"/>
      <c r="I229" s="172">
        <f>ROUND(E229*H229,2)</f>
        <v>0</v>
      </c>
      <c r="J229" s="171"/>
      <c r="K229" s="172">
        <f>ROUND(E229*J229,2)</f>
        <v>0</v>
      </c>
      <c r="L229" s="172">
        <v>21</v>
      </c>
      <c r="M229" s="172">
        <f>G229*(1+L229/100)</f>
        <v>0</v>
      </c>
      <c r="N229" s="172">
        <v>0</v>
      </c>
      <c r="O229" s="172">
        <f>ROUND(E229*N229,2)</f>
        <v>0</v>
      </c>
      <c r="P229" s="172">
        <v>0</v>
      </c>
      <c r="Q229" s="172">
        <f>ROUND(E229*P229,2)</f>
        <v>0</v>
      </c>
      <c r="R229" s="172"/>
      <c r="S229" s="172" t="s">
        <v>177</v>
      </c>
      <c r="T229" s="173" t="s">
        <v>178</v>
      </c>
      <c r="U229" s="158">
        <v>2.58</v>
      </c>
      <c r="V229" s="158">
        <f>ROUND(E229*U229,2)</f>
        <v>12.09</v>
      </c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196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190" t="s">
        <v>468</v>
      </c>
      <c r="D230" s="188"/>
      <c r="E230" s="189">
        <v>4.6900000000000004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ht="22.5" outlineLevel="1" x14ac:dyDescent="0.2">
      <c r="A231" s="167">
        <v>44</v>
      </c>
      <c r="B231" s="168" t="s">
        <v>469</v>
      </c>
      <c r="C231" s="184" t="s">
        <v>470</v>
      </c>
      <c r="D231" s="169" t="s">
        <v>195</v>
      </c>
      <c r="E231" s="170">
        <v>666.87599999999998</v>
      </c>
      <c r="F231" s="171"/>
      <c r="G231" s="172">
        <f>ROUND(E231*F231,2)</f>
        <v>0</v>
      </c>
      <c r="H231" s="171"/>
      <c r="I231" s="172">
        <f>ROUND(E231*H231,2)</f>
        <v>0</v>
      </c>
      <c r="J231" s="171"/>
      <c r="K231" s="172">
        <f>ROUND(E231*J231,2)</f>
        <v>0</v>
      </c>
      <c r="L231" s="172">
        <v>21</v>
      </c>
      <c r="M231" s="172">
        <f>G231*(1+L231/100)</f>
        <v>0</v>
      </c>
      <c r="N231" s="172">
        <v>0</v>
      </c>
      <c r="O231" s="172">
        <f>ROUND(E231*N231,2)</f>
        <v>0</v>
      </c>
      <c r="P231" s="172">
        <v>0</v>
      </c>
      <c r="Q231" s="172">
        <f>ROUND(E231*P231,2)</f>
        <v>0</v>
      </c>
      <c r="R231" s="172"/>
      <c r="S231" s="172" t="s">
        <v>177</v>
      </c>
      <c r="T231" s="173" t="s">
        <v>178</v>
      </c>
      <c r="U231" s="158">
        <v>0.25</v>
      </c>
      <c r="V231" s="158">
        <f>ROUND(E231*U231,2)</f>
        <v>166.72</v>
      </c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196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1" x14ac:dyDescent="0.2">
      <c r="A232" s="155"/>
      <c r="B232" s="156"/>
      <c r="C232" s="190" t="s">
        <v>1047</v>
      </c>
      <c r="D232" s="188"/>
      <c r="E232" s="189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200</v>
      </c>
      <c r="AH232" s="148">
        <v>0</v>
      </c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55"/>
      <c r="B233" s="156"/>
      <c r="C233" s="190" t="s">
        <v>1048</v>
      </c>
      <c r="D233" s="188"/>
      <c r="E233" s="189">
        <v>227.52</v>
      </c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200</v>
      </c>
      <c r="AH233" s="148">
        <v>0</v>
      </c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55"/>
      <c r="B234" s="156"/>
      <c r="C234" s="190" t="s">
        <v>473</v>
      </c>
      <c r="D234" s="188"/>
      <c r="E234" s="189">
        <v>439.36</v>
      </c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200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ht="22.5" outlineLevel="1" x14ac:dyDescent="0.2">
      <c r="A235" s="167">
        <v>45</v>
      </c>
      <c r="B235" s="168" t="s">
        <v>474</v>
      </c>
      <c r="C235" s="184" t="s">
        <v>475</v>
      </c>
      <c r="D235" s="169" t="s">
        <v>195</v>
      </c>
      <c r="E235" s="170">
        <v>301.5</v>
      </c>
      <c r="F235" s="171"/>
      <c r="G235" s="172">
        <f>ROUND(E235*F235,2)</f>
        <v>0</v>
      </c>
      <c r="H235" s="171"/>
      <c r="I235" s="172">
        <f>ROUND(E235*H235,2)</f>
        <v>0</v>
      </c>
      <c r="J235" s="171"/>
      <c r="K235" s="172">
        <f>ROUND(E235*J235,2)</f>
        <v>0</v>
      </c>
      <c r="L235" s="172">
        <v>21</v>
      </c>
      <c r="M235" s="172">
        <f>G235*(1+L235/100)</f>
        <v>0</v>
      </c>
      <c r="N235" s="172">
        <v>0</v>
      </c>
      <c r="O235" s="172">
        <f>ROUND(E235*N235,2)</f>
        <v>0</v>
      </c>
      <c r="P235" s="172">
        <v>0</v>
      </c>
      <c r="Q235" s="172">
        <f>ROUND(E235*P235,2)</f>
        <v>0</v>
      </c>
      <c r="R235" s="172"/>
      <c r="S235" s="172" t="s">
        <v>177</v>
      </c>
      <c r="T235" s="173" t="s">
        <v>178</v>
      </c>
      <c r="U235" s="158">
        <v>0.27100000000000002</v>
      </c>
      <c r="V235" s="158">
        <f>ROUND(E235*U235,2)</f>
        <v>81.709999999999994</v>
      </c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196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55"/>
      <c r="B236" s="156"/>
      <c r="C236" s="190" t="s">
        <v>1049</v>
      </c>
      <c r="D236" s="188"/>
      <c r="E236" s="189">
        <v>301.5</v>
      </c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200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ht="22.5" outlineLevel="1" x14ac:dyDescent="0.2">
      <c r="A237" s="167">
        <v>46</v>
      </c>
      <c r="B237" s="168" t="s">
        <v>477</v>
      </c>
      <c r="C237" s="184" t="s">
        <v>478</v>
      </c>
      <c r="D237" s="169" t="s">
        <v>195</v>
      </c>
      <c r="E237" s="170">
        <v>439.35599999999999</v>
      </c>
      <c r="F237" s="171"/>
      <c r="G237" s="172">
        <f>ROUND(E237*F237,2)</f>
        <v>0</v>
      </c>
      <c r="H237" s="171"/>
      <c r="I237" s="172">
        <f>ROUND(E237*H237,2)</f>
        <v>0</v>
      </c>
      <c r="J237" s="171"/>
      <c r="K237" s="172">
        <f>ROUND(E237*J237,2)</f>
        <v>0</v>
      </c>
      <c r="L237" s="172">
        <v>21</v>
      </c>
      <c r="M237" s="172">
        <f>G237*(1+L237/100)</f>
        <v>0</v>
      </c>
      <c r="N237" s="172">
        <v>0</v>
      </c>
      <c r="O237" s="172">
        <f>ROUND(E237*N237,2)</f>
        <v>0</v>
      </c>
      <c r="P237" s="172">
        <v>0</v>
      </c>
      <c r="Q237" s="172">
        <f>ROUND(E237*P237,2)</f>
        <v>0</v>
      </c>
      <c r="R237" s="172"/>
      <c r="S237" s="172" t="s">
        <v>177</v>
      </c>
      <c r="T237" s="173" t="s">
        <v>178</v>
      </c>
      <c r="U237" s="158">
        <v>0.04</v>
      </c>
      <c r="V237" s="158">
        <f>ROUND(E237*U237,2)</f>
        <v>17.57</v>
      </c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196</v>
      </c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outlineLevel="1" x14ac:dyDescent="0.2">
      <c r="A238" s="155"/>
      <c r="B238" s="156"/>
      <c r="C238" s="190" t="s">
        <v>473</v>
      </c>
      <c r="D238" s="188"/>
      <c r="E238" s="189">
        <v>439.36</v>
      </c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 t="s">
        <v>200</v>
      </c>
      <c r="AH238" s="148">
        <v>0</v>
      </c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x14ac:dyDescent="0.2">
      <c r="A239" s="161" t="s">
        <v>172</v>
      </c>
      <c r="B239" s="162" t="s">
        <v>94</v>
      </c>
      <c r="C239" s="182" t="s">
        <v>95</v>
      </c>
      <c r="D239" s="163"/>
      <c r="E239" s="164"/>
      <c r="F239" s="165"/>
      <c r="G239" s="165">
        <f>SUMIF(AG240:AG288,"&lt;&gt;NOR",G240:G288)</f>
        <v>0</v>
      </c>
      <c r="H239" s="165"/>
      <c r="I239" s="165">
        <f>SUM(I240:I288)</f>
        <v>0</v>
      </c>
      <c r="J239" s="165"/>
      <c r="K239" s="165">
        <f>SUM(K240:K288)</f>
        <v>0</v>
      </c>
      <c r="L239" s="165"/>
      <c r="M239" s="165">
        <f>SUM(M240:M288)</f>
        <v>0</v>
      </c>
      <c r="N239" s="165"/>
      <c r="O239" s="165">
        <f>SUM(O240:O288)</f>
        <v>0</v>
      </c>
      <c r="P239" s="165"/>
      <c r="Q239" s="165">
        <f>SUM(Q240:Q288)</f>
        <v>0</v>
      </c>
      <c r="R239" s="165"/>
      <c r="S239" s="165"/>
      <c r="T239" s="166"/>
      <c r="U239" s="160"/>
      <c r="V239" s="160">
        <f>SUM(V240:V288)</f>
        <v>1256.26</v>
      </c>
      <c r="W239" s="160"/>
      <c r="AG239" t="s">
        <v>173</v>
      </c>
    </row>
    <row r="240" spans="1:60" ht="33.75" outlineLevel="1" x14ac:dyDescent="0.2">
      <c r="A240" s="167">
        <v>47</v>
      </c>
      <c r="B240" s="168" t="s">
        <v>486</v>
      </c>
      <c r="C240" s="184" t="s">
        <v>487</v>
      </c>
      <c r="D240" s="169" t="s">
        <v>195</v>
      </c>
      <c r="E240" s="170">
        <v>2022.7539999999999</v>
      </c>
      <c r="F240" s="171"/>
      <c r="G240" s="172">
        <f>ROUND(E240*F240,2)</f>
        <v>0</v>
      </c>
      <c r="H240" s="171"/>
      <c r="I240" s="172">
        <f>ROUND(E240*H240,2)</f>
        <v>0</v>
      </c>
      <c r="J240" s="171"/>
      <c r="K240" s="172">
        <f>ROUND(E240*J240,2)</f>
        <v>0</v>
      </c>
      <c r="L240" s="172">
        <v>21</v>
      </c>
      <c r="M240" s="172">
        <f>G240*(1+L240/100)</f>
        <v>0</v>
      </c>
      <c r="N240" s="172">
        <v>0</v>
      </c>
      <c r="O240" s="172">
        <f>ROUND(E240*N240,2)</f>
        <v>0</v>
      </c>
      <c r="P240" s="172">
        <v>0</v>
      </c>
      <c r="Q240" s="172">
        <f>ROUND(E240*P240,2)</f>
        <v>0</v>
      </c>
      <c r="R240" s="172"/>
      <c r="S240" s="172" t="s">
        <v>177</v>
      </c>
      <c r="T240" s="173" t="s">
        <v>178</v>
      </c>
      <c r="U240" s="158">
        <v>0.13900000000000001</v>
      </c>
      <c r="V240" s="158">
        <f>ROUND(E240*U240,2)</f>
        <v>281.16000000000003</v>
      </c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196</v>
      </c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55"/>
      <c r="B241" s="156"/>
      <c r="C241" s="190" t="s">
        <v>1050</v>
      </c>
      <c r="D241" s="188"/>
      <c r="E241" s="189">
        <v>367.11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200</v>
      </c>
      <c r="AH241" s="148">
        <v>0</v>
      </c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outlineLevel="1" x14ac:dyDescent="0.2">
      <c r="A242" s="155"/>
      <c r="B242" s="156"/>
      <c r="C242" s="190" t="s">
        <v>1051</v>
      </c>
      <c r="D242" s="188"/>
      <c r="E242" s="189">
        <v>653.4</v>
      </c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200</v>
      </c>
      <c r="AH242" s="148">
        <v>0</v>
      </c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190" t="s">
        <v>1052</v>
      </c>
      <c r="D243" s="188"/>
      <c r="E243" s="189">
        <v>626.4</v>
      </c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>
        <v>0</v>
      </c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190" t="s">
        <v>1053</v>
      </c>
      <c r="D244" s="188"/>
      <c r="E244" s="189">
        <v>375.84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>
        <v>0</v>
      </c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ht="45" outlineLevel="1" x14ac:dyDescent="0.2">
      <c r="A245" s="167">
        <v>48</v>
      </c>
      <c r="B245" s="168" t="s">
        <v>492</v>
      </c>
      <c r="C245" s="184" t="s">
        <v>493</v>
      </c>
      <c r="D245" s="169" t="s">
        <v>195</v>
      </c>
      <c r="E245" s="170">
        <v>10113.77</v>
      </c>
      <c r="F245" s="171"/>
      <c r="G245" s="172">
        <f>ROUND(E245*F245,2)</f>
        <v>0</v>
      </c>
      <c r="H245" s="171"/>
      <c r="I245" s="172">
        <f>ROUND(E245*H245,2)</f>
        <v>0</v>
      </c>
      <c r="J245" s="171"/>
      <c r="K245" s="172">
        <f>ROUND(E245*J245,2)</f>
        <v>0</v>
      </c>
      <c r="L245" s="172">
        <v>21</v>
      </c>
      <c r="M245" s="172">
        <f>G245*(1+L245/100)</f>
        <v>0</v>
      </c>
      <c r="N245" s="172">
        <v>0</v>
      </c>
      <c r="O245" s="172">
        <f>ROUND(E245*N245,2)</f>
        <v>0</v>
      </c>
      <c r="P245" s="172">
        <v>0</v>
      </c>
      <c r="Q245" s="172">
        <f>ROUND(E245*P245,2)</f>
        <v>0</v>
      </c>
      <c r="R245" s="172"/>
      <c r="S245" s="172" t="s">
        <v>177</v>
      </c>
      <c r="T245" s="173" t="s">
        <v>178</v>
      </c>
      <c r="U245" s="158">
        <v>7.0000000000000001E-3</v>
      </c>
      <c r="V245" s="158">
        <f>ROUND(E245*U245,2)</f>
        <v>70.8</v>
      </c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196</v>
      </c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55"/>
      <c r="B246" s="156"/>
      <c r="C246" s="190" t="s">
        <v>1050</v>
      </c>
      <c r="D246" s="188"/>
      <c r="E246" s="189">
        <v>367.11</v>
      </c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200</v>
      </c>
      <c r="AH246" s="148">
        <v>0</v>
      </c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55"/>
      <c r="B247" s="156"/>
      <c r="C247" s="190" t="s">
        <v>1051</v>
      </c>
      <c r="D247" s="188"/>
      <c r="E247" s="189">
        <v>653.4</v>
      </c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200</v>
      </c>
      <c r="AH247" s="148">
        <v>0</v>
      </c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55"/>
      <c r="B248" s="156"/>
      <c r="C248" s="190" t="s">
        <v>1052</v>
      </c>
      <c r="D248" s="188"/>
      <c r="E248" s="189">
        <v>626.4</v>
      </c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200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55"/>
      <c r="B249" s="156"/>
      <c r="C249" s="190" t="s">
        <v>1053</v>
      </c>
      <c r="D249" s="188"/>
      <c r="E249" s="189">
        <v>375.84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 t="s">
        <v>200</v>
      </c>
      <c r="AH249" s="148">
        <v>0</v>
      </c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1" x14ac:dyDescent="0.2">
      <c r="A250" s="155"/>
      <c r="B250" s="156"/>
      <c r="C250" s="204" t="s">
        <v>283</v>
      </c>
      <c r="D250" s="193"/>
      <c r="E250" s="194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200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55"/>
      <c r="B251" s="156"/>
      <c r="C251" s="201" t="s">
        <v>295</v>
      </c>
      <c r="D251" s="193"/>
      <c r="E251" s="194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200</v>
      </c>
      <c r="AH251" s="148">
        <v>3</v>
      </c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55"/>
      <c r="B252" s="156"/>
      <c r="C252" s="199" t="s">
        <v>296</v>
      </c>
      <c r="D252" s="191"/>
      <c r="E252" s="192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200</v>
      </c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0" t="s">
        <v>1054</v>
      </c>
      <c r="D253" s="188"/>
      <c r="E253" s="189">
        <v>8091.02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0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ht="22.5" outlineLevel="1" x14ac:dyDescent="0.2">
      <c r="A254" s="167">
        <v>49</v>
      </c>
      <c r="B254" s="168" t="s">
        <v>499</v>
      </c>
      <c r="C254" s="184" t="s">
        <v>500</v>
      </c>
      <c r="D254" s="169" t="s">
        <v>195</v>
      </c>
      <c r="E254" s="170">
        <v>2022.7539999999999</v>
      </c>
      <c r="F254" s="171"/>
      <c r="G254" s="172">
        <f>ROUND(E254*F254,2)</f>
        <v>0</v>
      </c>
      <c r="H254" s="171"/>
      <c r="I254" s="172">
        <f>ROUND(E254*H254,2)</f>
        <v>0</v>
      </c>
      <c r="J254" s="171"/>
      <c r="K254" s="172">
        <f>ROUND(E254*J254,2)</f>
        <v>0</v>
      </c>
      <c r="L254" s="172">
        <v>21</v>
      </c>
      <c r="M254" s="172">
        <f>G254*(1+L254/100)</f>
        <v>0</v>
      </c>
      <c r="N254" s="172">
        <v>0</v>
      </c>
      <c r="O254" s="172">
        <f>ROUND(E254*N254,2)</f>
        <v>0</v>
      </c>
      <c r="P254" s="172">
        <v>0</v>
      </c>
      <c r="Q254" s="172">
        <f>ROUND(E254*P254,2)</f>
        <v>0</v>
      </c>
      <c r="R254" s="172"/>
      <c r="S254" s="172" t="s">
        <v>177</v>
      </c>
      <c r="T254" s="173" t="s">
        <v>178</v>
      </c>
      <c r="U254" s="158">
        <v>0.11700000000000001</v>
      </c>
      <c r="V254" s="158">
        <f>ROUND(E254*U254,2)</f>
        <v>236.66</v>
      </c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196</v>
      </c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55"/>
      <c r="B255" s="156"/>
      <c r="C255" s="190" t="s">
        <v>1050</v>
      </c>
      <c r="D255" s="188"/>
      <c r="E255" s="189">
        <v>367.11</v>
      </c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200</v>
      </c>
      <c r="AH255" s="148">
        <v>0</v>
      </c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55"/>
      <c r="B256" s="156"/>
      <c r="C256" s="190" t="s">
        <v>1051</v>
      </c>
      <c r="D256" s="188"/>
      <c r="E256" s="189">
        <v>653.4</v>
      </c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200</v>
      </c>
      <c r="AH256" s="148">
        <v>0</v>
      </c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55"/>
      <c r="B257" s="156"/>
      <c r="C257" s="190" t="s">
        <v>1052</v>
      </c>
      <c r="D257" s="188"/>
      <c r="E257" s="189">
        <v>626.4</v>
      </c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200</v>
      </c>
      <c r="AH257" s="148">
        <v>0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55"/>
      <c r="B258" s="156"/>
      <c r="C258" s="190" t="s">
        <v>1053</v>
      </c>
      <c r="D258" s="188"/>
      <c r="E258" s="189">
        <v>375.84</v>
      </c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200</v>
      </c>
      <c r="AH258" s="148">
        <v>0</v>
      </c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ht="22.5" outlineLevel="1" x14ac:dyDescent="0.2">
      <c r="A259" s="167">
        <v>50</v>
      </c>
      <c r="B259" s="168" t="s">
        <v>504</v>
      </c>
      <c r="C259" s="184" t="s">
        <v>505</v>
      </c>
      <c r="D259" s="169" t="s">
        <v>195</v>
      </c>
      <c r="E259" s="170">
        <v>1308.01</v>
      </c>
      <c r="F259" s="171"/>
      <c r="G259" s="172">
        <f>ROUND(E259*F259,2)</f>
        <v>0</v>
      </c>
      <c r="H259" s="171"/>
      <c r="I259" s="172">
        <f>ROUND(E259*H259,2)</f>
        <v>0</v>
      </c>
      <c r="J259" s="171"/>
      <c r="K259" s="172">
        <f>ROUND(E259*J259,2)</f>
        <v>0</v>
      </c>
      <c r="L259" s="172">
        <v>21</v>
      </c>
      <c r="M259" s="172">
        <f>G259*(1+L259/100)</f>
        <v>0</v>
      </c>
      <c r="N259" s="172">
        <v>0</v>
      </c>
      <c r="O259" s="172">
        <f>ROUND(E259*N259,2)</f>
        <v>0</v>
      </c>
      <c r="P259" s="172">
        <v>0</v>
      </c>
      <c r="Q259" s="172">
        <f>ROUND(E259*P259,2)</f>
        <v>0</v>
      </c>
      <c r="R259" s="172"/>
      <c r="S259" s="172" t="s">
        <v>177</v>
      </c>
      <c r="T259" s="173" t="s">
        <v>178</v>
      </c>
      <c r="U259" s="158">
        <v>0.252</v>
      </c>
      <c r="V259" s="158">
        <f>ROUND(E259*U259,2)</f>
        <v>329.62</v>
      </c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196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ht="22.5" outlineLevel="1" x14ac:dyDescent="0.2">
      <c r="A260" s="155"/>
      <c r="B260" s="156"/>
      <c r="C260" s="190" t="s">
        <v>506</v>
      </c>
      <c r="D260" s="188"/>
      <c r="E260" s="189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200</v>
      </c>
      <c r="AH260" s="148">
        <v>0</v>
      </c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55"/>
      <c r="B261" s="156"/>
      <c r="C261" s="190" t="s">
        <v>1051</v>
      </c>
      <c r="D261" s="188"/>
      <c r="E261" s="189">
        <v>653.4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200</v>
      </c>
      <c r="AH261" s="148">
        <v>0</v>
      </c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55"/>
      <c r="B262" s="156"/>
      <c r="C262" s="190" t="s">
        <v>1055</v>
      </c>
      <c r="D262" s="188"/>
      <c r="E262" s="189">
        <v>654.61</v>
      </c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200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ht="33.75" outlineLevel="1" x14ac:dyDescent="0.2">
      <c r="A263" s="167">
        <v>51</v>
      </c>
      <c r="B263" s="168" t="s">
        <v>507</v>
      </c>
      <c r="C263" s="184" t="s">
        <v>508</v>
      </c>
      <c r="D263" s="169" t="s">
        <v>195</v>
      </c>
      <c r="E263" s="170">
        <v>1308.01</v>
      </c>
      <c r="F263" s="171"/>
      <c r="G263" s="172">
        <f>ROUND(E263*F263,2)</f>
        <v>0</v>
      </c>
      <c r="H263" s="171"/>
      <c r="I263" s="172">
        <f>ROUND(E263*H263,2)</f>
        <v>0</v>
      </c>
      <c r="J263" s="171"/>
      <c r="K263" s="172">
        <f>ROUND(E263*J263,2)</f>
        <v>0</v>
      </c>
      <c r="L263" s="172">
        <v>21</v>
      </c>
      <c r="M263" s="172">
        <f>G263*(1+L263/100)</f>
        <v>0</v>
      </c>
      <c r="N263" s="172">
        <v>0</v>
      </c>
      <c r="O263" s="172">
        <f>ROUND(E263*N263,2)</f>
        <v>0</v>
      </c>
      <c r="P263" s="172">
        <v>0</v>
      </c>
      <c r="Q263" s="172">
        <f>ROUND(E263*P263,2)</f>
        <v>0</v>
      </c>
      <c r="R263" s="172"/>
      <c r="S263" s="172" t="s">
        <v>177</v>
      </c>
      <c r="T263" s="173" t="s">
        <v>178</v>
      </c>
      <c r="U263" s="158">
        <v>0.01</v>
      </c>
      <c r="V263" s="158">
        <f>ROUND(E263*U263,2)</f>
        <v>13.08</v>
      </c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196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ht="22.5" outlineLevel="1" x14ac:dyDescent="0.2">
      <c r="A264" s="155"/>
      <c r="B264" s="156"/>
      <c r="C264" s="190" t="s">
        <v>506</v>
      </c>
      <c r="D264" s="188"/>
      <c r="E264" s="189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200</v>
      </c>
      <c r="AH264" s="148">
        <v>0</v>
      </c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/>
      <c r="B265" s="156"/>
      <c r="C265" s="190" t="s">
        <v>1051</v>
      </c>
      <c r="D265" s="188"/>
      <c r="E265" s="189">
        <v>653.4</v>
      </c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200</v>
      </c>
      <c r="AH265" s="148">
        <v>0</v>
      </c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55"/>
      <c r="B266" s="156"/>
      <c r="C266" s="190" t="s">
        <v>1055</v>
      </c>
      <c r="D266" s="188"/>
      <c r="E266" s="189">
        <v>654.61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200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ht="33.75" outlineLevel="1" x14ac:dyDescent="0.2">
      <c r="A267" s="167">
        <v>52</v>
      </c>
      <c r="B267" s="168" t="s">
        <v>509</v>
      </c>
      <c r="C267" s="184" t="s">
        <v>510</v>
      </c>
      <c r="D267" s="169" t="s">
        <v>195</v>
      </c>
      <c r="E267" s="170">
        <v>1308.01</v>
      </c>
      <c r="F267" s="171"/>
      <c r="G267" s="172">
        <f>ROUND(E267*F267,2)</f>
        <v>0</v>
      </c>
      <c r="H267" s="171"/>
      <c r="I267" s="172">
        <f>ROUND(E267*H267,2)</f>
        <v>0</v>
      </c>
      <c r="J267" s="171"/>
      <c r="K267" s="172">
        <f>ROUND(E267*J267,2)</f>
        <v>0</v>
      </c>
      <c r="L267" s="172">
        <v>21</v>
      </c>
      <c r="M267" s="172">
        <f>G267*(1+L267/100)</f>
        <v>0</v>
      </c>
      <c r="N267" s="172">
        <v>0</v>
      </c>
      <c r="O267" s="172">
        <f>ROUND(E267*N267,2)</f>
        <v>0</v>
      </c>
      <c r="P267" s="172">
        <v>0</v>
      </c>
      <c r="Q267" s="172">
        <f>ROUND(E267*P267,2)</f>
        <v>0</v>
      </c>
      <c r="R267" s="172"/>
      <c r="S267" s="172" t="s">
        <v>177</v>
      </c>
      <c r="T267" s="173" t="s">
        <v>178</v>
      </c>
      <c r="U267" s="158">
        <v>0.19800000000000001</v>
      </c>
      <c r="V267" s="158">
        <f>ROUND(E267*U267,2)</f>
        <v>258.99</v>
      </c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196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ht="22.5" outlineLevel="1" x14ac:dyDescent="0.2">
      <c r="A268" s="155"/>
      <c r="B268" s="156"/>
      <c r="C268" s="190" t="s">
        <v>506</v>
      </c>
      <c r="D268" s="188"/>
      <c r="E268" s="189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outlineLevel="1" x14ac:dyDescent="0.2">
      <c r="A269" s="155"/>
      <c r="B269" s="156"/>
      <c r="C269" s="190" t="s">
        <v>1051</v>
      </c>
      <c r="D269" s="188"/>
      <c r="E269" s="189">
        <v>653.4</v>
      </c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 t="s">
        <v>200</v>
      </c>
      <c r="AH269" s="148">
        <v>0</v>
      </c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55"/>
      <c r="B270" s="156"/>
      <c r="C270" s="190" t="s">
        <v>1055</v>
      </c>
      <c r="D270" s="188"/>
      <c r="E270" s="189">
        <v>654.61</v>
      </c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200</v>
      </c>
      <c r="AH270" s="148">
        <v>0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67">
        <v>53</v>
      </c>
      <c r="B271" s="168" t="s">
        <v>511</v>
      </c>
      <c r="C271" s="184" t="s">
        <v>512</v>
      </c>
      <c r="D271" s="169" t="s">
        <v>195</v>
      </c>
      <c r="E271" s="170">
        <v>2176.42</v>
      </c>
      <c r="F271" s="171"/>
      <c r="G271" s="172">
        <f>ROUND(E271*F271,2)</f>
        <v>0</v>
      </c>
      <c r="H271" s="171"/>
      <c r="I271" s="172">
        <f>ROUND(E271*H271,2)</f>
        <v>0</v>
      </c>
      <c r="J271" s="171"/>
      <c r="K271" s="172">
        <f>ROUND(E271*J271,2)</f>
        <v>0</v>
      </c>
      <c r="L271" s="172">
        <v>21</v>
      </c>
      <c r="M271" s="172">
        <f>G271*(1+L271/100)</f>
        <v>0</v>
      </c>
      <c r="N271" s="172">
        <v>0</v>
      </c>
      <c r="O271" s="172">
        <f>ROUND(E271*N271,2)</f>
        <v>0</v>
      </c>
      <c r="P271" s="172">
        <v>0</v>
      </c>
      <c r="Q271" s="172">
        <f>ROUND(E271*P271,2)</f>
        <v>0</v>
      </c>
      <c r="R271" s="172"/>
      <c r="S271" s="172" t="s">
        <v>177</v>
      </c>
      <c r="T271" s="173" t="s">
        <v>178</v>
      </c>
      <c r="U271" s="158">
        <v>3.0300000000000001E-2</v>
      </c>
      <c r="V271" s="158">
        <f>ROUND(E271*U271,2)</f>
        <v>65.95</v>
      </c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196</v>
      </c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outlineLevel="1" x14ac:dyDescent="0.2">
      <c r="A272" s="155"/>
      <c r="B272" s="156"/>
      <c r="C272" s="190" t="s">
        <v>1056</v>
      </c>
      <c r="D272" s="188"/>
      <c r="E272" s="189">
        <v>394.42</v>
      </c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200</v>
      </c>
      <c r="AH272" s="148">
        <v>0</v>
      </c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55"/>
      <c r="B273" s="156"/>
      <c r="C273" s="190" t="s">
        <v>1057</v>
      </c>
      <c r="D273" s="188"/>
      <c r="E273" s="189">
        <v>702</v>
      </c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200</v>
      </c>
      <c r="AH273" s="148">
        <v>0</v>
      </c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55"/>
      <c r="B274" s="156"/>
      <c r="C274" s="190" t="s">
        <v>1058</v>
      </c>
      <c r="D274" s="188"/>
      <c r="E274" s="189">
        <v>675</v>
      </c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200</v>
      </c>
      <c r="AH274" s="148">
        <v>0</v>
      </c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1" x14ac:dyDescent="0.2">
      <c r="A275" s="155"/>
      <c r="B275" s="156"/>
      <c r="C275" s="190" t="s">
        <v>1059</v>
      </c>
      <c r="D275" s="188"/>
      <c r="E275" s="189">
        <v>405</v>
      </c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200</v>
      </c>
      <c r="AH275" s="148">
        <v>0</v>
      </c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ht="33.75" outlineLevel="1" x14ac:dyDescent="0.2">
      <c r="A276" s="167">
        <v>54</v>
      </c>
      <c r="B276" s="168" t="s">
        <v>517</v>
      </c>
      <c r="C276" s="184" t="s">
        <v>518</v>
      </c>
      <c r="D276" s="169" t="s">
        <v>195</v>
      </c>
      <c r="E276" s="170">
        <v>4352.84</v>
      </c>
      <c r="F276" s="171"/>
      <c r="G276" s="172">
        <f>ROUND(E276*F276,2)</f>
        <v>0</v>
      </c>
      <c r="H276" s="171"/>
      <c r="I276" s="172">
        <f>ROUND(E276*H276,2)</f>
        <v>0</v>
      </c>
      <c r="J276" s="171"/>
      <c r="K276" s="172">
        <f>ROUND(E276*J276,2)</f>
        <v>0</v>
      </c>
      <c r="L276" s="172">
        <v>21</v>
      </c>
      <c r="M276" s="172">
        <f>G276*(1+L276/100)</f>
        <v>0</v>
      </c>
      <c r="N276" s="172">
        <v>0</v>
      </c>
      <c r="O276" s="172">
        <f>ROUND(E276*N276,2)</f>
        <v>0</v>
      </c>
      <c r="P276" s="172">
        <v>0</v>
      </c>
      <c r="Q276" s="172">
        <f>ROUND(E276*P276,2)</f>
        <v>0</v>
      </c>
      <c r="R276" s="172"/>
      <c r="S276" s="172" t="s">
        <v>177</v>
      </c>
      <c r="T276" s="173" t="s">
        <v>178</v>
      </c>
      <c r="U276" s="158">
        <v>0</v>
      </c>
      <c r="V276" s="158">
        <f>ROUND(E276*U276,2)</f>
        <v>0</v>
      </c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196</v>
      </c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outlineLevel="1" x14ac:dyDescent="0.2">
      <c r="A277" s="155"/>
      <c r="B277" s="156"/>
      <c r="C277" s="199" t="s">
        <v>283</v>
      </c>
      <c r="D277" s="191"/>
      <c r="E277" s="192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 t="s">
        <v>200</v>
      </c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outlineLevel="1" x14ac:dyDescent="0.2">
      <c r="A278" s="155"/>
      <c r="B278" s="156"/>
      <c r="C278" s="200" t="s">
        <v>1060</v>
      </c>
      <c r="D278" s="191"/>
      <c r="E278" s="192">
        <v>394.42</v>
      </c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200</v>
      </c>
      <c r="AH278" s="148">
        <v>2</v>
      </c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1" x14ac:dyDescent="0.2">
      <c r="A279" s="155"/>
      <c r="B279" s="156"/>
      <c r="C279" s="200" t="s">
        <v>1061</v>
      </c>
      <c r="D279" s="191"/>
      <c r="E279" s="192">
        <v>702</v>
      </c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200</v>
      </c>
      <c r="AH279" s="148">
        <v>2</v>
      </c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1" x14ac:dyDescent="0.2">
      <c r="A280" s="155"/>
      <c r="B280" s="156"/>
      <c r="C280" s="200" t="s">
        <v>1062</v>
      </c>
      <c r="D280" s="191"/>
      <c r="E280" s="192">
        <v>675</v>
      </c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200</v>
      </c>
      <c r="AH280" s="148">
        <v>2</v>
      </c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1" x14ac:dyDescent="0.2">
      <c r="A281" s="155"/>
      <c r="B281" s="156"/>
      <c r="C281" s="200" t="s">
        <v>1063</v>
      </c>
      <c r="D281" s="191"/>
      <c r="E281" s="192">
        <v>405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200</v>
      </c>
      <c r="AH281" s="148">
        <v>2</v>
      </c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1" x14ac:dyDescent="0.2">
      <c r="A282" s="155"/>
      <c r="B282" s="156"/>
      <c r="C282" s="201" t="s">
        <v>295</v>
      </c>
      <c r="D282" s="193"/>
      <c r="E282" s="194">
        <v>2176.42</v>
      </c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200</v>
      </c>
      <c r="AH282" s="148">
        <v>3</v>
      </c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outlineLevel="1" x14ac:dyDescent="0.2">
      <c r="A283" s="155"/>
      <c r="B283" s="156"/>
      <c r="C283" s="199" t="s">
        <v>296</v>
      </c>
      <c r="D283" s="191"/>
      <c r="E283" s="192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200</v>
      </c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0" t="s">
        <v>1064</v>
      </c>
      <c r="D284" s="188"/>
      <c r="E284" s="189">
        <v>4352.84</v>
      </c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>
        <v>0</v>
      </c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outlineLevel="1" x14ac:dyDescent="0.2">
      <c r="A285" s="167">
        <v>55</v>
      </c>
      <c r="B285" s="168" t="s">
        <v>524</v>
      </c>
      <c r="C285" s="184" t="s">
        <v>525</v>
      </c>
      <c r="D285" s="169" t="s">
        <v>526</v>
      </c>
      <c r="E285" s="170">
        <v>320</v>
      </c>
      <c r="F285" s="171"/>
      <c r="G285" s="172">
        <f>ROUND(E285*F285,2)</f>
        <v>0</v>
      </c>
      <c r="H285" s="171"/>
      <c r="I285" s="172">
        <f>ROUND(E285*H285,2)</f>
        <v>0</v>
      </c>
      <c r="J285" s="171"/>
      <c r="K285" s="172">
        <f>ROUND(E285*J285,2)</f>
        <v>0</v>
      </c>
      <c r="L285" s="172">
        <v>21</v>
      </c>
      <c r="M285" s="172">
        <f>G285*(1+L285/100)</f>
        <v>0</v>
      </c>
      <c r="N285" s="172">
        <v>0</v>
      </c>
      <c r="O285" s="172">
        <f>ROUND(E285*N285,2)</f>
        <v>0</v>
      </c>
      <c r="P285" s="172">
        <v>0</v>
      </c>
      <c r="Q285" s="172">
        <f>ROUND(E285*P285,2)</f>
        <v>0</v>
      </c>
      <c r="R285" s="172" t="s">
        <v>527</v>
      </c>
      <c r="S285" s="172" t="s">
        <v>177</v>
      </c>
      <c r="T285" s="173" t="s">
        <v>178</v>
      </c>
      <c r="U285" s="158">
        <v>0</v>
      </c>
      <c r="V285" s="158">
        <f>ROUND(E285*U285,2)</f>
        <v>0</v>
      </c>
      <c r="W285" s="15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 t="s">
        <v>528</v>
      </c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outlineLevel="1" x14ac:dyDescent="0.2">
      <c r="A286" s="155"/>
      <c r="B286" s="156"/>
      <c r="C286" s="190" t="s">
        <v>529</v>
      </c>
      <c r="D286" s="188"/>
      <c r="E286" s="189">
        <v>40</v>
      </c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200</v>
      </c>
      <c r="AH286" s="148">
        <v>0</v>
      </c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190" t="s">
        <v>530</v>
      </c>
      <c r="D287" s="188"/>
      <c r="E287" s="189">
        <v>40</v>
      </c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>
        <v>0</v>
      </c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190" t="s">
        <v>531</v>
      </c>
      <c r="D288" s="188"/>
      <c r="E288" s="189">
        <v>240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0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ht="25.5" x14ac:dyDescent="0.2">
      <c r="A289" s="161" t="s">
        <v>172</v>
      </c>
      <c r="B289" s="162" t="s">
        <v>96</v>
      </c>
      <c r="C289" s="182" t="s">
        <v>97</v>
      </c>
      <c r="D289" s="163"/>
      <c r="E289" s="164"/>
      <c r="F289" s="165"/>
      <c r="G289" s="165">
        <f>SUMIF(AG290:AG310,"&lt;&gt;NOR",G290:G310)</f>
        <v>0</v>
      </c>
      <c r="H289" s="165"/>
      <c r="I289" s="165">
        <f>SUM(I290:I310)</f>
        <v>0</v>
      </c>
      <c r="J289" s="165"/>
      <c r="K289" s="165">
        <f>SUM(K290:K310)</f>
        <v>0</v>
      </c>
      <c r="L289" s="165"/>
      <c r="M289" s="165">
        <f>SUM(M290:M310)</f>
        <v>0</v>
      </c>
      <c r="N289" s="165"/>
      <c r="O289" s="165">
        <f>SUM(O290:O310)</f>
        <v>0</v>
      </c>
      <c r="P289" s="165"/>
      <c r="Q289" s="165">
        <f>SUM(Q290:Q310)</f>
        <v>0</v>
      </c>
      <c r="R289" s="165"/>
      <c r="S289" s="165"/>
      <c r="T289" s="166"/>
      <c r="U289" s="160"/>
      <c r="V289" s="160">
        <f>SUM(V290:V310)</f>
        <v>318.52999999999997</v>
      </c>
      <c r="W289" s="160"/>
      <c r="AG289" t="s">
        <v>173</v>
      </c>
    </row>
    <row r="290" spans="1:60" ht="45" outlineLevel="1" x14ac:dyDescent="0.2">
      <c r="A290" s="167">
        <v>56</v>
      </c>
      <c r="B290" s="168" t="s">
        <v>532</v>
      </c>
      <c r="C290" s="184" t="s">
        <v>533</v>
      </c>
      <c r="D290" s="169" t="s">
        <v>195</v>
      </c>
      <c r="E290" s="170">
        <v>752.904</v>
      </c>
      <c r="F290" s="171"/>
      <c r="G290" s="172">
        <f>ROUND(E290*F290,2)</f>
        <v>0</v>
      </c>
      <c r="H290" s="171"/>
      <c r="I290" s="172">
        <f>ROUND(E290*H290,2)</f>
        <v>0</v>
      </c>
      <c r="J290" s="171"/>
      <c r="K290" s="172">
        <f>ROUND(E290*J290,2)</f>
        <v>0</v>
      </c>
      <c r="L290" s="172">
        <v>21</v>
      </c>
      <c r="M290" s="172">
        <f>G290*(1+L290/100)</f>
        <v>0</v>
      </c>
      <c r="N290" s="172">
        <v>0</v>
      </c>
      <c r="O290" s="172">
        <f>ROUND(E290*N290,2)</f>
        <v>0</v>
      </c>
      <c r="P290" s="172">
        <v>0</v>
      </c>
      <c r="Q290" s="172">
        <f>ROUND(E290*P290,2)</f>
        <v>0</v>
      </c>
      <c r="R290" s="172"/>
      <c r="S290" s="172" t="s">
        <v>177</v>
      </c>
      <c r="T290" s="173" t="s">
        <v>178</v>
      </c>
      <c r="U290" s="158">
        <v>0.308</v>
      </c>
      <c r="V290" s="158">
        <f>ROUND(E290*U290,2)</f>
        <v>231.89</v>
      </c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196</v>
      </c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ht="22.5" outlineLevel="1" x14ac:dyDescent="0.2">
      <c r="A291" s="155"/>
      <c r="B291" s="156"/>
      <c r="C291" s="276" t="s">
        <v>534</v>
      </c>
      <c r="D291" s="277"/>
      <c r="E291" s="277"/>
      <c r="F291" s="277"/>
      <c r="G291" s="277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198</v>
      </c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97" t="str">
        <f>C291</f>
        <v>zárubněmi, umytí a vyčištění jiných zasklených a natíraných ploch a zařizovacích předmětů před předáním do užívání světlá výška podlaží do 4 m</v>
      </c>
      <c r="BB291" s="148"/>
      <c r="BC291" s="148"/>
      <c r="BD291" s="148"/>
      <c r="BE291" s="148"/>
      <c r="BF291" s="148"/>
      <c r="BG291" s="148"/>
      <c r="BH291" s="148"/>
    </row>
    <row r="292" spans="1:60" outlineLevel="1" x14ac:dyDescent="0.2">
      <c r="A292" s="155"/>
      <c r="B292" s="156"/>
      <c r="C292" s="199" t="s">
        <v>283</v>
      </c>
      <c r="D292" s="191"/>
      <c r="E292" s="192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200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1" x14ac:dyDescent="0.2">
      <c r="A293" s="155"/>
      <c r="B293" s="156"/>
      <c r="C293" s="200" t="s">
        <v>535</v>
      </c>
      <c r="D293" s="191"/>
      <c r="E293" s="192">
        <v>18.329999999999998</v>
      </c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>
        <v>2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outlineLevel="1" x14ac:dyDescent="0.2">
      <c r="A294" s="155"/>
      <c r="B294" s="156"/>
      <c r="C294" s="200" t="s">
        <v>536</v>
      </c>
      <c r="D294" s="191"/>
      <c r="E294" s="192">
        <v>24.55</v>
      </c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200</v>
      </c>
      <c r="AH294" s="148">
        <v>2</v>
      </c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1" x14ac:dyDescent="0.2">
      <c r="A295" s="155"/>
      <c r="B295" s="156"/>
      <c r="C295" s="200" t="s">
        <v>537</v>
      </c>
      <c r="D295" s="191"/>
      <c r="E295" s="192">
        <v>24.55</v>
      </c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200</v>
      </c>
      <c r="AH295" s="148">
        <v>2</v>
      </c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1" x14ac:dyDescent="0.2">
      <c r="A296" s="155"/>
      <c r="B296" s="156"/>
      <c r="C296" s="200" t="s">
        <v>538</v>
      </c>
      <c r="D296" s="191"/>
      <c r="E296" s="192">
        <v>10.96</v>
      </c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 t="s">
        <v>200</v>
      </c>
      <c r="AH296" s="148">
        <v>2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outlineLevel="1" x14ac:dyDescent="0.2">
      <c r="A297" s="155"/>
      <c r="B297" s="156"/>
      <c r="C297" s="201" t="s">
        <v>295</v>
      </c>
      <c r="D297" s="193"/>
      <c r="E297" s="194">
        <v>78.39</v>
      </c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200</v>
      </c>
      <c r="AH297" s="148">
        <v>3</v>
      </c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199" t="s">
        <v>296</v>
      </c>
      <c r="D298" s="191"/>
      <c r="E298" s="192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1" x14ac:dyDescent="0.2">
      <c r="A299" s="155"/>
      <c r="B299" s="156"/>
      <c r="C299" s="190" t="s">
        <v>539</v>
      </c>
      <c r="D299" s="188"/>
      <c r="E299" s="189">
        <v>313.55</v>
      </c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 t="s">
        <v>200</v>
      </c>
      <c r="AH299" s="148">
        <v>0</v>
      </c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1" x14ac:dyDescent="0.2">
      <c r="A300" s="155"/>
      <c r="B300" s="156"/>
      <c r="C300" s="190" t="s">
        <v>473</v>
      </c>
      <c r="D300" s="188"/>
      <c r="E300" s="189">
        <v>439.36</v>
      </c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200</v>
      </c>
      <c r="AH300" s="148">
        <v>0</v>
      </c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67">
        <v>57</v>
      </c>
      <c r="B301" s="168" t="s">
        <v>541</v>
      </c>
      <c r="C301" s="184" t="s">
        <v>542</v>
      </c>
      <c r="D301" s="169" t="s">
        <v>195</v>
      </c>
      <c r="E301" s="170">
        <v>615.745</v>
      </c>
      <c r="F301" s="171"/>
      <c r="G301" s="172">
        <f>ROUND(E301*F301,2)</f>
        <v>0</v>
      </c>
      <c r="H301" s="171"/>
      <c r="I301" s="172">
        <f>ROUND(E301*H301,2)</f>
        <v>0</v>
      </c>
      <c r="J301" s="171"/>
      <c r="K301" s="172">
        <f>ROUND(E301*J301,2)</f>
        <v>0</v>
      </c>
      <c r="L301" s="172">
        <v>21</v>
      </c>
      <c r="M301" s="172">
        <f>G301*(1+L301/100)</f>
        <v>0</v>
      </c>
      <c r="N301" s="172">
        <v>0</v>
      </c>
      <c r="O301" s="172">
        <f>ROUND(E301*N301,2)</f>
        <v>0</v>
      </c>
      <c r="P301" s="172">
        <v>0</v>
      </c>
      <c r="Q301" s="172">
        <f>ROUND(E301*P301,2)</f>
        <v>0</v>
      </c>
      <c r="R301" s="172"/>
      <c r="S301" s="172" t="s">
        <v>177</v>
      </c>
      <c r="T301" s="173" t="s">
        <v>178</v>
      </c>
      <c r="U301" s="158">
        <v>0.13</v>
      </c>
      <c r="V301" s="158">
        <f>ROUND(E301*U301,2)</f>
        <v>80.05</v>
      </c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196</v>
      </c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1" x14ac:dyDescent="0.2">
      <c r="A302" s="155"/>
      <c r="B302" s="156"/>
      <c r="C302" s="190" t="s">
        <v>1033</v>
      </c>
      <c r="D302" s="188"/>
      <c r="E302" s="189">
        <v>24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200</v>
      </c>
      <c r="AH302" s="148">
        <v>0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outlineLevel="1" x14ac:dyDescent="0.2">
      <c r="A303" s="155"/>
      <c r="B303" s="156"/>
      <c r="C303" s="190" t="s">
        <v>1034</v>
      </c>
      <c r="D303" s="188"/>
      <c r="E303" s="189">
        <v>86.84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200</v>
      </c>
      <c r="AH303" s="148">
        <v>0</v>
      </c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ht="22.5" outlineLevel="1" x14ac:dyDescent="0.2">
      <c r="A304" s="155"/>
      <c r="B304" s="156"/>
      <c r="C304" s="190" t="s">
        <v>1035</v>
      </c>
      <c r="D304" s="188"/>
      <c r="E304" s="189">
        <v>504.9</v>
      </c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200</v>
      </c>
      <c r="AH304" s="148">
        <v>0</v>
      </c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ht="22.5" outlineLevel="1" x14ac:dyDescent="0.2">
      <c r="A305" s="167">
        <v>58</v>
      </c>
      <c r="B305" s="168" t="s">
        <v>544</v>
      </c>
      <c r="C305" s="184" t="s">
        <v>545</v>
      </c>
      <c r="D305" s="169" t="s">
        <v>195</v>
      </c>
      <c r="E305" s="170">
        <v>439.35599999999999</v>
      </c>
      <c r="F305" s="171"/>
      <c r="G305" s="172">
        <f>ROUND(E305*F305,2)</f>
        <v>0</v>
      </c>
      <c r="H305" s="171"/>
      <c r="I305" s="172">
        <f>ROUND(E305*H305,2)</f>
        <v>0</v>
      </c>
      <c r="J305" s="171"/>
      <c r="K305" s="172">
        <f>ROUND(E305*J305,2)</f>
        <v>0</v>
      </c>
      <c r="L305" s="172">
        <v>21</v>
      </c>
      <c r="M305" s="172">
        <f>G305*(1+L305/100)</f>
        <v>0</v>
      </c>
      <c r="N305" s="172">
        <v>0</v>
      </c>
      <c r="O305" s="172">
        <f>ROUND(E305*N305,2)</f>
        <v>0</v>
      </c>
      <c r="P305" s="172">
        <v>0</v>
      </c>
      <c r="Q305" s="172">
        <f>ROUND(E305*P305,2)</f>
        <v>0</v>
      </c>
      <c r="R305" s="172"/>
      <c r="S305" s="172" t="s">
        <v>177</v>
      </c>
      <c r="T305" s="173" t="s">
        <v>178</v>
      </c>
      <c r="U305" s="158">
        <v>1.4999999999999999E-2</v>
      </c>
      <c r="V305" s="158">
        <f>ROUND(E305*U305,2)</f>
        <v>6.59</v>
      </c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196</v>
      </c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55"/>
      <c r="B306" s="156"/>
      <c r="C306" s="190" t="s">
        <v>473</v>
      </c>
      <c r="D306" s="188"/>
      <c r="E306" s="189">
        <v>439.36</v>
      </c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200</v>
      </c>
      <c r="AH306" s="148">
        <v>0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ht="22.5" outlineLevel="1" x14ac:dyDescent="0.2">
      <c r="A307" s="167">
        <v>59</v>
      </c>
      <c r="B307" s="168" t="s">
        <v>546</v>
      </c>
      <c r="C307" s="184" t="s">
        <v>547</v>
      </c>
      <c r="D307" s="169" t="s">
        <v>548</v>
      </c>
      <c r="E307" s="170">
        <v>120</v>
      </c>
      <c r="F307" s="171"/>
      <c r="G307" s="172">
        <f>ROUND(E307*F307,2)</f>
        <v>0</v>
      </c>
      <c r="H307" s="171"/>
      <c r="I307" s="172">
        <f>ROUND(E307*H307,2)</f>
        <v>0</v>
      </c>
      <c r="J307" s="171"/>
      <c r="K307" s="172">
        <f>ROUND(E307*J307,2)</f>
        <v>0</v>
      </c>
      <c r="L307" s="172">
        <v>21</v>
      </c>
      <c r="M307" s="172">
        <f>G307*(1+L307/100)</f>
        <v>0</v>
      </c>
      <c r="N307" s="172">
        <v>0</v>
      </c>
      <c r="O307" s="172">
        <f>ROUND(E307*N307,2)</f>
        <v>0</v>
      </c>
      <c r="P307" s="172">
        <v>0</v>
      </c>
      <c r="Q307" s="172">
        <f>ROUND(E307*P307,2)</f>
        <v>0</v>
      </c>
      <c r="R307" s="172"/>
      <c r="S307" s="172" t="s">
        <v>184</v>
      </c>
      <c r="T307" s="173" t="s">
        <v>178</v>
      </c>
      <c r="U307" s="158">
        <v>0</v>
      </c>
      <c r="V307" s="158">
        <f>ROUND(E307*U307,2)</f>
        <v>0</v>
      </c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185</v>
      </c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1" x14ac:dyDescent="0.2">
      <c r="A308" s="155"/>
      <c r="B308" s="156"/>
      <c r="C308" s="190" t="s">
        <v>549</v>
      </c>
      <c r="D308" s="188"/>
      <c r="E308" s="189">
        <v>120</v>
      </c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200</v>
      </c>
      <c r="AH308" s="148">
        <v>0</v>
      </c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1" x14ac:dyDescent="0.2">
      <c r="A309" s="167">
        <v>60</v>
      </c>
      <c r="B309" s="168" t="s">
        <v>550</v>
      </c>
      <c r="C309" s="184" t="s">
        <v>551</v>
      </c>
      <c r="D309" s="169" t="s">
        <v>256</v>
      </c>
      <c r="E309" s="170">
        <v>128</v>
      </c>
      <c r="F309" s="171"/>
      <c r="G309" s="172">
        <f>ROUND(E309*F309,2)</f>
        <v>0</v>
      </c>
      <c r="H309" s="171"/>
      <c r="I309" s="172">
        <f>ROUND(E309*H309,2)</f>
        <v>0</v>
      </c>
      <c r="J309" s="171"/>
      <c r="K309" s="172">
        <f>ROUND(E309*J309,2)</f>
        <v>0</v>
      </c>
      <c r="L309" s="172">
        <v>21</v>
      </c>
      <c r="M309" s="172">
        <f>G309*(1+L309/100)</f>
        <v>0</v>
      </c>
      <c r="N309" s="172">
        <v>0</v>
      </c>
      <c r="O309" s="172">
        <f>ROUND(E309*N309,2)</f>
        <v>0</v>
      </c>
      <c r="P309" s="172">
        <v>0</v>
      </c>
      <c r="Q309" s="172">
        <f>ROUND(E309*P309,2)</f>
        <v>0</v>
      </c>
      <c r="R309" s="172"/>
      <c r="S309" s="172" t="s">
        <v>184</v>
      </c>
      <c r="T309" s="173" t="s">
        <v>178</v>
      </c>
      <c r="U309" s="158">
        <v>0</v>
      </c>
      <c r="V309" s="158">
        <f>ROUND(E309*U309,2)</f>
        <v>0</v>
      </c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196</v>
      </c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55"/>
      <c r="B310" s="156"/>
      <c r="C310" s="190" t="s">
        <v>552</v>
      </c>
      <c r="D310" s="188"/>
      <c r="E310" s="189">
        <v>128</v>
      </c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200</v>
      </c>
      <c r="AH310" s="148">
        <v>0</v>
      </c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x14ac:dyDescent="0.2">
      <c r="A311" s="161" t="s">
        <v>172</v>
      </c>
      <c r="B311" s="162" t="s">
        <v>98</v>
      </c>
      <c r="C311" s="182" t="s">
        <v>99</v>
      </c>
      <c r="D311" s="163"/>
      <c r="E311" s="164"/>
      <c r="F311" s="165"/>
      <c r="G311" s="165">
        <f>SUMIF(AG312:AG360,"&lt;&gt;NOR",G312:G360)</f>
        <v>0</v>
      </c>
      <c r="H311" s="165"/>
      <c r="I311" s="165">
        <f>SUM(I312:I360)</f>
        <v>0</v>
      </c>
      <c r="J311" s="165"/>
      <c r="K311" s="165">
        <f>SUM(K312:K360)</f>
        <v>0</v>
      </c>
      <c r="L311" s="165"/>
      <c r="M311" s="165">
        <f>SUM(M312:M360)</f>
        <v>0</v>
      </c>
      <c r="N311" s="165"/>
      <c r="O311" s="165">
        <f>SUM(O312:O360)</f>
        <v>0</v>
      </c>
      <c r="P311" s="165"/>
      <c r="Q311" s="165">
        <f>SUM(Q312:Q360)</f>
        <v>0</v>
      </c>
      <c r="R311" s="165"/>
      <c r="S311" s="165"/>
      <c r="T311" s="166"/>
      <c r="U311" s="160"/>
      <c r="V311" s="160">
        <f>SUM(V312:V360)</f>
        <v>2496.8300000000004</v>
      </c>
      <c r="W311" s="160"/>
      <c r="AG311" t="s">
        <v>173</v>
      </c>
    </row>
    <row r="312" spans="1:60" outlineLevel="1" x14ac:dyDescent="0.2">
      <c r="A312" s="167">
        <v>61</v>
      </c>
      <c r="B312" s="168" t="s">
        <v>553</v>
      </c>
      <c r="C312" s="184" t="s">
        <v>554</v>
      </c>
      <c r="D312" s="169" t="s">
        <v>208</v>
      </c>
      <c r="E312" s="170">
        <v>3.5840000000000001</v>
      </c>
      <c r="F312" s="171"/>
      <c r="G312" s="172">
        <f>ROUND(E312*F312,2)</f>
        <v>0</v>
      </c>
      <c r="H312" s="171"/>
      <c r="I312" s="172">
        <f>ROUND(E312*H312,2)</f>
        <v>0</v>
      </c>
      <c r="J312" s="171"/>
      <c r="K312" s="172">
        <f>ROUND(E312*J312,2)</f>
        <v>0</v>
      </c>
      <c r="L312" s="172">
        <v>21</v>
      </c>
      <c r="M312" s="172">
        <f>G312*(1+L312/100)</f>
        <v>0</v>
      </c>
      <c r="N312" s="172">
        <v>0</v>
      </c>
      <c r="O312" s="172">
        <f>ROUND(E312*N312,2)</f>
        <v>0</v>
      </c>
      <c r="P312" s="172">
        <v>0</v>
      </c>
      <c r="Q312" s="172">
        <f>ROUND(E312*P312,2)</f>
        <v>0</v>
      </c>
      <c r="R312" s="172"/>
      <c r="S312" s="172" t="s">
        <v>177</v>
      </c>
      <c r="T312" s="173" t="s">
        <v>178</v>
      </c>
      <c r="U312" s="158">
        <v>6.4359999999999999</v>
      </c>
      <c r="V312" s="158">
        <f>ROUND(E312*U312,2)</f>
        <v>23.07</v>
      </c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196</v>
      </c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1" x14ac:dyDescent="0.2">
      <c r="A313" s="155"/>
      <c r="B313" s="156"/>
      <c r="C313" s="190" t="s">
        <v>1065</v>
      </c>
      <c r="D313" s="188"/>
      <c r="E313" s="189">
        <v>3.58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>
        <v>0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ht="33.75" outlineLevel="1" x14ac:dyDescent="0.2">
      <c r="A314" s="167">
        <v>62</v>
      </c>
      <c r="B314" s="168" t="s">
        <v>557</v>
      </c>
      <c r="C314" s="184" t="s">
        <v>558</v>
      </c>
      <c r="D314" s="169" t="s">
        <v>208</v>
      </c>
      <c r="E314" s="170">
        <v>7.8552</v>
      </c>
      <c r="F314" s="171"/>
      <c r="G314" s="172">
        <f>ROUND(E314*F314,2)</f>
        <v>0</v>
      </c>
      <c r="H314" s="171"/>
      <c r="I314" s="172">
        <f>ROUND(E314*H314,2)</f>
        <v>0</v>
      </c>
      <c r="J314" s="171"/>
      <c r="K314" s="172">
        <f>ROUND(E314*J314,2)</f>
        <v>0</v>
      </c>
      <c r="L314" s="172">
        <v>21</v>
      </c>
      <c r="M314" s="172">
        <f>G314*(1+L314/100)</f>
        <v>0</v>
      </c>
      <c r="N314" s="172">
        <v>0</v>
      </c>
      <c r="O314" s="172">
        <f>ROUND(E314*N314,2)</f>
        <v>0</v>
      </c>
      <c r="P314" s="172">
        <v>0</v>
      </c>
      <c r="Q314" s="172">
        <f>ROUND(E314*P314,2)</f>
        <v>0</v>
      </c>
      <c r="R314" s="172"/>
      <c r="S314" s="172" t="s">
        <v>177</v>
      </c>
      <c r="T314" s="173" t="s">
        <v>178</v>
      </c>
      <c r="U314" s="158">
        <v>1.52</v>
      </c>
      <c r="V314" s="158">
        <f>ROUND(E314*U314,2)</f>
        <v>11.94</v>
      </c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196</v>
      </c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199" t="s">
        <v>283</v>
      </c>
      <c r="D315" s="191"/>
      <c r="E315" s="192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200" t="s">
        <v>559</v>
      </c>
      <c r="D316" s="191"/>
      <c r="E316" s="192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>
        <v>2</v>
      </c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200" t="s">
        <v>1066</v>
      </c>
      <c r="D317" s="191"/>
      <c r="E317" s="192">
        <v>13.01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2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outlineLevel="1" x14ac:dyDescent="0.2">
      <c r="A318" s="155"/>
      <c r="B318" s="156"/>
      <c r="C318" s="200" t="s">
        <v>1067</v>
      </c>
      <c r="D318" s="191"/>
      <c r="E318" s="192">
        <v>29.52</v>
      </c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200</v>
      </c>
      <c r="AH318" s="148">
        <v>2</v>
      </c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1" x14ac:dyDescent="0.2">
      <c r="A319" s="155"/>
      <c r="B319" s="156"/>
      <c r="C319" s="200" t="s">
        <v>1068</v>
      </c>
      <c r="D319" s="191"/>
      <c r="E319" s="192">
        <v>21.62</v>
      </c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>
        <v>2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200" t="s">
        <v>1069</v>
      </c>
      <c r="D320" s="191"/>
      <c r="E320" s="192">
        <v>14.4</v>
      </c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>
        <v>2</v>
      </c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outlineLevel="1" x14ac:dyDescent="0.2">
      <c r="A321" s="155"/>
      <c r="B321" s="156"/>
      <c r="C321" s="201" t="s">
        <v>295</v>
      </c>
      <c r="D321" s="193"/>
      <c r="E321" s="194">
        <v>78.55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200</v>
      </c>
      <c r="AH321" s="148">
        <v>3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outlineLevel="1" x14ac:dyDescent="0.2">
      <c r="A322" s="155"/>
      <c r="B322" s="156"/>
      <c r="C322" s="199" t="s">
        <v>296</v>
      </c>
      <c r="D322" s="191"/>
      <c r="E322" s="192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200</v>
      </c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190" t="s">
        <v>1070</v>
      </c>
      <c r="D323" s="188"/>
      <c r="E323" s="189">
        <v>7.86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0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ht="33.75" outlineLevel="1" x14ac:dyDescent="0.2">
      <c r="A324" s="167">
        <v>63</v>
      </c>
      <c r="B324" s="168" t="s">
        <v>565</v>
      </c>
      <c r="C324" s="184" t="s">
        <v>566</v>
      </c>
      <c r="D324" s="169" t="s">
        <v>208</v>
      </c>
      <c r="E324" s="170">
        <v>112.60686</v>
      </c>
      <c r="F324" s="171"/>
      <c r="G324" s="172">
        <f>ROUND(E324*F324,2)</f>
        <v>0</v>
      </c>
      <c r="H324" s="171"/>
      <c r="I324" s="172">
        <f>ROUND(E324*H324,2)</f>
        <v>0</v>
      </c>
      <c r="J324" s="171"/>
      <c r="K324" s="172">
        <f>ROUND(E324*J324,2)</f>
        <v>0</v>
      </c>
      <c r="L324" s="172">
        <v>21</v>
      </c>
      <c r="M324" s="172">
        <f>G324*(1+L324/100)</f>
        <v>0</v>
      </c>
      <c r="N324" s="172">
        <v>0</v>
      </c>
      <c r="O324" s="172">
        <f>ROUND(E324*N324,2)</f>
        <v>0</v>
      </c>
      <c r="P324" s="172">
        <v>0</v>
      </c>
      <c r="Q324" s="172">
        <f>ROUND(E324*P324,2)</f>
        <v>0</v>
      </c>
      <c r="R324" s="172"/>
      <c r="S324" s="172" t="s">
        <v>177</v>
      </c>
      <c r="T324" s="173" t="s">
        <v>178</v>
      </c>
      <c r="U324" s="158">
        <v>7.1950000000000003</v>
      </c>
      <c r="V324" s="158">
        <f>ROUND(E324*U324,2)</f>
        <v>810.21</v>
      </c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196</v>
      </c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190" t="s">
        <v>1071</v>
      </c>
      <c r="D325" s="188"/>
      <c r="E325" s="189">
        <v>10.55</v>
      </c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>
        <v>0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55"/>
      <c r="B326" s="156"/>
      <c r="C326" s="190" t="s">
        <v>1072</v>
      </c>
      <c r="D326" s="188"/>
      <c r="E326" s="189">
        <v>22.61</v>
      </c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200</v>
      </c>
      <c r="AH326" s="148">
        <v>0</v>
      </c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1" x14ac:dyDescent="0.2">
      <c r="A327" s="155"/>
      <c r="B327" s="156"/>
      <c r="C327" s="190" t="s">
        <v>1047</v>
      </c>
      <c r="D327" s="188"/>
      <c r="E327" s="189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200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outlineLevel="1" x14ac:dyDescent="0.2">
      <c r="A328" s="155"/>
      <c r="B328" s="156"/>
      <c r="C328" s="190" t="s">
        <v>1073</v>
      </c>
      <c r="D328" s="188"/>
      <c r="E328" s="189">
        <v>16.68</v>
      </c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200</v>
      </c>
      <c r="AH328" s="148">
        <v>0</v>
      </c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55"/>
      <c r="B329" s="156"/>
      <c r="C329" s="190" t="s">
        <v>570</v>
      </c>
      <c r="D329" s="188"/>
      <c r="E329" s="189">
        <v>35.15</v>
      </c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200</v>
      </c>
      <c r="AH329" s="148">
        <v>0</v>
      </c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outlineLevel="1" x14ac:dyDescent="0.2">
      <c r="A330" s="155"/>
      <c r="B330" s="156"/>
      <c r="C330" s="190" t="s">
        <v>571</v>
      </c>
      <c r="D330" s="188"/>
      <c r="E330" s="189">
        <v>24.16</v>
      </c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200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outlineLevel="1" x14ac:dyDescent="0.2">
      <c r="A331" s="155"/>
      <c r="B331" s="156"/>
      <c r="C331" s="190" t="s">
        <v>572</v>
      </c>
      <c r="D331" s="188"/>
      <c r="E331" s="189">
        <v>3.44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200</v>
      </c>
      <c r="AH331" s="148">
        <v>0</v>
      </c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ht="33.75" outlineLevel="1" x14ac:dyDescent="0.2">
      <c r="A332" s="167">
        <v>64</v>
      </c>
      <c r="B332" s="168" t="s">
        <v>573</v>
      </c>
      <c r="C332" s="184" t="s">
        <v>574</v>
      </c>
      <c r="D332" s="169" t="s">
        <v>208</v>
      </c>
      <c r="E332" s="170">
        <v>74.445779999999999</v>
      </c>
      <c r="F332" s="171"/>
      <c r="G332" s="172">
        <f>ROUND(E332*F332,2)</f>
        <v>0</v>
      </c>
      <c r="H332" s="171"/>
      <c r="I332" s="172">
        <f>ROUND(E332*H332,2)</f>
        <v>0</v>
      </c>
      <c r="J332" s="171"/>
      <c r="K332" s="172">
        <f>ROUND(E332*J332,2)</f>
        <v>0</v>
      </c>
      <c r="L332" s="172">
        <v>21</v>
      </c>
      <c r="M332" s="172">
        <f>G332*(1+L332/100)</f>
        <v>0</v>
      </c>
      <c r="N332" s="172">
        <v>0</v>
      </c>
      <c r="O332" s="172">
        <f>ROUND(E332*N332,2)</f>
        <v>0</v>
      </c>
      <c r="P332" s="172">
        <v>0</v>
      </c>
      <c r="Q332" s="172">
        <f>ROUND(E332*P332,2)</f>
        <v>0</v>
      </c>
      <c r="R332" s="172"/>
      <c r="S332" s="172" t="s">
        <v>177</v>
      </c>
      <c r="T332" s="173" t="s">
        <v>178</v>
      </c>
      <c r="U332" s="158">
        <v>4.8280000000000003</v>
      </c>
      <c r="V332" s="158">
        <f>ROUND(E332*U332,2)</f>
        <v>359.42</v>
      </c>
      <c r="W332" s="15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 t="s">
        <v>196</v>
      </c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outlineLevel="1" x14ac:dyDescent="0.2">
      <c r="A333" s="155"/>
      <c r="B333" s="156"/>
      <c r="C333" s="190" t="s">
        <v>1072</v>
      </c>
      <c r="D333" s="188"/>
      <c r="E333" s="189">
        <v>22.61</v>
      </c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200</v>
      </c>
      <c r="AH333" s="148">
        <v>0</v>
      </c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outlineLevel="1" x14ac:dyDescent="0.2">
      <c r="A334" s="155"/>
      <c r="B334" s="156"/>
      <c r="C334" s="190" t="s">
        <v>1047</v>
      </c>
      <c r="D334" s="188"/>
      <c r="E334" s="189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200</v>
      </c>
      <c r="AH334" s="148">
        <v>0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outlineLevel="1" x14ac:dyDescent="0.2">
      <c r="A335" s="155"/>
      <c r="B335" s="156"/>
      <c r="C335" s="190" t="s">
        <v>1073</v>
      </c>
      <c r="D335" s="188"/>
      <c r="E335" s="189">
        <v>16.68</v>
      </c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200</v>
      </c>
      <c r="AH335" s="148">
        <v>0</v>
      </c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1" x14ac:dyDescent="0.2">
      <c r="A336" s="155"/>
      <c r="B336" s="156"/>
      <c r="C336" s="190" t="s">
        <v>570</v>
      </c>
      <c r="D336" s="188"/>
      <c r="E336" s="189">
        <v>35.15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ht="45" outlineLevel="1" x14ac:dyDescent="0.2">
      <c r="A337" s="167">
        <v>65</v>
      </c>
      <c r="B337" s="168" t="s">
        <v>575</v>
      </c>
      <c r="C337" s="184" t="s">
        <v>576</v>
      </c>
      <c r="D337" s="169" t="s">
        <v>195</v>
      </c>
      <c r="E337" s="170">
        <v>510.06</v>
      </c>
      <c r="F337" s="171"/>
      <c r="G337" s="172">
        <f>ROUND(E337*F337,2)</f>
        <v>0</v>
      </c>
      <c r="H337" s="171"/>
      <c r="I337" s="172">
        <f>ROUND(E337*H337,2)</f>
        <v>0</v>
      </c>
      <c r="J337" s="171"/>
      <c r="K337" s="172">
        <f>ROUND(E337*J337,2)</f>
        <v>0</v>
      </c>
      <c r="L337" s="172">
        <v>21</v>
      </c>
      <c r="M337" s="172">
        <f>G337*(1+L337/100)</f>
        <v>0</v>
      </c>
      <c r="N337" s="172">
        <v>0</v>
      </c>
      <c r="O337" s="172">
        <f>ROUND(E337*N337,2)</f>
        <v>0</v>
      </c>
      <c r="P337" s="172">
        <v>0</v>
      </c>
      <c r="Q337" s="172">
        <f>ROUND(E337*P337,2)</f>
        <v>0</v>
      </c>
      <c r="R337" s="172"/>
      <c r="S337" s="172" t="s">
        <v>177</v>
      </c>
      <c r="T337" s="173" t="s">
        <v>178</v>
      </c>
      <c r="U337" s="158">
        <v>0.25900000000000001</v>
      </c>
      <c r="V337" s="158">
        <f>ROUND(E337*U337,2)</f>
        <v>132.11000000000001</v>
      </c>
      <c r="W337" s="15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 t="s">
        <v>196</v>
      </c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outlineLevel="1" x14ac:dyDescent="0.2">
      <c r="A338" s="155"/>
      <c r="B338" s="156"/>
      <c r="C338" s="190" t="s">
        <v>1047</v>
      </c>
      <c r="D338" s="188"/>
      <c r="E338" s="189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200</v>
      </c>
      <c r="AH338" s="148">
        <v>0</v>
      </c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/>
      <c r="B339" s="156"/>
      <c r="C339" s="190" t="s">
        <v>1074</v>
      </c>
      <c r="D339" s="188"/>
      <c r="E339" s="189">
        <v>208.56</v>
      </c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200</v>
      </c>
      <c r="AH339" s="148">
        <v>0</v>
      </c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1" x14ac:dyDescent="0.2">
      <c r="A340" s="155"/>
      <c r="B340" s="156"/>
      <c r="C340" s="190" t="s">
        <v>1049</v>
      </c>
      <c r="D340" s="188"/>
      <c r="E340" s="189">
        <v>301.5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ht="22.5" outlineLevel="1" x14ac:dyDescent="0.2">
      <c r="A341" s="167">
        <v>66</v>
      </c>
      <c r="B341" s="168" t="s">
        <v>578</v>
      </c>
      <c r="C341" s="184" t="s">
        <v>579</v>
      </c>
      <c r="D341" s="169" t="s">
        <v>208</v>
      </c>
      <c r="E341" s="170">
        <v>21.9678</v>
      </c>
      <c r="F341" s="171"/>
      <c r="G341" s="172">
        <f>ROUND(E341*F341,2)</f>
        <v>0</v>
      </c>
      <c r="H341" s="171"/>
      <c r="I341" s="172">
        <f>ROUND(E341*H341,2)</f>
        <v>0</v>
      </c>
      <c r="J341" s="171"/>
      <c r="K341" s="172">
        <f>ROUND(E341*J341,2)</f>
        <v>0</v>
      </c>
      <c r="L341" s="172">
        <v>21</v>
      </c>
      <c r="M341" s="172">
        <f>G341*(1+L341/100)</f>
        <v>0</v>
      </c>
      <c r="N341" s="172">
        <v>0</v>
      </c>
      <c r="O341" s="172">
        <f>ROUND(E341*N341,2)</f>
        <v>0</v>
      </c>
      <c r="P341" s="172">
        <v>0</v>
      </c>
      <c r="Q341" s="172">
        <f>ROUND(E341*P341,2)</f>
        <v>0</v>
      </c>
      <c r="R341" s="172"/>
      <c r="S341" s="172" t="s">
        <v>177</v>
      </c>
      <c r="T341" s="173" t="s">
        <v>178</v>
      </c>
      <c r="U341" s="158">
        <v>1.2569999999999999</v>
      </c>
      <c r="V341" s="158">
        <f>ROUND(E341*U341,2)</f>
        <v>27.61</v>
      </c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196</v>
      </c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outlineLevel="1" x14ac:dyDescent="0.2">
      <c r="A342" s="155"/>
      <c r="B342" s="156"/>
      <c r="C342" s="190" t="s">
        <v>580</v>
      </c>
      <c r="D342" s="188"/>
      <c r="E342" s="189">
        <v>21.97</v>
      </c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200</v>
      </c>
      <c r="AH342" s="148">
        <v>0</v>
      </c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ht="22.5" outlineLevel="1" x14ac:dyDescent="0.2">
      <c r="A343" s="167">
        <v>67</v>
      </c>
      <c r="B343" s="168" t="s">
        <v>581</v>
      </c>
      <c r="C343" s="184" t="s">
        <v>582</v>
      </c>
      <c r="D343" s="169" t="s">
        <v>195</v>
      </c>
      <c r="E343" s="170">
        <v>762.4</v>
      </c>
      <c r="F343" s="171"/>
      <c r="G343" s="172">
        <f>ROUND(E343*F343,2)</f>
        <v>0</v>
      </c>
      <c r="H343" s="171"/>
      <c r="I343" s="172">
        <f>ROUND(E343*H343,2)</f>
        <v>0</v>
      </c>
      <c r="J343" s="171"/>
      <c r="K343" s="172">
        <f>ROUND(E343*J343,2)</f>
        <v>0</v>
      </c>
      <c r="L343" s="172">
        <v>21</v>
      </c>
      <c r="M343" s="172">
        <f>G343*(1+L343/100)</f>
        <v>0</v>
      </c>
      <c r="N343" s="172">
        <v>0</v>
      </c>
      <c r="O343" s="172">
        <f>ROUND(E343*N343,2)</f>
        <v>0</v>
      </c>
      <c r="P343" s="172">
        <v>0</v>
      </c>
      <c r="Q343" s="172">
        <f>ROUND(E343*P343,2)</f>
        <v>0</v>
      </c>
      <c r="R343" s="172"/>
      <c r="S343" s="172" t="s">
        <v>177</v>
      </c>
      <c r="T343" s="173" t="s">
        <v>178</v>
      </c>
      <c r="U343" s="158">
        <v>1.383</v>
      </c>
      <c r="V343" s="158">
        <f>ROUND(E343*U343,2)</f>
        <v>1054.4000000000001</v>
      </c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196</v>
      </c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outlineLevel="1" x14ac:dyDescent="0.2">
      <c r="A344" s="155"/>
      <c r="B344" s="156"/>
      <c r="C344" s="190" t="s">
        <v>1038</v>
      </c>
      <c r="D344" s="188"/>
      <c r="E344" s="189">
        <v>290.39999999999998</v>
      </c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>
        <v>0</v>
      </c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ht="22.5" outlineLevel="1" x14ac:dyDescent="0.2">
      <c r="A345" s="155"/>
      <c r="B345" s="156"/>
      <c r="C345" s="190" t="s">
        <v>448</v>
      </c>
      <c r="D345" s="188"/>
      <c r="E345" s="189">
        <v>72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200</v>
      </c>
      <c r="AH345" s="148">
        <v>0</v>
      </c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190" t="s">
        <v>1039</v>
      </c>
      <c r="D346" s="188"/>
      <c r="E346" s="189">
        <v>65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0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outlineLevel="1" x14ac:dyDescent="0.2">
      <c r="A347" s="155"/>
      <c r="B347" s="156"/>
      <c r="C347" s="190" t="s">
        <v>1040</v>
      </c>
      <c r="D347" s="188"/>
      <c r="E347" s="189">
        <v>170</v>
      </c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200</v>
      </c>
      <c r="AH347" s="148">
        <v>0</v>
      </c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190" t="s">
        <v>1041</v>
      </c>
      <c r="D348" s="188"/>
      <c r="E348" s="189">
        <v>165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>
        <v>0</v>
      </c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ht="22.5" outlineLevel="1" x14ac:dyDescent="0.2">
      <c r="A349" s="167">
        <v>68</v>
      </c>
      <c r="B349" s="168" t="s">
        <v>583</v>
      </c>
      <c r="C349" s="184" t="s">
        <v>584</v>
      </c>
      <c r="D349" s="169" t="s">
        <v>195</v>
      </c>
      <c r="E349" s="170">
        <v>91.2</v>
      </c>
      <c r="F349" s="171"/>
      <c r="G349" s="172">
        <f>ROUND(E349*F349,2)</f>
        <v>0</v>
      </c>
      <c r="H349" s="171"/>
      <c r="I349" s="172">
        <f>ROUND(E349*H349,2)</f>
        <v>0</v>
      </c>
      <c r="J349" s="171"/>
      <c r="K349" s="172">
        <f>ROUND(E349*J349,2)</f>
        <v>0</v>
      </c>
      <c r="L349" s="172">
        <v>21</v>
      </c>
      <c r="M349" s="172">
        <f>G349*(1+L349/100)</f>
        <v>0</v>
      </c>
      <c r="N349" s="172">
        <v>0</v>
      </c>
      <c r="O349" s="172">
        <f>ROUND(E349*N349,2)</f>
        <v>0</v>
      </c>
      <c r="P349" s="172">
        <v>0</v>
      </c>
      <c r="Q349" s="172">
        <f>ROUND(E349*P349,2)</f>
        <v>0</v>
      </c>
      <c r="R349" s="172"/>
      <c r="S349" s="172" t="s">
        <v>177</v>
      </c>
      <c r="T349" s="173" t="s">
        <v>178</v>
      </c>
      <c r="U349" s="158">
        <v>0.85599999999999998</v>
      </c>
      <c r="V349" s="158">
        <f>ROUND(E349*U349,2)</f>
        <v>78.069999999999993</v>
      </c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196</v>
      </c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outlineLevel="1" x14ac:dyDescent="0.2">
      <c r="A350" s="155"/>
      <c r="B350" s="156"/>
      <c r="C350" s="190" t="s">
        <v>1027</v>
      </c>
      <c r="D350" s="188"/>
      <c r="E350" s="189">
        <v>688.6</v>
      </c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200</v>
      </c>
      <c r="AH350" s="148">
        <v>0</v>
      </c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0" t="s">
        <v>1028</v>
      </c>
      <c r="D351" s="188"/>
      <c r="E351" s="189">
        <v>165</v>
      </c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>
        <v>0</v>
      </c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1" x14ac:dyDescent="0.2">
      <c r="A352" s="155"/>
      <c r="B352" s="156"/>
      <c r="C352" s="199" t="s">
        <v>283</v>
      </c>
      <c r="D352" s="191"/>
      <c r="E352" s="192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200</v>
      </c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200" t="s">
        <v>1042</v>
      </c>
      <c r="D353" s="191"/>
      <c r="E353" s="192">
        <v>290.39999999999998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2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ht="22.5" outlineLevel="1" x14ac:dyDescent="0.2">
      <c r="A354" s="155"/>
      <c r="B354" s="156"/>
      <c r="C354" s="200" t="s">
        <v>455</v>
      </c>
      <c r="D354" s="191"/>
      <c r="E354" s="192">
        <v>72</v>
      </c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200</v>
      </c>
      <c r="AH354" s="148">
        <v>2</v>
      </c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outlineLevel="1" x14ac:dyDescent="0.2">
      <c r="A355" s="155"/>
      <c r="B355" s="156"/>
      <c r="C355" s="200" t="s">
        <v>1043</v>
      </c>
      <c r="D355" s="191"/>
      <c r="E355" s="192">
        <v>65</v>
      </c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200</v>
      </c>
      <c r="AH355" s="148">
        <v>2</v>
      </c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outlineLevel="1" x14ac:dyDescent="0.2">
      <c r="A356" s="155"/>
      <c r="B356" s="156"/>
      <c r="C356" s="200" t="s">
        <v>1044</v>
      </c>
      <c r="D356" s="191"/>
      <c r="E356" s="192">
        <v>170</v>
      </c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200</v>
      </c>
      <c r="AH356" s="148">
        <v>2</v>
      </c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outlineLevel="1" x14ac:dyDescent="0.2">
      <c r="A357" s="155"/>
      <c r="B357" s="156"/>
      <c r="C357" s="200" t="s">
        <v>1045</v>
      </c>
      <c r="D357" s="191"/>
      <c r="E357" s="192">
        <v>165</v>
      </c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200</v>
      </c>
      <c r="AH357" s="148">
        <v>2</v>
      </c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outlineLevel="1" x14ac:dyDescent="0.2">
      <c r="A358" s="155"/>
      <c r="B358" s="156"/>
      <c r="C358" s="201" t="s">
        <v>295</v>
      </c>
      <c r="D358" s="193"/>
      <c r="E358" s="194">
        <v>762.4</v>
      </c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200</v>
      </c>
      <c r="AH358" s="148">
        <v>3</v>
      </c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outlineLevel="1" x14ac:dyDescent="0.2">
      <c r="A359" s="155"/>
      <c r="B359" s="156"/>
      <c r="C359" s="199" t="s">
        <v>296</v>
      </c>
      <c r="D359" s="191"/>
      <c r="E359" s="192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200</v>
      </c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outlineLevel="1" x14ac:dyDescent="0.2">
      <c r="A360" s="155"/>
      <c r="B360" s="156"/>
      <c r="C360" s="190" t="s">
        <v>1075</v>
      </c>
      <c r="D360" s="188"/>
      <c r="E360" s="189">
        <v>-762.4</v>
      </c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200</v>
      </c>
      <c r="AH360" s="148">
        <v>0</v>
      </c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x14ac:dyDescent="0.2">
      <c r="A361" s="161" t="s">
        <v>172</v>
      </c>
      <c r="B361" s="162" t="s">
        <v>100</v>
      </c>
      <c r="C361" s="182" t="s">
        <v>101</v>
      </c>
      <c r="D361" s="163"/>
      <c r="E361" s="164"/>
      <c r="F361" s="165"/>
      <c r="G361" s="165">
        <f>SUMIF(AG362:AG371,"&lt;&gt;NOR",G362:G371)</f>
        <v>0</v>
      </c>
      <c r="H361" s="165"/>
      <c r="I361" s="165">
        <f>SUM(I362:I371)</f>
        <v>0</v>
      </c>
      <c r="J361" s="165"/>
      <c r="K361" s="165">
        <f>SUM(K362:K371)</f>
        <v>0</v>
      </c>
      <c r="L361" s="165"/>
      <c r="M361" s="165">
        <f>SUM(M362:M371)</f>
        <v>0</v>
      </c>
      <c r="N361" s="165"/>
      <c r="O361" s="165">
        <f>SUM(O362:O371)</f>
        <v>0</v>
      </c>
      <c r="P361" s="165"/>
      <c r="Q361" s="165">
        <f>SUM(Q362:Q371)</f>
        <v>0</v>
      </c>
      <c r="R361" s="165"/>
      <c r="S361" s="165"/>
      <c r="T361" s="166"/>
      <c r="U361" s="160"/>
      <c r="V361" s="160">
        <f>SUM(V362:V371)</f>
        <v>340.03000000000003</v>
      </c>
      <c r="W361" s="160"/>
      <c r="AG361" t="s">
        <v>173</v>
      </c>
    </row>
    <row r="362" spans="1:60" ht="33.75" outlineLevel="1" x14ac:dyDescent="0.2">
      <c r="A362" s="167">
        <v>69</v>
      </c>
      <c r="B362" s="168" t="s">
        <v>586</v>
      </c>
      <c r="C362" s="184" t="s">
        <v>587</v>
      </c>
      <c r="D362" s="169" t="s">
        <v>227</v>
      </c>
      <c r="E362" s="170">
        <v>4</v>
      </c>
      <c r="F362" s="171"/>
      <c r="G362" s="172">
        <f>ROUND(E362*F362,2)</f>
        <v>0</v>
      </c>
      <c r="H362" s="171"/>
      <c r="I362" s="172">
        <f>ROUND(E362*H362,2)</f>
        <v>0</v>
      </c>
      <c r="J362" s="171"/>
      <c r="K362" s="172">
        <f>ROUND(E362*J362,2)</f>
        <v>0</v>
      </c>
      <c r="L362" s="172">
        <v>21</v>
      </c>
      <c r="M362" s="172">
        <f>G362*(1+L362/100)</f>
        <v>0</v>
      </c>
      <c r="N362" s="172">
        <v>0</v>
      </c>
      <c r="O362" s="172">
        <f>ROUND(E362*N362,2)</f>
        <v>0</v>
      </c>
      <c r="P362" s="172">
        <v>0</v>
      </c>
      <c r="Q362" s="172">
        <f>ROUND(E362*P362,2)</f>
        <v>0</v>
      </c>
      <c r="R362" s="172"/>
      <c r="S362" s="172" t="s">
        <v>177</v>
      </c>
      <c r="T362" s="173" t="s">
        <v>178</v>
      </c>
      <c r="U362" s="158">
        <v>3.9689999999999999</v>
      </c>
      <c r="V362" s="158">
        <f>ROUND(E362*U362,2)</f>
        <v>15.88</v>
      </c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196</v>
      </c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55"/>
      <c r="B363" s="156"/>
      <c r="C363" s="190" t="s">
        <v>588</v>
      </c>
      <c r="D363" s="188"/>
      <c r="E363" s="189">
        <v>4</v>
      </c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200</v>
      </c>
      <c r="AH363" s="148">
        <v>0</v>
      </c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ht="33.75" outlineLevel="1" x14ac:dyDescent="0.2">
      <c r="A364" s="167">
        <v>70</v>
      </c>
      <c r="B364" s="168" t="s">
        <v>589</v>
      </c>
      <c r="C364" s="184" t="s">
        <v>590</v>
      </c>
      <c r="D364" s="169" t="s">
        <v>256</v>
      </c>
      <c r="E364" s="170">
        <v>344.4</v>
      </c>
      <c r="F364" s="171"/>
      <c r="G364" s="172">
        <f>ROUND(E364*F364,2)</f>
        <v>0</v>
      </c>
      <c r="H364" s="171"/>
      <c r="I364" s="172">
        <f>ROUND(E364*H364,2)</f>
        <v>0</v>
      </c>
      <c r="J364" s="171"/>
      <c r="K364" s="172">
        <f>ROUND(E364*J364,2)</f>
        <v>0</v>
      </c>
      <c r="L364" s="172">
        <v>21</v>
      </c>
      <c r="M364" s="172">
        <f>G364*(1+L364/100)</f>
        <v>0</v>
      </c>
      <c r="N364" s="172">
        <v>0</v>
      </c>
      <c r="O364" s="172">
        <f>ROUND(E364*N364,2)</f>
        <v>0</v>
      </c>
      <c r="P364" s="172">
        <v>0</v>
      </c>
      <c r="Q364" s="172">
        <f>ROUND(E364*P364,2)</f>
        <v>0</v>
      </c>
      <c r="R364" s="172"/>
      <c r="S364" s="172" t="s">
        <v>177</v>
      </c>
      <c r="T364" s="173" t="s">
        <v>178</v>
      </c>
      <c r="U364" s="158">
        <v>0.82599999999999996</v>
      </c>
      <c r="V364" s="158">
        <f>ROUND(E364*U364,2)</f>
        <v>284.47000000000003</v>
      </c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196</v>
      </c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outlineLevel="1" x14ac:dyDescent="0.2">
      <c r="A365" s="155"/>
      <c r="B365" s="156"/>
      <c r="C365" s="190" t="s">
        <v>591</v>
      </c>
      <c r="D365" s="188"/>
      <c r="E365" s="189">
        <v>344.4</v>
      </c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200</v>
      </c>
      <c r="AH365" s="148">
        <v>0</v>
      </c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ht="22.5" outlineLevel="1" x14ac:dyDescent="0.2">
      <c r="A366" s="167">
        <v>71</v>
      </c>
      <c r="B366" s="168" t="s">
        <v>594</v>
      </c>
      <c r="C366" s="184" t="s">
        <v>595</v>
      </c>
      <c r="D366" s="169" t="s">
        <v>195</v>
      </c>
      <c r="E366" s="170">
        <v>101.7531</v>
      </c>
      <c r="F366" s="171"/>
      <c r="G366" s="172">
        <f>ROUND(E366*F366,2)</f>
        <v>0</v>
      </c>
      <c r="H366" s="171"/>
      <c r="I366" s="172">
        <f>ROUND(E366*H366,2)</f>
        <v>0</v>
      </c>
      <c r="J366" s="171"/>
      <c r="K366" s="172">
        <f>ROUND(E366*J366,2)</f>
        <v>0</v>
      </c>
      <c r="L366" s="172">
        <v>21</v>
      </c>
      <c r="M366" s="172">
        <f>G366*(1+L366/100)</f>
        <v>0</v>
      </c>
      <c r="N366" s="172">
        <v>0</v>
      </c>
      <c r="O366" s="172">
        <f>ROUND(E366*N366,2)</f>
        <v>0</v>
      </c>
      <c r="P366" s="172">
        <v>0</v>
      </c>
      <c r="Q366" s="172">
        <f>ROUND(E366*P366,2)</f>
        <v>0</v>
      </c>
      <c r="R366" s="172"/>
      <c r="S366" s="172" t="s">
        <v>177</v>
      </c>
      <c r="T366" s="173" t="s">
        <v>178</v>
      </c>
      <c r="U366" s="158">
        <v>0.39</v>
      </c>
      <c r="V366" s="158">
        <f>ROUND(E366*U366,2)</f>
        <v>39.68</v>
      </c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196</v>
      </c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1" x14ac:dyDescent="0.2">
      <c r="A367" s="155"/>
      <c r="B367" s="156"/>
      <c r="C367" s="190" t="s">
        <v>423</v>
      </c>
      <c r="D367" s="188"/>
      <c r="E367" s="189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200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outlineLevel="1" x14ac:dyDescent="0.2">
      <c r="A368" s="155"/>
      <c r="B368" s="156"/>
      <c r="C368" s="190" t="s">
        <v>1029</v>
      </c>
      <c r="D368" s="188"/>
      <c r="E368" s="189">
        <v>19.989999999999998</v>
      </c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200</v>
      </c>
      <c r="AH368" s="148">
        <v>0</v>
      </c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1" x14ac:dyDescent="0.2">
      <c r="A369" s="155"/>
      <c r="B369" s="156"/>
      <c r="C369" s="190" t="s">
        <v>1030</v>
      </c>
      <c r="D369" s="188"/>
      <c r="E369" s="189">
        <v>42.18</v>
      </c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200</v>
      </c>
      <c r="AH369" s="148">
        <v>0</v>
      </c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1" x14ac:dyDescent="0.2">
      <c r="A370" s="155"/>
      <c r="B370" s="156"/>
      <c r="C370" s="190" t="s">
        <v>1031</v>
      </c>
      <c r="D370" s="188"/>
      <c r="E370" s="189">
        <v>18.739999999999998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200</v>
      </c>
      <c r="AH370" s="148">
        <v>0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outlineLevel="1" x14ac:dyDescent="0.2">
      <c r="A371" s="155"/>
      <c r="B371" s="156"/>
      <c r="C371" s="190" t="s">
        <v>1032</v>
      </c>
      <c r="D371" s="188"/>
      <c r="E371" s="189">
        <v>20.84</v>
      </c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200</v>
      </c>
      <c r="AH371" s="148">
        <v>0</v>
      </c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x14ac:dyDescent="0.2">
      <c r="A372" s="161" t="s">
        <v>172</v>
      </c>
      <c r="B372" s="162" t="s">
        <v>102</v>
      </c>
      <c r="C372" s="182" t="s">
        <v>103</v>
      </c>
      <c r="D372" s="163"/>
      <c r="E372" s="164"/>
      <c r="F372" s="165"/>
      <c r="G372" s="165">
        <f>SUMIF(AG373:AG382,"&lt;&gt;NOR",G373:G382)</f>
        <v>0</v>
      </c>
      <c r="H372" s="165"/>
      <c r="I372" s="165">
        <f>SUM(I373:I382)</f>
        <v>0</v>
      </c>
      <c r="J372" s="165"/>
      <c r="K372" s="165">
        <f>SUM(K373:K382)</f>
        <v>0</v>
      </c>
      <c r="L372" s="165"/>
      <c r="M372" s="165">
        <f>SUM(M373:M382)</f>
        <v>0</v>
      </c>
      <c r="N372" s="165"/>
      <c r="O372" s="165">
        <f>SUM(O373:O382)</f>
        <v>0</v>
      </c>
      <c r="P372" s="165"/>
      <c r="Q372" s="165">
        <f>SUM(Q373:Q382)</f>
        <v>0</v>
      </c>
      <c r="R372" s="165"/>
      <c r="S372" s="165"/>
      <c r="T372" s="166"/>
      <c r="U372" s="160"/>
      <c r="V372" s="160">
        <f>SUM(V373:V382)</f>
        <v>277.25</v>
      </c>
      <c r="W372" s="160"/>
      <c r="AG372" t="s">
        <v>173</v>
      </c>
    </row>
    <row r="373" spans="1:60" ht="33.75" outlineLevel="1" x14ac:dyDescent="0.2">
      <c r="A373" s="167">
        <v>72</v>
      </c>
      <c r="B373" s="168" t="s">
        <v>596</v>
      </c>
      <c r="C373" s="184" t="s">
        <v>597</v>
      </c>
      <c r="D373" s="169" t="s">
        <v>227</v>
      </c>
      <c r="E373" s="170">
        <v>60</v>
      </c>
      <c r="F373" s="171"/>
      <c r="G373" s="172">
        <f>ROUND(E373*F373,2)</f>
        <v>0</v>
      </c>
      <c r="H373" s="171"/>
      <c r="I373" s="172">
        <f>ROUND(E373*H373,2)</f>
        <v>0</v>
      </c>
      <c r="J373" s="171"/>
      <c r="K373" s="172">
        <f>ROUND(E373*J373,2)</f>
        <v>0</v>
      </c>
      <c r="L373" s="172">
        <v>21</v>
      </c>
      <c r="M373" s="172">
        <f>G373*(1+L373/100)</f>
        <v>0</v>
      </c>
      <c r="N373" s="172">
        <v>0</v>
      </c>
      <c r="O373" s="172">
        <f>ROUND(E373*N373,2)</f>
        <v>0</v>
      </c>
      <c r="P373" s="172">
        <v>0</v>
      </c>
      <c r="Q373" s="172">
        <f>ROUND(E373*P373,2)</f>
        <v>0</v>
      </c>
      <c r="R373" s="172"/>
      <c r="S373" s="172" t="s">
        <v>177</v>
      </c>
      <c r="T373" s="173" t="s">
        <v>178</v>
      </c>
      <c r="U373" s="158">
        <v>1.6208</v>
      </c>
      <c r="V373" s="158">
        <f>ROUND(E373*U373,2)</f>
        <v>97.25</v>
      </c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196</v>
      </c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outlineLevel="1" x14ac:dyDescent="0.2">
      <c r="A374" s="155"/>
      <c r="B374" s="156"/>
      <c r="C374" s="190" t="s">
        <v>598</v>
      </c>
      <c r="D374" s="188"/>
      <c r="E374" s="189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200</v>
      </c>
      <c r="AH374" s="148">
        <v>0</v>
      </c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190" t="s">
        <v>1076</v>
      </c>
      <c r="D375" s="188"/>
      <c r="E375" s="189">
        <v>4</v>
      </c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55"/>
      <c r="B376" s="156"/>
      <c r="C376" s="190" t="s">
        <v>1077</v>
      </c>
      <c r="D376" s="188"/>
      <c r="E376" s="189">
        <v>48</v>
      </c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200</v>
      </c>
      <c r="AH376" s="148">
        <v>0</v>
      </c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ht="22.5" outlineLevel="1" x14ac:dyDescent="0.2">
      <c r="A377" s="155"/>
      <c r="B377" s="156"/>
      <c r="C377" s="190" t="s">
        <v>601</v>
      </c>
      <c r="D377" s="188"/>
      <c r="E377" s="189">
        <v>8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200</v>
      </c>
      <c r="AH377" s="148">
        <v>0</v>
      </c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1" x14ac:dyDescent="0.2">
      <c r="A378" s="167">
        <v>73</v>
      </c>
      <c r="B378" s="168" t="s">
        <v>602</v>
      </c>
      <c r="C378" s="184" t="s">
        <v>603</v>
      </c>
      <c r="D378" s="169" t="s">
        <v>256</v>
      </c>
      <c r="E378" s="170">
        <v>120</v>
      </c>
      <c r="F378" s="171"/>
      <c r="G378" s="172">
        <f>ROUND(E378*F378,2)</f>
        <v>0</v>
      </c>
      <c r="H378" s="171"/>
      <c r="I378" s="172">
        <f>ROUND(E378*H378,2)</f>
        <v>0</v>
      </c>
      <c r="J378" s="171"/>
      <c r="K378" s="172">
        <f>ROUND(E378*J378,2)</f>
        <v>0</v>
      </c>
      <c r="L378" s="172">
        <v>21</v>
      </c>
      <c r="M378" s="172">
        <f>G378*(1+L378/100)</f>
        <v>0</v>
      </c>
      <c r="N378" s="172">
        <v>0</v>
      </c>
      <c r="O378" s="172">
        <f>ROUND(E378*N378,2)</f>
        <v>0</v>
      </c>
      <c r="P378" s="172">
        <v>0</v>
      </c>
      <c r="Q378" s="172">
        <f>ROUND(E378*P378,2)</f>
        <v>0</v>
      </c>
      <c r="R378" s="172"/>
      <c r="S378" s="172" t="s">
        <v>177</v>
      </c>
      <c r="T378" s="173" t="s">
        <v>178</v>
      </c>
      <c r="U378" s="158">
        <v>1.5</v>
      </c>
      <c r="V378" s="158">
        <f>ROUND(E378*U378,2)</f>
        <v>180</v>
      </c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196</v>
      </c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outlineLevel="1" x14ac:dyDescent="0.2">
      <c r="A379" s="155"/>
      <c r="B379" s="156"/>
      <c r="C379" s="190" t="s">
        <v>598</v>
      </c>
      <c r="D379" s="188"/>
      <c r="E379" s="189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200</v>
      </c>
      <c r="AH379" s="148">
        <v>0</v>
      </c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outlineLevel="1" x14ac:dyDescent="0.2">
      <c r="A380" s="155"/>
      <c r="B380" s="156"/>
      <c r="C380" s="190" t="s">
        <v>1078</v>
      </c>
      <c r="D380" s="188"/>
      <c r="E380" s="189">
        <v>8</v>
      </c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200</v>
      </c>
      <c r="AH380" s="148">
        <v>0</v>
      </c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1" x14ac:dyDescent="0.2">
      <c r="A381" s="155"/>
      <c r="B381" s="156"/>
      <c r="C381" s="190" t="s">
        <v>1079</v>
      </c>
      <c r="D381" s="188"/>
      <c r="E381" s="189">
        <v>96</v>
      </c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200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ht="22.5" outlineLevel="1" x14ac:dyDescent="0.2">
      <c r="A382" s="155"/>
      <c r="B382" s="156"/>
      <c r="C382" s="190" t="s">
        <v>606</v>
      </c>
      <c r="D382" s="188"/>
      <c r="E382" s="189">
        <v>16</v>
      </c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200</v>
      </c>
      <c r="AH382" s="148">
        <v>0</v>
      </c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x14ac:dyDescent="0.2">
      <c r="A383" s="161" t="s">
        <v>172</v>
      </c>
      <c r="B383" s="162" t="s">
        <v>104</v>
      </c>
      <c r="C383" s="182" t="s">
        <v>105</v>
      </c>
      <c r="D383" s="163"/>
      <c r="E383" s="164"/>
      <c r="F383" s="165"/>
      <c r="G383" s="165">
        <f>SUMIF(AG384:AG384,"&lt;&gt;NOR",G384:G384)</f>
        <v>0</v>
      </c>
      <c r="H383" s="165"/>
      <c r="I383" s="165">
        <f>SUM(I384:I384)</f>
        <v>0</v>
      </c>
      <c r="J383" s="165"/>
      <c r="K383" s="165">
        <f>SUM(K384:K384)</f>
        <v>0</v>
      </c>
      <c r="L383" s="165"/>
      <c r="M383" s="165">
        <f>SUM(M384:M384)</f>
        <v>0</v>
      </c>
      <c r="N383" s="165"/>
      <c r="O383" s="165">
        <f>SUM(O384:O384)</f>
        <v>0</v>
      </c>
      <c r="P383" s="165"/>
      <c r="Q383" s="165">
        <f>SUM(Q384:Q384)</f>
        <v>0</v>
      </c>
      <c r="R383" s="165"/>
      <c r="S383" s="165"/>
      <c r="T383" s="166"/>
      <c r="U383" s="160"/>
      <c r="V383" s="160">
        <f>SUM(V384:V384)</f>
        <v>648.42999999999995</v>
      </c>
      <c r="W383" s="160"/>
      <c r="AG383" t="s">
        <v>173</v>
      </c>
    </row>
    <row r="384" spans="1:60" ht="33.75" outlineLevel="1" x14ac:dyDescent="0.2">
      <c r="A384" s="174">
        <v>74</v>
      </c>
      <c r="B384" s="175" t="s">
        <v>607</v>
      </c>
      <c r="C384" s="183" t="s">
        <v>608</v>
      </c>
      <c r="D384" s="176" t="s">
        <v>234</v>
      </c>
      <c r="E384" s="177">
        <v>333.38357000000002</v>
      </c>
      <c r="F384" s="178"/>
      <c r="G384" s="179">
        <f>ROUND(E384*F384,2)</f>
        <v>0</v>
      </c>
      <c r="H384" s="178"/>
      <c r="I384" s="179">
        <f>ROUND(E384*H384,2)</f>
        <v>0</v>
      </c>
      <c r="J384" s="178"/>
      <c r="K384" s="179">
        <f>ROUND(E384*J384,2)</f>
        <v>0</v>
      </c>
      <c r="L384" s="179">
        <v>21</v>
      </c>
      <c r="M384" s="179">
        <f>G384*(1+L384/100)</f>
        <v>0</v>
      </c>
      <c r="N384" s="179">
        <v>0</v>
      </c>
      <c r="O384" s="179">
        <f>ROUND(E384*N384,2)</f>
        <v>0</v>
      </c>
      <c r="P384" s="179">
        <v>0</v>
      </c>
      <c r="Q384" s="179">
        <f>ROUND(E384*P384,2)</f>
        <v>0</v>
      </c>
      <c r="R384" s="179"/>
      <c r="S384" s="179" t="s">
        <v>177</v>
      </c>
      <c r="T384" s="180" t="s">
        <v>178</v>
      </c>
      <c r="U384" s="158">
        <v>1.9450000000000001</v>
      </c>
      <c r="V384" s="158">
        <f>ROUND(E384*U384,2)</f>
        <v>648.42999999999995</v>
      </c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196</v>
      </c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x14ac:dyDescent="0.2">
      <c r="A385" s="161" t="s">
        <v>172</v>
      </c>
      <c r="B385" s="162" t="s">
        <v>106</v>
      </c>
      <c r="C385" s="182" t="s">
        <v>107</v>
      </c>
      <c r="D385" s="163"/>
      <c r="E385" s="164"/>
      <c r="F385" s="165"/>
      <c r="G385" s="165">
        <f>SUMIF(AG386:AG446,"&lt;&gt;NOR",G386:G446)</f>
        <v>0</v>
      </c>
      <c r="H385" s="165"/>
      <c r="I385" s="165">
        <f>SUM(I386:I446)</f>
        <v>0</v>
      </c>
      <c r="J385" s="165"/>
      <c r="K385" s="165">
        <f>SUM(K386:K446)</f>
        <v>0</v>
      </c>
      <c r="L385" s="165"/>
      <c r="M385" s="165">
        <f>SUM(M386:M446)</f>
        <v>0</v>
      </c>
      <c r="N385" s="165"/>
      <c r="O385" s="165">
        <f>SUM(O386:O446)</f>
        <v>0</v>
      </c>
      <c r="P385" s="165"/>
      <c r="Q385" s="165">
        <f>SUM(Q386:Q446)</f>
        <v>0</v>
      </c>
      <c r="R385" s="165"/>
      <c r="S385" s="165"/>
      <c r="T385" s="166"/>
      <c r="U385" s="160"/>
      <c r="V385" s="160">
        <f>SUM(V386:V446)</f>
        <v>252.19000000000003</v>
      </c>
      <c r="W385" s="160"/>
      <c r="AG385" t="s">
        <v>173</v>
      </c>
    </row>
    <row r="386" spans="1:60" ht="33.75" outlineLevel="1" x14ac:dyDescent="0.2">
      <c r="A386" s="167">
        <v>75</v>
      </c>
      <c r="B386" s="168" t="s">
        <v>609</v>
      </c>
      <c r="C386" s="184" t="s">
        <v>610</v>
      </c>
      <c r="D386" s="169" t="s">
        <v>195</v>
      </c>
      <c r="E386" s="170">
        <v>604.67399999999998</v>
      </c>
      <c r="F386" s="171"/>
      <c r="G386" s="172">
        <f>ROUND(E386*F386,2)</f>
        <v>0</v>
      </c>
      <c r="H386" s="171"/>
      <c r="I386" s="172">
        <f>ROUND(E386*H386,2)</f>
        <v>0</v>
      </c>
      <c r="J386" s="171"/>
      <c r="K386" s="172">
        <f>ROUND(E386*J386,2)</f>
        <v>0</v>
      </c>
      <c r="L386" s="172">
        <v>21</v>
      </c>
      <c r="M386" s="172">
        <f>G386*(1+L386/100)</f>
        <v>0</v>
      </c>
      <c r="N386" s="172">
        <v>0</v>
      </c>
      <c r="O386" s="172">
        <f>ROUND(E386*N386,2)</f>
        <v>0</v>
      </c>
      <c r="P386" s="172">
        <v>0</v>
      </c>
      <c r="Q386" s="172">
        <f>ROUND(E386*P386,2)</f>
        <v>0</v>
      </c>
      <c r="R386" s="172"/>
      <c r="S386" s="172" t="s">
        <v>177</v>
      </c>
      <c r="T386" s="173" t="s">
        <v>178</v>
      </c>
      <c r="U386" s="158">
        <v>2.75E-2</v>
      </c>
      <c r="V386" s="158">
        <f>ROUND(E386*U386,2)</f>
        <v>16.63</v>
      </c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611</v>
      </c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55"/>
      <c r="B387" s="156"/>
      <c r="C387" s="190" t="s">
        <v>1080</v>
      </c>
      <c r="D387" s="188"/>
      <c r="E387" s="189">
        <v>331.65</v>
      </c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200</v>
      </c>
      <c r="AH387" s="148">
        <v>0</v>
      </c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190" t="s">
        <v>1081</v>
      </c>
      <c r="D388" s="188"/>
      <c r="E388" s="189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190" t="s">
        <v>1082</v>
      </c>
      <c r="D389" s="188"/>
      <c r="E389" s="189">
        <v>273.02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0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ht="33.75" outlineLevel="1" x14ac:dyDescent="0.2">
      <c r="A390" s="167">
        <v>76</v>
      </c>
      <c r="B390" s="168" t="s">
        <v>614</v>
      </c>
      <c r="C390" s="184" t="s">
        <v>615</v>
      </c>
      <c r="D390" s="169" t="s">
        <v>195</v>
      </c>
      <c r="E390" s="170">
        <v>67.751999999999995</v>
      </c>
      <c r="F390" s="171"/>
      <c r="G390" s="172">
        <f>ROUND(E390*F390,2)</f>
        <v>0</v>
      </c>
      <c r="H390" s="171"/>
      <c r="I390" s="172">
        <f>ROUND(E390*H390,2)</f>
        <v>0</v>
      </c>
      <c r="J390" s="171"/>
      <c r="K390" s="172">
        <f>ROUND(E390*J390,2)</f>
        <v>0</v>
      </c>
      <c r="L390" s="172">
        <v>21</v>
      </c>
      <c r="M390" s="172">
        <f>G390*(1+L390/100)</f>
        <v>0</v>
      </c>
      <c r="N390" s="172">
        <v>0</v>
      </c>
      <c r="O390" s="172">
        <f>ROUND(E390*N390,2)</f>
        <v>0</v>
      </c>
      <c r="P390" s="172">
        <v>0</v>
      </c>
      <c r="Q390" s="172">
        <f>ROUND(E390*P390,2)</f>
        <v>0</v>
      </c>
      <c r="R390" s="172"/>
      <c r="S390" s="172" t="s">
        <v>177</v>
      </c>
      <c r="T390" s="173" t="s">
        <v>178</v>
      </c>
      <c r="U390" s="158">
        <v>2.75E-2</v>
      </c>
      <c r="V390" s="158">
        <f>ROUND(E390*U390,2)</f>
        <v>1.86</v>
      </c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611</v>
      </c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616</v>
      </c>
      <c r="D391" s="188"/>
      <c r="E391" s="189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outlineLevel="1" x14ac:dyDescent="0.2">
      <c r="A392" s="155"/>
      <c r="B392" s="156"/>
      <c r="C392" s="190" t="s">
        <v>1083</v>
      </c>
      <c r="D392" s="188"/>
      <c r="E392" s="189">
        <v>13.01</v>
      </c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200</v>
      </c>
      <c r="AH392" s="148">
        <v>0</v>
      </c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1" x14ac:dyDescent="0.2">
      <c r="A393" s="155"/>
      <c r="B393" s="156"/>
      <c r="C393" s="190" t="s">
        <v>1084</v>
      </c>
      <c r="D393" s="188"/>
      <c r="E393" s="189">
        <v>29.52</v>
      </c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200</v>
      </c>
      <c r="AH393" s="148">
        <v>0</v>
      </c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1" x14ac:dyDescent="0.2">
      <c r="A394" s="155"/>
      <c r="B394" s="156"/>
      <c r="C394" s="190" t="s">
        <v>1085</v>
      </c>
      <c r="D394" s="188"/>
      <c r="E394" s="189">
        <v>10.82</v>
      </c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200</v>
      </c>
      <c r="AH394" s="148">
        <v>0</v>
      </c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outlineLevel="1" x14ac:dyDescent="0.2">
      <c r="A395" s="155"/>
      <c r="B395" s="156"/>
      <c r="C395" s="190" t="s">
        <v>1086</v>
      </c>
      <c r="D395" s="188"/>
      <c r="E395" s="189">
        <v>14.4</v>
      </c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ht="22.5" outlineLevel="1" x14ac:dyDescent="0.2">
      <c r="A396" s="167">
        <v>77</v>
      </c>
      <c r="B396" s="168" t="s">
        <v>618</v>
      </c>
      <c r="C396" s="184" t="s">
        <v>619</v>
      </c>
      <c r="D396" s="169" t="s">
        <v>195</v>
      </c>
      <c r="E396" s="170">
        <v>67.751999999999995</v>
      </c>
      <c r="F396" s="171"/>
      <c r="G396" s="172">
        <f>ROUND(E396*F396,2)</f>
        <v>0</v>
      </c>
      <c r="H396" s="171"/>
      <c r="I396" s="172">
        <f>ROUND(E396*H396,2)</f>
        <v>0</v>
      </c>
      <c r="J396" s="171"/>
      <c r="K396" s="172">
        <f>ROUND(E396*J396,2)</f>
        <v>0</v>
      </c>
      <c r="L396" s="172">
        <v>21</v>
      </c>
      <c r="M396" s="172">
        <f>G396*(1+L396/100)</f>
        <v>0</v>
      </c>
      <c r="N396" s="172">
        <v>0</v>
      </c>
      <c r="O396" s="172">
        <f>ROUND(E396*N396,2)</f>
        <v>0</v>
      </c>
      <c r="P396" s="172">
        <v>0</v>
      </c>
      <c r="Q396" s="172">
        <f>ROUND(E396*P396,2)</f>
        <v>0</v>
      </c>
      <c r="R396" s="172"/>
      <c r="S396" s="172" t="s">
        <v>177</v>
      </c>
      <c r="T396" s="173" t="s">
        <v>178</v>
      </c>
      <c r="U396" s="158">
        <v>0.34</v>
      </c>
      <c r="V396" s="158">
        <f>ROUND(E396*U396,2)</f>
        <v>23.04</v>
      </c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611</v>
      </c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190" t="s">
        <v>616</v>
      </c>
      <c r="D397" s="188"/>
      <c r="E397" s="189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0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55"/>
      <c r="B398" s="156"/>
      <c r="C398" s="190" t="s">
        <v>1083</v>
      </c>
      <c r="D398" s="188"/>
      <c r="E398" s="189">
        <v>13.01</v>
      </c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200</v>
      </c>
      <c r="AH398" s="148">
        <v>0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190" t="s">
        <v>1084</v>
      </c>
      <c r="D399" s="188"/>
      <c r="E399" s="189">
        <v>29.52</v>
      </c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0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outlineLevel="1" x14ac:dyDescent="0.2">
      <c r="A400" s="155"/>
      <c r="B400" s="156"/>
      <c r="C400" s="190" t="s">
        <v>1085</v>
      </c>
      <c r="D400" s="188"/>
      <c r="E400" s="189">
        <v>10.82</v>
      </c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200</v>
      </c>
      <c r="AH400" s="148">
        <v>0</v>
      </c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190" t="s">
        <v>1086</v>
      </c>
      <c r="D401" s="188"/>
      <c r="E401" s="189">
        <v>14.4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ht="33.75" outlineLevel="1" x14ac:dyDescent="0.2">
      <c r="A402" s="167">
        <v>78</v>
      </c>
      <c r="B402" s="168" t="s">
        <v>620</v>
      </c>
      <c r="C402" s="184" t="s">
        <v>621</v>
      </c>
      <c r="D402" s="169" t="s">
        <v>195</v>
      </c>
      <c r="E402" s="170">
        <v>604.67399999999998</v>
      </c>
      <c r="F402" s="171"/>
      <c r="G402" s="172">
        <f>ROUND(E402*F402,2)</f>
        <v>0</v>
      </c>
      <c r="H402" s="171"/>
      <c r="I402" s="172">
        <f>ROUND(E402*H402,2)</f>
        <v>0</v>
      </c>
      <c r="J402" s="171"/>
      <c r="K402" s="172">
        <f>ROUND(E402*J402,2)</f>
        <v>0</v>
      </c>
      <c r="L402" s="172">
        <v>21</v>
      </c>
      <c r="M402" s="172">
        <f>G402*(1+L402/100)</f>
        <v>0</v>
      </c>
      <c r="N402" s="172">
        <v>0</v>
      </c>
      <c r="O402" s="172">
        <f>ROUND(E402*N402,2)</f>
        <v>0</v>
      </c>
      <c r="P402" s="172">
        <v>0</v>
      </c>
      <c r="Q402" s="172">
        <f>ROUND(E402*P402,2)</f>
        <v>0</v>
      </c>
      <c r="R402" s="172"/>
      <c r="S402" s="172" t="s">
        <v>177</v>
      </c>
      <c r="T402" s="173" t="s">
        <v>178</v>
      </c>
      <c r="U402" s="158">
        <v>0.22991</v>
      </c>
      <c r="V402" s="158">
        <f>ROUND(E402*U402,2)</f>
        <v>139.02000000000001</v>
      </c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611</v>
      </c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55"/>
      <c r="B403" s="156"/>
      <c r="C403" s="190" t="s">
        <v>1080</v>
      </c>
      <c r="D403" s="188"/>
      <c r="E403" s="189">
        <v>331.65</v>
      </c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200</v>
      </c>
      <c r="AH403" s="148">
        <v>0</v>
      </c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outlineLevel="1" x14ac:dyDescent="0.2">
      <c r="A404" s="155"/>
      <c r="B404" s="156"/>
      <c r="C404" s="190" t="s">
        <v>1047</v>
      </c>
      <c r="D404" s="188"/>
      <c r="E404" s="189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200</v>
      </c>
      <c r="AH404" s="148">
        <v>0</v>
      </c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outlineLevel="1" x14ac:dyDescent="0.2">
      <c r="A405" s="155"/>
      <c r="B405" s="156"/>
      <c r="C405" s="190" t="s">
        <v>1082</v>
      </c>
      <c r="D405" s="188"/>
      <c r="E405" s="189">
        <v>273.02</v>
      </c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 t="s">
        <v>200</v>
      </c>
      <c r="AH405" s="148">
        <v>0</v>
      </c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ht="45" outlineLevel="1" x14ac:dyDescent="0.2">
      <c r="A406" s="167">
        <v>79</v>
      </c>
      <c r="B406" s="168" t="s">
        <v>622</v>
      </c>
      <c r="C406" s="184" t="s">
        <v>623</v>
      </c>
      <c r="D406" s="169" t="s">
        <v>195</v>
      </c>
      <c r="E406" s="170">
        <v>67.751999999999995</v>
      </c>
      <c r="F406" s="171"/>
      <c r="G406" s="172">
        <f>ROUND(E406*F406,2)</f>
        <v>0</v>
      </c>
      <c r="H406" s="171"/>
      <c r="I406" s="172">
        <f>ROUND(E406*H406,2)</f>
        <v>0</v>
      </c>
      <c r="J406" s="171"/>
      <c r="K406" s="172">
        <f>ROUND(E406*J406,2)</f>
        <v>0</v>
      </c>
      <c r="L406" s="172">
        <v>21</v>
      </c>
      <c r="M406" s="172">
        <f>G406*(1+L406/100)</f>
        <v>0</v>
      </c>
      <c r="N406" s="172">
        <v>0</v>
      </c>
      <c r="O406" s="172">
        <f>ROUND(E406*N406,2)</f>
        <v>0</v>
      </c>
      <c r="P406" s="172">
        <v>0</v>
      </c>
      <c r="Q406" s="172">
        <f>ROUND(E406*P406,2)</f>
        <v>0</v>
      </c>
      <c r="R406" s="172"/>
      <c r="S406" s="172" t="s">
        <v>177</v>
      </c>
      <c r="T406" s="173" t="s">
        <v>178</v>
      </c>
      <c r="U406" s="158">
        <v>0.26600000000000001</v>
      </c>
      <c r="V406" s="158">
        <f>ROUND(E406*U406,2)</f>
        <v>18.02</v>
      </c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611</v>
      </c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616</v>
      </c>
      <c r="D407" s="188"/>
      <c r="E407" s="189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outlineLevel="1" x14ac:dyDescent="0.2">
      <c r="A408" s="155"/>
      <c r="B408" s="156"/>
      <c r="C408" s="190" t="s">
        <v>1083</v>
      </c>
      <c r="D408" s="188"/>
      <c r="E408" s="189">
        <v>13.01</v>
      </c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200</v>
      </c>
      <c r="AH408" s="148">
        <v>0</v>
      </c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55"/>
      <c r="B409" s="156"/>
      <c r="C409" s="190" t="s">
        <v>1084</v>
      </c>
      <c r="D409" s="188"/>
      <c r="E409" s="189">
        <v>29.52</v>
      </c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outlineLevel="1" x14ac:dyDescent="0.2">
      <c r="A410" s="155"/>
      <c r="B410" s="156"/>
      <c r="C410" s="190" t="s">
        <v>1085</v>
      </c>
      <c r="D410" s="188"/>
      <c r="E410" s="189">
        <v>10.82</v>
      </c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200</v>
      </c>
      <c r="AH410" s="148">
        <v>0</v>
      </c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1086</v>
      </c>
      <c r="D411" s="188"/>
      <c r="E411" s="189">
        <v>14.4</v>
      </c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ht="22.5" outlineLevel="1" x14ac:dyDescent="0.2">
      <c r="A412" s="167">
        <v>80</v>
      </c>
      <c r="B412" s="168" t="s">
        <v>624</v>
      </c>
      <c r="C412" s="184" t="s">
        <v>625</v>
      </c>
      <c r="D412" s="169" t="s">
        <v>195</v>
      </c>
      <c r="E412" s="170">
        <v>529.02</v>
      </c>
      <c r="F412" s="171"/>
      <c r="G412" s="172">
        <f>ROUND(E412*F412,2)</f>
        <v>0</v>
      </c>
      <c r="H412" s="171"/>
      <c r="I412" s="172">
        <f>ROUND(E412*H412,2)</f>
        <v>0</v>
      </c>
      <c r="J412" s="171"/>
      <c r="K412" s="172">
        <f>ROUND(E412*J412,2)</f>
        <v>0</v>
      </c>
      <c r="L412" s="172">
        <v>21</v>
      </c>
      <c r="M412" s="172">
        <f>G412*(1+L412/100)</f>
        <v>0</v>
      </c>
      <c r="N412" s="172">
        <v>0</v>
      </c>
      <c r="O412" s="172">
        <f>ROUND(E412*N412,2)</f>
        <v>0</v>
      </c>
      <c r="P412" s="172">
        <v>0</v>
      </c>
      <c r="Q412" s="172">
        <f>ROUND(E412*P412,2)</f>
        <v>0</v>
      </c>
      <c r="R412" s="172"/>
      <c r="S412" s="172" t="s">
        <v>177</v>
      </c>
      <c r="T412" s="173" t="s">
        <v>178</v>
      </c>
      <c r="U412" s="158">
        <v>4.1000000000000002E-2</v>
      </c>
      <c r="V412" s="158">
        <f>ROUND(E412*U412,2)</f>
        <v>21.69</v>
      </c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611</v>
      </c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outlineLevel="1" x14ac:dyDescent="0.2">
      <c r="A413" s="155"/>
      <c r="B413" s="156"/>
      <c r="C413" s="190" t="s">
        <v>1049</v>
      </c>
      <c r="D413" s="188"/>
      <c r="E413" s="189">
        <v>301.5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55"/>
      <c r="B414" s="156"/>
      <c r="C414" s="190" t="s">
        <v>1047</v>
      </c>
      <c r="D414" s="188"/>
      <c r="E414" s="189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200</v>
      </c>
      <c r="AH414" s="148">
        <v>0</v>
      </c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outlineLevel="1" x14ac:dyDescent="0.2">
      <c r="A415" s="155"/>
      <c r="B415" s="156"/>
      <c r="C415" s="190" t="s">
        <v>1048</v>
      </c>
      <c r="D415" s="188"/>
      <c r="E415" s="189">
        <v>227.52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 t="s">
        <v>200</v>
      </c>
      <c r="AH415" s="148">
        <v>0</v>
      </c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ht="22.5" outlineLevel="1" x14ac:dyDescent="0.2">
      <c r="A416" s="167">
        <v>81</v>
      </c>
      <c r="B416" s="168" t="s">
        <v>626</v>
      </c>
      <c r="C416" s="184" t="s">
        <v>627</v>
      </c>
      <c r="D416" s="169" t="s">
        <v>195</v>
      </c>
      <c r="E416" s="170">
        <v>32.729999999999997</v>
      </c>
      <c r="F416" s="171"/>
      <c r="G416" s="172">
        <f>ROUND(E416*F416,2)</f>
        <v>0</v>
      </c>
      <c r="H416" s="171"/>
      <c r="I416" s="172">
        <f>ROUND(E416*H416,2)</f>
        <v>0</v>
      </c>
      <c r="J416" s="171"/>
      <c r="K416" s="172">
        <f>ROUND(E416*J416,2)</f>
        <v>0</v>
      </c>
      <c r="L416" s="172">
        <v>21</v>
      </c>
      <c r="M416" s="172">
        <f>G416*(1+L416/100)</f>
        <v>0</v>
      </c>
      <c r="N416" s="172">
        <v>0</v>
      </c>
      <c r="O416" s="172">
        <f>ROUND(E416*N416,2)</f>
        <v>0</v>
      </c>
      <c r="P416" s="172">
        <v>0</v>
      </c>
      <c r="Q416" s="172">
        <f>ROUND(E416*P416,2)</f>
        <v>0</v>
      </c>
      <c r="R416" s="172"/>
      <c r="S416" s="172" t="s">
        <v>177</v>
      </c>
      <c r="T416" s="173" t="s">
        <v>178</v>
      </c>
      <c r="U416" s="158">
        <v>0.38500000000000001</v>
      </c>
      <c r="V416" s="158">
        <f>ROUND(E416*U416,2)</f>
        <v>12.6</v>
      </c>
      <c r="W416" s="15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 t="s">
        <v>611</v>
      </c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outlineLevel="1" x14ac:dyDescent="0.2">
      <c r="A417" s="155"/>
      <c r="B417" s="156"/>
      <c r="C417" s="190" t="s">
        <v>423</v>
      </c>
      <c r="D417" s="188"/>
      <c r="E417" s="189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200</v>
      </c>
      <c r="AH417" s="148">
        <v>0</v>
      </c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1" x14ac:dyDescent="0.2">
      <c r="A418" s="155"/>
      <c r="B418" s="156"/>
      <c r="C418" s="190" t="s">
        <v>1087</v>
      </c>
      <c r="D418" s="188"/>
      <c r="E418" s="189">
        <v>5.42</v>
      </c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200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outlineLevel="1" x14ac:dyDescent="0.2">
      <c r="A419" s="155"/>
      <c r="B419" s="156"/>
      <c r="C419" s="190" t="s">
        <v>1018</v>
      </c>
      <c r="D419" s="188"/>
      <c r="E419" s="189">
        <v>12.3</v>
      </c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200</v>
      </c>
      <c r="AH419" s="148">
        <v>0</v>
      </c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1" x14ac:dyDescent="0.2">
      <c r="A420" s="155"/>
      <c r="B420" s="156"/>
      <c r="C420" s="190" t="s">
        <v>1019</v>
      </c>
      <c r="D420" s="188"/>
      <c r="E420" s="189">
        <v>9.01</v>
      </c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200</v>
      </c>
      <c r="AH420" s="148">
        <v>0</v>
      </c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outlineLevel="1" x14ac:dyDescent="0.2">
      <c r="A421" s="155"/>
      <c r="B421" s="156"/>
      <c r="C421" s="190" t="s">
        <v>1088</v>
      </c>
      <c r="D421" s="188"/>
      <c r="E421" s="189">
        <v>6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200</v>
      </c>
      <c r="AH421" s="148">
        <v>0</v>
      </c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ht="22.5" outlineLevel="1" x14ac:dyDescent="0.2">
      <c r="A422" s="167">
        <v>82</v>
      </c>
      <c r="B422" s="168" t="s">
        <v>632</v>
      </c>
      <c r="C422" s="184" t="s">
        <v>633</v>
      </c>
      <c r="D422" s="169" t="s">
        <v>195</v>
      </c>
      <c r="E422" s="170">
        <v>67.751999999999995</v>
      </c>
      <c r="F422" s="171"/>
      <c r="G422" s="172">
        <f>ROUND(E422*F422,2)</f>
        <v>0</v>
      </c>
      <c r="H422" s="171"/>
      <c r="I422" s="172">
        <f>ROUND(E422*H422,2)</f>
        <v>0</v>
      </c>
      <c r="J422" s="171"/>
      <c r="K422" s="172">
        <f>ROUND(E422*J422,2)</f>
        <v>0</v>
      </c>
      <c r="L422" s="172">
        <v>21</v>
      </c>
      <c r="M422" s="172">
        <f>G422*(1+L422/100)</f>
        <v>0</v>
      </c>
      <c r="N422" s="172">
        <v>0</v>
      </c>
      <c r="O422" s="172">
        <f>ROUND(E422*N422,2)</f>
        <v>0</v>
      </c>
      <c r="P422" s="172">
        <v>0</v>
      </c>
      <c r="Q422" s="172">
        <f>ROUND(E422*P422,2)</f>
        <v>0</v>
      </c>
      <c r="R422" s="172"/>
      <c r="S422" s="172" t="s">
        <v>177</v>
      </c>
      <c r="T422" s="173" t="s">
        <v>178</v>
      </c>
      <c r="U422" s="158">
        <v>0.19600000000000001</v>
      </c>
      <c r="V422" s="158">
        <f>ROUND(E422*U422,2)</f>
        <v>13.28</v>
      </c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611</v>
      </c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190" t="s">
        <v>616</v>
      </c>
      <c r="D423" s="188"/>
      <c r="E423" s="189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0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1" x14ac:dyDescent="0.2">
      <c r="A424" s="155"/>
      <c r="B424" s="156"/>
      <c r="C424" s="190" t="s">
        <v>1083</v>
      </c>
      <c r="D424" s="188"/>
      <c r="E424" s="189">
        <v>13.01</v>
      </c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200</v>
      </c>
      <c r="AH424" s="148">
        <v>0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outlineLevel="1" x14ac:dyDescent="0.2">
      <c r="A425" s="155"/>
      <c r="B425" s="156"/>
      <c r="C425" s="190" t="s">
        <v>1084</v>
      </c>
      <c r="D425" s="188"/>
      <c r="E425" s="189">
        <v>29.52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200</v>
      </c>
      <c r="AH425" s="148">
        <v>0</v>
      </c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outlineLevel="1" x14ac:dyDescent="0.2">
      <c r="A426" s="155"/>
      <c r="B426" s="156"/>
      <c r="C426" s="190" t="s">
        <v>1085</v>
      </c>
      <c r="D426" s="188"/>
      <c r="E426" s="189">
        <v>10.82</v>
      </c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200</v>
      </c>
      <c r="AH426" s="148">
        <v>0</v>
      </c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outlineLevel="1" x14ac:dyDescent="0.2">
      <c r="A427" s="155"/>
      <c r="B427" s="156"/>
      <c r="C427" s="190" t="s">
        <v>1086</v>
      </c>
      <c r="D427" s="188"/>
      <c r="E427" s="189">
        <v>14.4</v>
      </c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200</v>
      </c>
      <c r="AH427" s="148">
        <v>0</v>
      </c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ht="45" outlineLevel="1" x14ac:dyDescent="0.2">
      <c r="A428" s="167">
        <v>83</v>
      </c>
      <c r="B428" s="168" t="s">
        <v>634</v>
      </c>
      <c r="C428" s="184" t="s">
        <v>635</v>
      </c>
      <c r="D428" s="169" t="s">
        <v>636</v>
      </c>
      <c r="E428" s="170">
        <v>199.54241999999999</v>
      </c>
      <c r="F428" s="171"/>
      <c r="G428" s="172">
        <f>ROUND(E428*F428,2)</f>
        <v>0</v>
      </c>
      <c r="H428" s="171"/>
      <c r="I428" s="172">
        <f>ROUND(E428*H428,2)</f>
        <v>0</v>
      </c>
      <c r="J428" s="171"/>
      <c r="K428" s="172">
        <f>ROUND(E428*J428,2)</f>
        <v>0</v>
      </c>
      <c r="L428" s="172">
        <v>21</v>
      </c>
      <c r="M428" s="172">
        <f>G428*(1+L428/100)</f>
        <v>0</v>
      </c>
      <c r="N428" s="172">
        <v>0</v>
      </c>
      <c r="O428" s="172">
        <f>ROUND(E428*N428,2)</f>
        <v>0</v>
      </c>
      <c r="P428" s="172">
        <v>0</v>
      </c>
      <c r="Q428" s="172">
        <f>ROUND(E428*P428,2)</f>
        <v>0</v>
      </c>
      <c r="R428" s="172" t="s">
        <v>228</v>
      </c>
      <c r="S428" s="172" t="s">
        <v>177</v>
      </c>
      <c r="T428" s="173" t="s">
        <v>178</v>
      </c>
      <c r="U428" s="158">
        <v>0</v>
      </c>
      <c r="V428" s="158">
        <f>ROUND(E428*U428,2)</f>
        <v>0</v>
      </c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185</v>
      </c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outlineLevel="1" x14ac:dyDescent="0.2">
      <c r="A429" s="155"/>
      <c r="B429" s="156"/>
      <c r="C429" s="190" t="s">
        <v>1089</v>
      </c>
      <c r="D429" s="188"/>
      <c r="E429" s="189">
        <v>109.44</v>
      </c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 t="s">
        <v>200</v>
      </c>
      <c r="AH429" s="148">
        <v>0</v>
      </c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outlineLevel="1" x14ac:dyDescent="0.2">
      <c r="A430" s="155"/>
      <c r="B430" s="156"/>
      <c r="C430" s="190" t="s">
        <v>1047</v>
      </c>
      <c r="D430" s="188"/>
      <c r="E430" s="189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200</v>
      </c>
      <c r="AH430" s="148">
        <v>0</v>
      </c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1" x14ac:dyDescent="0.2">
      <c r="A431" s="155"/>
      <c r="B431" s="156"/>
      <c r="C431" s="190" t="s">
        <v>1090</v>
      </c>
      <c r="D431" s="188"/>
      <c r="E431" s="189">
        <v>90.1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ht="33.75" outlineLevel="1" x14ac:dyDescent="0.2">
      <c r="A432" s="167">
        <v>84</v>
      </c>
      <c r="B432" s="168" t="s">
        <v>639</v>
      </c>
      <c r="C432" s="184" t="s">
        <v>640</v>
      </c>
      <c r="D432" s="169" t="s">
        <v>195</v>
      </c>
      <c r="E432" s="170">
        <v>77.9148</v>
      </c>
      <c r="F432" s="171"/>
      <c r="G432" s="172">
        <f>ROUND(E432*F432,2)</f>
        <v>0</v>
      </c>
      <c r="H432" s="171"/>
      <c r="I432" s="172">
        <f>ROUND(E432*H432,2)</f>
        <v>0</v>
      </c>
      <c r="J432" s="171"/>
      <c r="K432" s="172">
        <f>ROUND(E432*J432,2)</f>
        <v>0</v>
      </c>
      <c r="L432" s="172">
        <v>21</v>
      </c>
      <c r="M432" s="172">
        <f>G432*(1+L432/100)</f>
        <v>0</v>
      </c>
      <c r="N432" s="172">
        <v>0</v>
      </c>
      <c r="O432" s="172">
        <f>ROUND(E432*N432,2)</f>
        <v>0</v>
      </c>
      <c r="P432" s="172">
        <v>0</v>
      </c>
      <c r="Q432" s="172">
        <f>ROUND(E432*P432,2)</f>
        <v>0</v>
      </c>
      <c r="R432" s="172" t="s">
        <v>228</v>
      </c>
      <c r="S432" s="172" t="s">
        <v>177</v>
      </c>
      <c r="T432" s="173" t="s">
        <v>178</v>
      </c>
      <c r="U432" s="158">
        <v>0</v>
      </c>
      <c r="V432" s="158">
        <f>ROUND(E432*U432,2)</f>
        <v>0</v>
      </c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185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9" t="s">
        <v>283</v>
      </c>
      <c r="D433" s="191"/>
      <c r="E433" s="192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outlineLevel="1" x14ac:dyDescent="0.2">
      <c r="A434" s="155"/>
      <c r="B434" s="156"/>
      <c r="C434" s="200" t="s">
        <v>559</v>
      </c>
      <c r="D434" s="191"/>
      <c r="E434" s="192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200</v>
      </c>
      <c r="AH434" s="148">
        <v>2</v>
      </c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200" t="s">
        <v>1066</v>
      </c>
      <c r="D435" s="191"/>
      <c r="E435" s="192">
        <v>13.01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2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outlineLevel="1" x14ac:dyDescent="0.2">
      <c r="A436" s="155"/>
      <c r="B436" s="156"/>
      <c r="C436" s="200" t="s">
        <v>1067</v>
      </c>
      <c r="D436" s="191"/>
      <c r="E436" s="192">
        <v>29.52</v>
      </c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200</v>
      </c>
      <c r="AH436" s="148">
        <v>2</v>
      </c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1" x14ac:dyDescent="0.2">
      <c r="A437" s="155"/>
      <c r="B437" s="156"/>
      <c r="C437" s="200" t="s">
        <v>1091</v>
      </c>
      <c r="D437" s="191"/>
      <c r="E437" s="192">
        <v>10.82</v>
      </c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200</v>
      </c>
      <c r="AH437" s="148">
        <v>2</v>
      </c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outlineLevel="1" x14ac:dyDescent="0.2">
      <c r="A438" s="155"/>
      <c r="B438" s="156"/>
      <c r="C438" s="200" t="s">
        <v>1069</v>
      </c>
      <c r="D438" s="191"/>
      <c r="E438" s="192">
        <v>14.4</v>
      </c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200</v>
      </c>
      <c r="AH438" s="148">
        <v>2</v>
      </c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201" t="s">
        <v>295</v>
      </c>
      <c r="D439" s="193"/>
      <c r="E439" s="194">
        <v>67.75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3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outlineLevel="1" x14ac:dyDescent="0.2">
      <c r="A440" s="155"/>
      <c r="B440" s="156"/>
      <c r="C440" s="199" t="s">
        <v>296</v>
      </c>
      <c r="D440" s="191"/>
      <c r="E440" s="192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200</v>
      </c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1092</v>
      </c>
      <c r="D441" s="188"/>
      <c r="E441" s="189">
        <v>77.91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ht="33.75" outlineLevel="1" x14ac:dyDescent="0.2">
      <c r="A442" s="167">
        <v>85</v>
      </c>
      <c r="B442" s="168" t="s">
        <v>642</v>
      </c>
      <c r="C442" s="184" t="s">
        <v>643</v>
      </c>
      <c r="D442" s="169" t="s">
        <v>195</v>
      </c>
      <c r="E442" s="170">
        <v>695.37509999999997</v>
      </c>
      <c r="F442" s="171"/>
      <c r="G442" s="172">
        <f>ROUND(E442*F442,2)</f>
        <v>0</v>
      </c>
      <c r="H442" s="171"/>
      <c r="I442" s="172">
        <f>ROUND(E442*H442,2)</f>
        <v>0</v>
      </c>
      <c r="J442" s="171"/>
      <c r="K442" s="172">
        <f>ROUND(E442*J442,2)</f>
        <v>0</v>
      </c>
      <c r="L442" s="172">
        <v>21</v>
      </c>
      <c r="M442" s="172">
        <f>G442*(1+L442/100)</f>
        <v>0</v>
      </c>
      <c r="N442" s="172">
        <v>0</v>
      </c>
      <c r="O442" s="172">
        <f>ROUND(E442*N442,2)</f>
        <v>0</v>
      </c>
      <c r="P442" s="172">
        <v>0</v>
      </c>
      <c r="Q442" s="172">
        <f>ROUND(E442*P442,2)</f>
        <v>0</v>
      </c>
      <c r="R442" s="172" t="s">
        <v>228</v>
      </c>
      <c r="S442" s="172" t="s">
        <v>177</v>
      </c>
      <c r="T442" s="173" t="s">
        <v>178</v>
      </c>
      <c r="U442" s="158">
        <v>0</v>
      </c>
      <c r="V442" s="158">
        <f>ROUND(E442*U442,2)</f>
        <v>0</v>
      </c>
      <c r="W442" s="15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 t="s">
        <v>185</v>
      </c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outlineLevel="1" x14ac:dyDescent="0.2">
      <c r="A443" s="155"/>
      <c r="B443" s="156"/>
      <c r="C443" s="190" t="s">
        <v>1093</v>
      </c>
      <c r="D443" s="188"/>
      <c r="E443" s="189">
        <v>381.4</v>
      </c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 t="s">
        <v>200</v>
      </c>
      <c r="AH443" s="148">
        <v>0</v>
      </c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1" x14ac:dyDescent="0.2">
      <c r="A444" s="155"/>
      <c r="B444" s="156"/>
      <c r="C444" s="190" t="s">
        <v>1047</v>
      </c>
      <c r="D444" s="188"/>
      <c r="E444" s="189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200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/>
      <c r="B445" s="156"/>
      <c r="C445" s="190" t="s">
        <v>1094</v>
      </c>
      <c r="D445" s="188"/>
      <c r="E445" s="189">
        <v>313.98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200</v>
      </c>
      <c r="AH445" s="148">
        <v>0</v>
      </c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1" x14ac:dyDescent="0.2">
      <c r="A446" s="174">
        <v>86</v>
      </c>
      <c r="B446" s="175" t="s">
        <v>646</v>
      </c>
      <c r="C446" s="183" t="s">
        <v>647</v>
      </c>
      <c r="D446" s="176" t="s">
        <v>234</v>
      </c>
      <c r="E446" s="177">
        <v>3.6949999999999998</v>
      </c>
      <c r="F446" s="178"/>
      <c r="G446" s="179">
        <f>ROUND(E446*F446,2)</f>
        <v>0</v>
      </c>
      <c r="H446" s="178"/>
      <c r="I446" s="179">
        <f>ROUND(E446*H446,2)</f>
        <v>0</v>
      </c>
      <c r="J446" s="178"/>
      <c r="K446" s="179">
        <f>ROUND(E446*J446,2)</f>
        <v>0</v>
      </c>
      <c r="L446" s="179">
        <v>21</v>
      </c>
      <c r="M446" s="179">
        <f>G446*(1+L446/100)</f>
        <v>0</v>
      </c>
      <c r="N446" s="179">
        <v>0</v>
      </c>
      <c r="O446" s="179">
        <f>ROUND(E446*N446,2)</f>
        <v>0</v>
      </c>
      <c r="P446" s="179">
        <v>0</v>
      </c>
      <c r="Q446" s="179">
        <f>ROUND(E446*P446,2)</f>
        <v>0</v>
      </c>
      <c r="R446" s="179"/>
      <c r="S446" s="179" t="s">
        <v>177</v>
      </c>
      <c r="T446" s="180" t="s">
        <v>178</v>
      </c>
      <c r="U446" s="158">
        <v>1.637</v>
      </c>
      <c r="V446" s="158">
        <f>ROUND(E446*U446,2)</f>
        <v>6.05</v>
      </c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611</v>
      </c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x14ac:dyDescent="0.2">
      <c r="A447" s="161" t="s">
        <v>172</v>
      </c>
      <c r="B447" s="162" t="s">
        <v>108</v>
      </c>
      <c r="C447" s="182" t="s">
        <v>109</v>
      </c>
      <c r="D447" s="163"/>
      <c r="E447" s="164"/>
      <c r="F447" s="165"/>
      <c r="G447" s="165">
        <f>SUMIF(AG448:AG530,"&lt;&gt;NOR",G448:G530)</f>
        <v>0</v>
      </c>
      <c r="H447" s="165"/>
      <c r="I447" s="165">
        <f>SUM(I448:I530)</f>
        <v>0</v>
      </c>
      <c r="J447" s="165"/>
      <c r="K447" s="165">
        <f>SUM(K448:K530)</f>
        <v>0</v>
      </c>
      <c r="L447" s="165"/>
      <c r="M447" s="165">
        <f>SUM(M448:M530)</f>
        <v>0</v>
      </c>
      <c r="N447" s="165"/>
      <c r="O447" s="165">
        <f>SUM(O448:O530)</f>
        <v>0</v>
      </c>
      <c r="P447" s="165"/>
      <c r="Q447" s="165">
        <f>SUM(Q448:Q530)</f>
        <v>0</v>
      </c>
      <c r="R447" s="165"/>
      <c r="S447" s="165"/>
      <c r="T447" s="166"/>
      <c r="U447" s="160"/>
      <c r="V447" s="160">
        <f>SUM(V448:V530)</f>
        <v>858.15999999999985</v>
      </c>
      <c r="W447" s="160"/>
      <c r="AG447" t="s">
        <v>173</v>
      </c>
    </row>
    <row r="448" spans="1:60" ht="22.5" outlineLevel="1" x14ac:dyDescent="0.2">
      <c r="A448" s="167">
        <v>87</v>
      </c>
      <c r="B448" s="168" t="s">
        <v>648</v>
      </c>
      <c r="C448" s="184" t="s">
        <v>649</v>
      </c>
      <c r="D448" s="169" t="s">
        <v>195</v>
      </c>
      <c r="E448" s="170">
        <v>464.83199999999999</v>
      </c>
      <c r="F448" s="171"/>
      <c r="G448" s="172">
        <f>ROUND(E448*F448,2)</f>
        <v>0</v>
      </c>
      <c r="H448" s="171"/>
      <c r="I448" s="172">
        <f>ROUND(E448*H448,2)</f>
        <v>0</v>
      </c>
      <c r="J448" s="171"/>
      <c r="K448" s="172">
        <f>ROUND(E448*J448,2)</f>
        <v>0</v>
      </c>
      <c r="L448" s="172">
        <v>21</v>
      </c>
      <c r="M448" s="172">
        <f>G448*(1+L448/100)</f>
        <v>0</v>
      </c>
      <c r="N448" s="172">
        <v>0</v>
      </c>
      <c r="O448" s="172">
        <f>ROUND(E448*N448,2)</f>
        <v>0</v>
      </c>
      <c r="P448" s="172">
        <v>0</v>
      </c>
      <c r="Q448" s="172">
        <f>ROUND(E448*P448,2)</f>
        <v>0</v>
      </c>
      <c r="R448" s="172"/>
      <c r="S448" s="172" t="s">
        <v>177</v>
      </c>
      <c r="T448" s="173" t="s">
        <v>178</v>
      </c>
      <c r="U448" s="158">
        <v>0.20699999999999999</v>
      </c>
      <c r="V448" s="158">
        <f>ROUND(E448*U448,2)</f>
        <v>96.22</v>
      </c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611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9" t="s">
        <v>283</v>
      </c>
      <c r="D449" s="191"/>
      <c r="E449" s="192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/>
      <c r="B450" s="156"/>
      <c r="C450" s="200" t="s">
        <v>650</v>
      </c>
      <c r="D450" s="191"/>
      <c r="E450" s="192">
        <v>439.36</v>
      </c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200</v>
      </c>
      <c r="AH450" s="148">
        <v>2</v>
      </c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1" x14ac:dyDescent="0.2">
      <c r="A451" s="155"/>
      <c r="B451" s="156"/>
      <c r="C451" s="200" t="s">
        <v>651</v>
      </c>
      <c r="D451" s="191"/>
      <c r="E451" s="192">
        <v>25.48</v>
      </c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 t="s">
        <v>200</v>
      </c>
      <c r="AH451" s="148">
        <v>2</v>
      </c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outlineLevel="1" x14ac:dyDescent="0.2">
      <c r="A452" s="155"/>
      <c r="B452" s="156"/>
      <c r="C452" s="201" t="s">
        <v>295</v>
      </c>
      <c r="D452" s="193"/>
      <c r="E452" s="194">
        <v>464.83</v>
      </c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200</v>
      </c>
      <c r="AH452" s="148">
        <v>3</v>
      </c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55"/>
      <c r="B453" s="156"/>
      <c r="C453" s="199" t="s">
        <v>296</v>
      </c>
      <c r="D453" s="191"/>
      <c r="E453" s="192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 t="s">
        <v>200</v>
      </c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1" x14ac:dyDescent="0.2">
      <c r="A454" s="155"/>
      <c r="B454" s="156"/>
      <c r="C454" s="190" t="s">
        <v>652</v>
      </c>
      <c r="D454" s="188"/>
      <c r="E454" s="189">
        <v>464.83</v>
      </c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200</v>
      </c>
      <c r="AH454" s="148">
        <v>0</v>
      </c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ht="22.5" outlineLevel="1" x14ac:dyDescent="0.2">
      <c r="A455" s="167">
        <v>88</v>
      </c>
      <c r="B455" s="168" t="s">
        <v>653</v>
      </c>
      <c r="C455" s="184" t="s">
        <v>654</v>
      </c>
      <c r="D455" s="169" t="s">
        <v>195</v>
      </c>
      <c r="E455" s="170">
        <v>464.83199999999999</v>
      </c>
      <c r="F455" s="171"/>
      <c r="G455" s="172">
        <f>ROUND(E455*F455,2)</f>
        <v>0</v>
      </c>
      <c r="H455" s="171"/>
      <c r="I455" s="172">
        <f>ROUND(E455*H455,2)</f>
        <v>0</v>
      </c>
      <c r="J455" s="171"/>
      <c r="K455" s="172">
        <f>ROUND(E455*J455,2)</f>
        <v>0</v>
      </c>
      <c r="L455" s="172">
        <v>21</v>
      </c>
      <c r="M455" s="172">
        <f>G455*(1+L455/100)</f>
        <v>0</v>
      </c>
      <c r="N455" s="172">
        <v>0</v>
      </c>
      <c r="O455" s="172">
        <f>ROUND(E455*N455,2)</f>
        <v>0</v>
      </c>
      <c r="P455" s="172">
        <v>0</v>
      </c>
      <c r="Q455" s="172">
        <f>ROUND(E455*P455,2)</f>
        <v>0</v>
      </c>
      <c r="R455" s="172"/>
      <c r="S455" s="172" t="s">
        <v>177</v>
      </c>
      <c r="T455" s="173" t="s">
        <v>178</v>
      </c>
      <c r="U455" s="158">
        <v>5.1999999999999998E-2</v>
      </c>
      <c r="V455" s="158">
        <f>ROUND(E455*U455,2)</f>
        <v>24.17</v>
      </c>
      <c r="W455" s="15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 t="s">
        <v>611</v>
      </c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outlineLevel="1" x14ac:dyDescent="0.2">
      <c r="A456" s="155"/>
      <c r="B456" s="156"/>
      <c r="C456" s="190" t="s">
        <v>473</v>
      </c>
      <c r="D456" s="188"/>
      <c r="E456" s="189">
        <v>439.36</v>
      </c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200</v>
      </c>
      <c r="AH456" s="148">
        <v>0</v>
      </c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1" x14ac:dyDescent="0.2">
      <c r="A457" s="155"/>
      <c r="B457" s="156"/>
      <c r="C457" s="190" t="s">
        <v>655</v>
      </c>
      <c r="D457" s="188"/>
      <c r="E457" s="189">
        <v>25.48</v>
      </c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200</v>
      </c>
      <c r="AH457" s="148">
        <v>0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ht="22.5" outlineLevel="1" x14ac:dyDescent="0.2">
      <c r="A458" s="167">
        <v>89</v>
      </c>
      <c r="B458" s="168" t="s">
        <v>656</v>
      </c>
      <c r="C458" s="184" t="s">
        <v>657</v>
      </c>
      <c r="D458" s="169" t="s">
        <v>195</v>
      </c>
      <c r="E458" s="170">
        <v>464.83199999999999</v>
      </c>
      <c r="F458" s="171"/>
      <c r="G458" s="172">
        <f>ROUND(E458*F458,2)</f>
        <v>0</v>
      </c>
      <c r="H458" s="171"/>
      <c r="I458" s="172">
        <f>ROUND(E458*H458,2)</f>
        <v>0</v>
      </c>
      <c r="J458" s="171"/>
      <c r="K458" s="172">
        <f>ROUND(E458*J458,2)</f>
        <v>0</v>
      </c>
      <c r="L458" s="172">
        <v>21</v>
      </c>
      <c r="M458" s="172">
        <f>G458*(1+L458/100)</f>
        <v>0</v>
      </c>
      <c r="N458" s="172">
        <v>0</v>
      </c>
      <c r="O458" s="172">
        <f>ROUND(E458*N458,2)</f>
        <v>0</v>
      </c>
      <c r="P458" s="172">
        <v>0</v>
      </c>
      <c r="Q458" s="172">
        <f>ROUND(E458*P458,2)</f>
        <v>0</v>
      </c>
      <c r="R458" s="172"/>
      <c r="S458" s="172" t="s">
        <v>177</v>
      </c>
      <c r="T458" s="173" t="s">
        <v>178</v>
      </c>
      <c r="U458" s="158">
        <v>6.5000000000000002E-2</v>
      </c>
      <c r="V458" s="158">
        <f>ROUND(E458*U458,2)</f>
        <v>30.21</v>
      </c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611</v>
      </c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1" x14ac:dyDescent="0.2">
      <c r="A459" s="155"/>
      <c r="B459" s="156"/>
      <c r="C459" s="190" t="s">
        <v>473</v>
      </c>
      <c r="D459" s="188"/>
      <c r="E459" s="189">
        <v>439.36</v>
      </c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200</v>
      </c>
      <c r="AH459" s="148">
        <v>0</v>
      </c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outlineLevel="1" x14ac:dyDescent="0.2">
      <c r="A460" s="155"/>
      <c r="B460" s="156"/>
      <c r="C460" s="190" t="s">
        <v>655</v>
      </c>
      <c r="D460" s="188"/>
      <c r="E460" s="189">
        <v>25.48</v>
      </c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200</v>
      </c>
      <c r="AH460" s="148">
        <v>0</v>
      </c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ht="33.75" outlineLevel="1" x14ac:dyDescent="0.2">
      <c r="A461" s="167">
        <v>90</v>
      </c>
      <c r="B461" s="168" t="s">
        <v>658</v>
      </c>
      <c r="C461" s="184" t="s">
        <v>659</v>
      </c>
      <c r="D461" s="169" t="s">
        <v>195</v>
      </c>
      <c r="E461" s="170">
        <v>929.66399999999999</v>
      </c>
      <c r="F461" s="171"/>
      <c r="G461" s="172">
        <f>ROUND(E461*F461,2)</f>
        <v>0</v>
      </c>
      <c r="H461" s="171"/>
      <c r="I461" s="172">
        <f>ROUND(E461*H461,2)</f>
        <v>0</v>
      </c>
      <c r="J461" s="171"/>
      <c r="K461" s="172">
        <f>ROUND(E461*J461,2)</f>
        <v>0</v>
      </c>
      <c r="L461" s="172">
        <v>21</v>
      </c>
      <c r="M461" s="172">
        <f>G461*(1+L461/100)</f>
        <v>0</v>
      </c>
      <c r="N461" s="172">
        <v>0</v>
      </c>
      <c r="O461" s="172">
        <f>ROUND(E461*N461,2)</f>
        <v>0</v>
      </c>
      <c r="P461" s="172">
        <v>0</v>
      </c>
      <c r="Q461" s="172">
        <f>ROUND(E461*P461,2)</f>
        <v>0</v>
      </c>
      <c r="R461" s="172"/>
      <c r="S461" s="172" t="s">
        <v>177</v>
      </c>
      <c r="T461" s="173" t="s">
        <v>178</v>
      </c>
      <c r="U461" s="158">
        <v>2.75E-2</v>
      </c>
      <c r="V461" s="158">
        <f>ROUND(E461*U461,2)</f>
        <v>25.57</v>
      </c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611</v>
      </c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1" x14ac:dyDescent="0.2">
      <c r="A462" s="155"/>
      <c r="B462" s="156"/>
      <c r="C462" s="199" t="s">
        <v>283</v>
      </c>
      <c r="D462" s="191"/>
      <c r="E462" s="192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200</v>
      </c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200" t="s">
        <v>650</v>
      </c>
      <c r="D463" s="191"/>
      <c r="E463" s="192">
        <v>439.36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2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55"/>
      <c r="B464" s="156"/>
      <c r="C464" s="200" t="s">
        <v>651</v>
      </c>
      <c r="D464" s="191"/>
      <c r="E464" s="192">
        <v>25.48</v>
      </c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200</v>
      </c>
      <c r="AH464" s="148">
        <v>2</v>
      </c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1" x14ac:dyDescent="0.2">
      <c r="A465" s="155"/>
      <c r="B465" s="156"/>
      <c r="C465" s="201" t="s">
        <v>295</v>
      </c>
      <c r="D465" s="193"/>
      <c r="E465" s="194">
        <v>464.83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200</v>
      </c>
      <c r="AH465" s="148">
        <v>3</v>
      </c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outlineLevel="1" x14ac:dyDescent="0.2">
      <c r="A466" s="155"/>
      <c r="B466" s="156"/>
      <c r="C466" s="199" t="s">
        <v>296</v>
      </c>
      <c r="D466" s="191"/>
      <c r="E466" s="192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200</v>
      </c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1" x14ac:dyDescent="0.2">
      <c r="A467" s="155"/>
      <c r="B467" s="156"/>
      <c r="C467" s="190" t="s">
        <v>660</v>
      </c>
      <c r="D467" s="188"/>
      <c r="E467" s="189">
        <v>929.66</v>
      </c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200</v>
      </c>
      <c r="AH467" s="148">
        <v>0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ht="22.5" outlineLevel="1" x14ac:dyDescent="0.2">
      <c r="A468" s="167">
        <v>91</v>
      </c>
      <c r="B468" s="168" t="s">
        <v>661</v>
      </c>
      <c r="C468" s="184" t="s">
        <v>662</v>
      </c>
      <c r="D468" s="169" t="s">
        <v>195</v>
      </c>
      <c r="E468" s="170">
        <v>464.83199999999999</v>
      </c>
      <c r="F468" s="171"/>
      <c r="G468" s="172">
        <f>ROUND(E468*F468,2)</f>
        <v>0</v>
      </c>
      <c r="H468" s="171"/>
      <c r="I468" s="172">
        <f>ROUND(E468*H468,2)</f>
        <v>0</v>
      </c>
      <c r="J468" s="171"/>
      <c r="K468" s="172">
        <f>ROUND(E468*J468,2)</f>
        <v>0</v>
      </c>
      <c r="L468" s="172">
        <v>21</v>
      </c>
      <c r="M468" s="172">
        <f>G468*(1+L468/100)</f>
        <v>0</v>
      </c>
      <c r="N468" s="172">
        <v>0</v>
      </c>
      <c r="O468" s="172">
        <f>ROUND(E468*N468,2)</f>
        <v>0</v>
      </c>
      <c r="P468" s="172">
        <v>0</v>
      </c>
      <c r="Q468" s="172">
        <f>ROUND(E468*P468,2)</f>
        <v>0</v>
      </c>
      <c r="R468" s="172"/>
      <c r="S468" s="172" t="s">
        <v>177</v>
      </c>
      <c r="T468" s="173" t="s">
        <v>178</v>
      </c>
      <c r="U468" s="158">
        <v>0.2</v>
      </c>
      <c r="V468" s="158">
        <f>ROUND(E468*U468,2)</f>
        <v>92.97</v>
      </c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611</v>
      </c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55"/>
      <c r="B469" s="156"/>
      <c r="C469" s="199" t="s">
        <v>283</v>
      </c>
      <c r="D469" s="191"/>
      <c r="E469" s="192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200</v>
      </c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1" x14ac:dyDescent="0.2">
      <c r="A470" s="155"/>
      <c r="B470" s="156"/>
      <c r="C470" s="200" t="s">
        <v>650</v>
      </c>
      <c r="D470" s="191"/>
      <c r="E470" s="192">
        <v>439.36</v>
      </c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200</v>
      </c>
      <c r="AH470" s="148">
        <v>2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200" t="s">
        <v>651</v>
      </c>
      <c r="D471" s="191"/>
      <c r="E471" s="192">
        <v>25.48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>
        <v>2</v>
      </c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1" x14ac:dyDescent="0.2">
      <c r="A472" s="155"/>
      <c r="B472" s="156"/>
      <c r="C472" s="201" t="s">
        <v>295</v>
      </c>
      <c r="D472" s="193"/>
      <c r="E472" s="194">
        <v>464.83</v>
      </c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200</v>
      </c>
      <c r="AH472" s="148">
        <v>3</v>
      </c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199" t="s">
        <v>296</v>
      </c>
      <c r="D473" s="191"/>
      <c r="E473" s="192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55"/>
      <c r="B474" s="156"/>
      <c r="C474" s="190" t="s">
        <v>652</v>
      </c>
      <c r="D474" s="188"/>
      <c r="E474" s="189">
        <v>464.83</v>
      </c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200</v>
      </c>
      <c r="AH474" s="148">
        <v>0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ht="22.5" outlineLevel="1" x14ac:dyDescent="0.2">
      <c r="A475" s="167">
        <v>92</v>
      </c>
      <c r="B475" s="168" t="s">
        <v>663</v>
      </c>
      <c r="C475" s="184" t="s">
        <v>664</v>
      </c>
      <c r="D475" s="169" t="s">
        <v>195</v>
      </c>
      <c r="E475" s="170">
        <v>464.83199999999999</v>
      </c>
      <c r="F475" s="171"/>
      <c r="G475" s="172">
        <f>ROUND(E475*F475,2)</f>
        <v>0</v>
      </c>
      <c r="H475" s="171"/>
      <c r="I475" s="172">
        <f>ROUND(E475*H475,2)</f>
        <v>0</v>
      </c>
      <c r="J475" s="171"/>
      <c r="K475" s="172">
        <f>ROUND(E475*J475,2)</f>
        <v>0</v>
      </c>
      <c r="L475" s="172">
        <v>21</v>
      </c>
      <c r="M475" s="172">
        <f>G475*(1+L475/100)</f>
        <v>0</v>
      </c>
      <c r="N475" s="172">
        <v>0</v>
      </c>
      <c r="O475" s="172">
        <f>ROUND(E475*N475,2)</f>
        <v>0</v>
      </c>
      <c r="P475" s="172">
        <v>0</v>
      </c>
      <c r="Q475" s="172">
        <f>ROUND(E475*P475,2)</f>
        <v>0</v>
      </c>
      <c r="R475" s="172"/>
      <c r="S475" s="172" t="s">
        <v>177</v>
      </c>
      <c r="T475" s="173" t="s">
        <v>178</v>
      </c>
      <c r="U475" s="158">
        <v>0.17777999999999999</v>
      </c>
      <c r="V475" s="158">
        <f>ROUND(E475*U475,2)</f>
        <v>82.64</v>
      </c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611</v>
      </c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1" x14ac:dyDescent="0.2">
      <c r="A476" s="155"/>
      <c r="B476" s="156"/>
      <c r="C476" s="199" t="s">
        <v>283</v>
      </c>
      <c r="D476" s="191"/>
      <c r="E476" s="192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200</v>
      </c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200" t="s">
        <v>650</v>
      </c>
      <c r="D477" s="191"/>
      <c r="E477" s="192">
        <v>439.36</v>
      </c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>
        <v>2</v>
      </c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55"/>
      <c r="B478" s="156"/>
      <c r="C478" s="200" t="s">
        <v>651</v>
      </c>
      <c r="D478" s="191"/>
      <c r="E478" s="192">
        <v>25.48</v>
      </c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200</v>
      </c>
      <c r="AH478" s="148">
        <v>2</v>
      </c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/>
      <c r="B479" s="156"/>
      <c r="C479" s="201" t="s">
        <v>295</v>
      </c>
      <c r="D479" s="193"/>
      <c r="E479" s="194">
        <v>464.83</v>
      </c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200</v>
      </c>
      <c r="AH479" s="148">
        <v>3</v>
      </c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1" x14ac:dyDescent="0.2">
      <c r="A480" s="155"/>
      <c r="B480" s="156"/>
      <c r="C480" s="199" t="s">
        <v>296</v>
      </c>
      <c r="D480" s="191"/>
      <c r="E480" s="192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200</v>
      </c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outlineLevel="1" x14ac:dyDescent="0.2">
      <c r="A481" s="155"/>
      <c r="B481" s="156"/>
      <c r="C481" s="190" t="s">
        <v>652</v>
      </c>
      <c r="D481" s="188"/>
      <c r="E481" s="189">
        <v>464.83</v>
      </c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200</v>
      </c>
      <c r="AH481" s="148">
        <v>0</v>
      </c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ht="33.75" outlineLevel="1" x14ac:dyDescent="0.2">
      <c r="A482" s="167">
        <v>93</v>
      </c>
      <c r="B482" s="168" t="s">
        <v>668</v>
      </c>
      <c r="C482" s="184" t="s">
        <v>669</v>
      </c>
      <c r="D482" s="169" t="s">
        <v>195</v>
      </c>
      <c r="E482" s="170">
        <v>87.084000000000003</v>
      </c>
      <c r="F482" s="171"/>
      <c r="G482" s="172">
        <f>ROUND(E482*F482,2)</f>
        <v>0</v>
      </c>
      <c r="H482" s="171"/>
      <c r="I482" s="172">
        <f>ROUND(E482*H482,2)</f>
        <v>0</v>
      </c>
      <c r="J482" s="171"/>
      <c r="K482" s="172">
        <f>ROUND(E482*J482,2)</f>
        <v>0</v>
      </c>
      <c r="L482" s="172">
        <v>21</v>
      </c>
      <c r="M482" s="172">
        <f>G482*(1+L482/100)</f>
        <v>0</v>
      </c>
      <c r="N482" s="172">
        <v>0</v>
      </c>
      <c r="O482" s="172">
        <f>ROUND(E482*N482,2)</f>
        <v>0</v>
      </c>
      <c r="P482" s="172">
        <v>0</v>
      </c>
      <c r="Q482" s="172">
        <f>ROUND(E482*P482,2)</f>
        <v>0</v>
      </c>
      <c r="R482" s="172"/>
      <c r="S482" s="172" t="s">
        <v>177</v>
      </c>
      <c r="T482" s="173" t="s">
        <v>178</v>
      </c>
      <c r="U482" s="158">
        <v>0.317</v>
      </c>
      <c r="V482" s="158">
        <f>ROUND(E482*U482,2)</f>
        <v>27.61</v>
      </c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611</v>
      </c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190" t="s">
        <v>670</v>
      </c>
      <c r="D483" s="188"/>
      <c r="E483" s="189">
        <v>87.08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ht="22.5" outlineLevel="1" x14ac:dyDescent="0.2">
      <c r="A484" s="167">
        <v>94</v>
      </c>
      <c r="B484" s="168" t="s">
        <v>671</v>
      </c>
      <c r="C484" s="184" t="s">
        <v>672</v>
      </c>
      <c r="D484" s="169" t="s">
        <v>195</v>
      </c>
      <c r="E484" s="170">
        <v>87.084000000000003</v>
      </c>
      <c r="F484" s="171"/>
      <c r="G484" s="172">
        <f>ROUND(E484*F484,2)</f>
        <v>0</v>
      </c>
      <c r="H484" s="171"/>
      <c r="I484" s="172">
        <f>ROUND(E484*H484,2)</f>
        <v>0</v>
      </c>
      <c r="J484" s="171"/>
      <c r="K484" s="172">
        <f>ROUND(E484*J484,2)</f>
        <v>0</v>
      </c>
      <c r="L484" s="172">
        <v>21</v>
      </c>
      <c r="M484" s="172">
        <f>G484*(1+L484/100)</f>
        <v>0</v>
      </c>
      <c r="N484" s="172">
        <v>0</v>
      </c>
      <c r="O484" s="172">
        <f>ROUND(E484*N484,2)</f>
        <v>0</v>
      </c>
      <c r="P484" s="172">
        <v>0</v>
      </c>
      <c r="Q484" s="172">
        <f>ROUND(E484*P484,2)</f>
        <v>0</v>
      </c>
      <c r="R484" s="172"/>
      <c r="S484" s="172" t="s">
        <v>177</v>
      </c>
      <c r="T484" s="173" t="s">
        <v>178</v>
      </c>
      <c r="U484" s="158">
        <v>0.1</v>
      </c>
      <c r="V484" s="158">
        <f>ROUND(E484*U484,2)</f>
        <v>8.7100000000000009</v>
      </c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611</v>
      </c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190" t="s">
        <v>670</v>
      </c>
      <c r="D485" s="188"/>
      <c r="E485" s="189">
        <v>87.08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>
        <v>0</v>
      </c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ht="22.5" outlineLevel="1" x14ac:dyDescent="0.2">
      <c r="A486" s="167">
        <v>95</v>
      </c>
      <c r="B486" s="168" t="s">
        <v>673</v>
      </c>
      <c r="C486" s="184" t="s">
        <v>674</v>
      </c>
      <c r="D486" s="169" t="s">
        <v>227</v>
      </c>
      <c r="E486" s="170">
        <v>3260.5439999999999</v>
      </c>
      <c r="F486" s="171"/>
      <c r="G486" s="172">
        <f>ROUND(E486*F486,2)</f>
        <v>0</v>
      </c>
      <c r="H486" s="171"/>
      <c r="I486" s="172">
        <f>ROUND(E486*H486,2)</f>
        <v>0</v>
      </c>
      <c r="J486" s="171"/>
      <c r="K486" s="172">
        <f>ROUND(E486*J486,2)</f>
        <v>0</v>
      </c>
      <c r="L486" s="172">
        <v>21</v>
      </c>
      <c r="M486" s="172">
        <f>G486*(1+L486/100)</f>
        <v>0</v>
      </c>
      <c r="N486" s="172">
        <v>0</v>
      </c>
      <c r="O486" s="172">
        <f>ROUND(E486*N486,2)</f>
        <v>0</v>
      </c>
      <c r="P486" s="172">
        <v>0</v>
      </c>
      <c r="Q486" s="172">
        <f>ROUND(E486*P486,2)</f>
        <v>0</v>
      </c>
      <c r="R486" s="172"/>
      <c r="S486" s="172" t="s">
        <v>177</v>
      </c>
      <c r="T486" s="173" t="s">
        <v>178</v>
      </c>
      <c r="U486" s="158">
        <v>0.14000000000000001</v>
      </c>
      <c r="V486" s="158">
        <f>ROUND(E486*U486,2)</f>
        <v>456.48</v>
      </c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611</v>
      </c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/>
      <c r="B487" s="156"/>
      <c r="C487" s="199" t="s">
        <v>283</v>
      </c>
      <c r="D487" s="191"/>
      <c r="E487" s="192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200</v>
      </c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1" x14ac:dyDescent="0.2">
      <c r="A488" s="155"/>
      <c r="B488" s="156"/>
      <c r="C488" s="200" t="s">
        <v>650</v>
      </c>
      <c r="D488" s="191"/>
      <c r="E488" s="192">
        <v>439.36</v>
      </c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200</v>
      </c>
      <c r="AH488" s="148">
        <v>2</v>
      </c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200" t="s">
        <v>651</v>
      </c>
      <c r="D489" s="191"/>
      <c r="E489" s="192">
        <v>25.48</v>
      </c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>
        <v>2</v>
      </c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55"/>
      <c r="B490" s="156"/>
      <c r="C490" s="201" t="s">
        <v>295</v>
      </c>
      <c r="D490" s="193"/>
      <c r="E490" s="194">
        <v>464.83</v>
      </c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200</v>
      </c>
      <c r="AH490" s="148">
        <v>3</v>
      </c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55"/>
      <c r="B491" s="156"/>
      <c r="C491" s="199" t="s">
        <v>296</v>
      </c>
      <c r="D491" s="191"/>
      <c r="E491" s="192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200</v>
      </c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55"/>
      <c r="B492" s="156"/>
      <c r="C492" s="190" t="s">
        <v>675</v>
      </c>
      <c r="D492" s="188"/>
      <c r="E492" s="189">
        <v>2738.04</v>
      </c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200</v>
      </c>
      <c r="AH492" s="148">
        <v>0</v>
      </c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55"/>
      <c r="B493" s="156"/>
      <c r="C493" s="190" t="s">
        <v>676</v>
      </c>
      <c r="D493" s="188"/>
      <c r="E493" s="189">
        <v>522.5</v>
      </c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200</v>
      </c>
      <c r="AH493" s="148">
        <v>0</v>
      </c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outlineLevel="1" x14ac:dyDescent="0.2">
      <c r="A494" s="167">
        <v>96</v>
      </c>
      <c r="B494" s="168" t="s">
        <v>677</v>
      </c>
      <c r="C494" s="184" t="s">
        <v>678</v>
      </c>
      <c r="D494" s="169" t="s">
        <v>256</v>
      </c>
      <c r="E494" s="170">
        <v>84.92</v>
      </c>
      <c r="F494" s="171"/>
      <c r="G494" s="172">
        <f>ROUND(E494*F494,2)</f>
        <v>0</v>
      </c>
      <c r="H494" s="171"/>
      <c r="I494" s="172">
        <f>ROUND(E494*H494,2)</f>
        <v>0</v>
      </c>
      <c r="J494" s="171"/>
      <c r="K494" s="172">
        <f>ROUND(E494*J494,2)</f>
        <v>0</v>
      </c>
      <c r="L494" s="172">
        <v>21</v>
      </c>
      <c r="M494" s="172">
        <f>G494*(1+L494/100)</f>
        <v>0</v>
      </c>
      <c r="N494" s="172">
        <v>0</v>
      </c>
      <c r="O494" s="172">
        <f>ROUND(E494*N494,2)</f>
        <v>0</v>
      </c>
      <c r="P494" s="172">
        <v>0</v>
      </c>
      <c r="Q494" s="172">
        <f>ROUND(E494*P494,2)</f>
        <v>0</v>
      </c>
      <c r="R494" s="172"/>
      <c r="S494" s="172" t="s">
        <v>177</v>
      </c>
      <c r="T494" s="173" t="s">
        <v>178</v>
      </c>
      <c r="U494" s="158">
        <v>0.08</v>
      </c>
      <c r="V494" s="158">
        <f>ROUND(E494*U494,2)</f>
        <v>6.79</v>
      </c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611</v>
      </c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1" x14ac:dyDescent="0.2">
      <c r="A495" s="155"/>
      <c r="B495" s="156"/>
      <c r="C495" s="190" t="s">
        <v>679</v>
      </c>
      <c r="D495" s="188"/>
      <c r="E495" s="189">
        <v>84.92</v>
      </c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200</v>
      </c>
      <c r="AH495" s="148">
        <v>0</v>
      </c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1" x14ac:dyDescent="0.2">
      <c r="A496" s="167">
        <v>97</v>
      </c>
      <c r="B496" s="168" t="s">
        <v>677</v>
      </c>
      <c r="C496" s="184" t="s">
        <v>678</v>
      </c>
      <c r="D496" s="169" t="s">
        <v>256</v>
      </c>
      <c r="E496" s="170">
        <v>84.92</v>
      </c>
      <c r="F496" s="171"/>
      <c r="G496" s="172">
        <f>ROUND(E496*F496,2)</f>
        <v>0</v>
      </c>
      <c r="H496" s="171"/>
      <c r="I496" s="172">
        <f>ROUND(E496*H496,2)</f>
        <v>0</v>
      </c>
      <c r="J496" s="171"/>
      <c r="K496" s="172">
        <f>ROUND(E496*J496,2)</f>
        <v>0</v>
      </c>
      <c r="L496" s="172">
        <v>21</v>
      </c>
      <c r="M496" s="172">
        <f>G496*(1+L496/100)</f>
        <v>0</v>
      </c>
      <c r="N496" s="172">
        <v>0</v>
      </c>
      <c r="O496" s="172">
        <f>ROUND(E496*N496,2)</f>
        <v>0</v>
      </c>
      <c r="P496" s="172">
        <v>0</v>
      </c>
      <c r="Q496" s="172">
        <f>ROUND(E496*P496,2)</f>
        <v>0</v>
      </c>
      <c r="R496" s="172"/>
      <c r="S496" s="172" t="s">
        <v>177</v>
      </c>
      <c r="T496" s="173" t="s">
        <v>178</v>
      </c>
      <c r="U496" s="158">
        <v>0.08</v>
      </c>
      <c r="V496" s="158">
        <f>ROUND(E496*U496,2)</f>
        <v>6.79</v>
      </c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611</v>
      </c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55"/>
      <c r="B497" s="156"/>
      <c r="C497" s="190" t="s">
        <v>679</v>
      </c>
      <c r="D497" s="188"/>
      <c r="E497" s="189">
        <v>84.92</v>
      </c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200</v>
      </c>
      <c r="AH497" s="148">
        <v>0</v>
      </c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ht="45" outlineLevel="1" x14ac:dyDescent="0.2">
      <c r="A498" s="167">
        <v>98</v>
      </c>
      <c r="B498" s="168" t="s">
        <v>634</v>
      </c>
      <c r="C498" s="184" t="s">
        <v>635</v>
      </c>
      <c r="D498" s="169" t="s">
        <v>636</v>
      </c>
      <c r="E498" s="170">
        <v>325.38240000000002</v>
      </c>
      <c r="F498" s="171"/>
      <c r="G498" s="172">
        <f>ROUND(E498*F498,2)</f>
        <v>0</v>
      </c>
      <c r="H498" s="171"/>
      <c r="I498" s="172">
        <f>ROUND(E498*H498,2)</f>
        <v>0</v>
      </c>
      <c r="J498" s="171"/>
      <c r="K498" s="172">
        <f>ROUND(E498*J498,2)</f>
        <v>0</v>
      </c>
      <c r="L498" s="172">
        <v>21</v>
      </c>
      <c r="M498" s="172">
        <f>G498*(1+L498/100)</f>
        <v>0</v>
      </c>
      <c r="N498" s="172">
        <v>0</v>
      </c>
      <c r="O498" s="172">
        <f>ROUND(E498*N498,2)</f>
        <v>0</v>
      </c>
      <c r="P498" s="172">
        <v>0</v>
      </c>
      <c r="Q498" s="172">
        <f>ROUND(E498*P498,2)</f>
        <v>0</v>
      </c>
      <c r="R498" s="172" t="s">
        <v>228</v>
      </c>
      <c r="S498" s="172" t="s">
        <v>177</v>
      </c>
      <c r="T498" s="173" t="s">
        <v>178</v>
      </c>
      <c r="U498" s="158">
        <v>0</v>
      </c>
      <c r="V498" s="158">
        <f>ROUND(E498*U498,2)</f>
        <v>0</v>
      </c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185</v>
      </c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1" x14ac:dyDescent="0.2">
      <c r="A499" s="155"/>
      <c r="B499" s="156"/>
      <c r="C499" s="199" t="s">
        <v>283</v>
      </c>
      <c r="D499" s="191"/>
      <c r="E499" s="192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200</v>
      </c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55"/>
      <c r="B500" s="156"/>
      <c r="C500" s="200" t="s">
        <v>650</v>
      </c>
      <c r="D500" s="191"/>
      <c r="E500" s="192">
        <v>439.36</v>
      </c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200</v>
      </c>
      <c r="AH500" s="148">
        <v>2</v>
      </c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1" x14ac:dyDescent="0.2">
      <c r="A501" s="155"/>
      <c r="B501" s="156"/>
      <c r="C501" s="200" t="s">
        <v>651</v>
      </c>
      <c r="D501" s="191"/>
      <c r="E501" s="192">
        <v>25.48</v>
      </c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200</v>
      </c>
      <c r="AH501" s="148">
        <v>2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outlineLevel="1" x14ac:dyDescent="0.2">
      <c r="A502" s="155"/>
      <c r="B502" s="156"/>
      <c r="C502" s="201" t="s">
        <v>295</v>
      </c>
      <c r="D502" s="193"/>
      <c r="E502" s="194">
        <v>464.83</v>
      </c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200</v>
      </c>
      <c r="AH502" s="148">
        <v>3</v>
      </c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199" t="s">
        <v>296</v>
      </c>
      <c r="D503" s="191"/>
      <c r="E503" s="192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outlineLevel="1" x14ac:dyDescent="0.2">
      <c r="A504" s="155"/>
      <c r="B504" s="156"/>
      <c r="C504" s="190" t="s">
        <v>680</v>
      </c>
      <c r="D504" s="188"/>
      <c r="E504" s="189">
        <v>325.38</v>
      </c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200</v>
      </c>
      <c r="AH504" s="148">
        <v>0</v>
      </c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ht="22.5" outlineLevel="1" x14ac:dyDescent="0.2">
      <c r="A505" s="167">
        <v>99</v>
      </c>
      <c r="B505" s="168" t="s">
        <v>681</v>
      </c>
      <c r="C505" s="184" t="s">
        <v>682</v>
      </c>
      <c r="D505" s="169" t="s">
        <v>195</v>
      </c>
      <c r="E505" s="170">
        <v>104.5008</v>
      </c>
      <c r="F505" s="171"/>
      <c r="G505" s="172">
        <f>ROUND(E505*F505,2)</f>
        <v>0</v>
      </c>
      <c r="H505" s="171"/>
      <c r="I505" s="172">
        <f>ROUND(E505*H505,2)</f>
        <v>0</v>
      </c>
      <c r="J505" s="171"/>
      <c r="K505" s="172">
        <f>ROUND(E505*J505,2)</f>
        <v>0</v>
      </c>
      <c r="L505" s="172">
        <v>21</v>
      </c>
      <c r="M505" s="172">
        <f>G505*(1+L505/100)</f>
        <v>0</v>
      </c>
      <c r="N505" s="172">
        <v>0</v>
      </c>
      <c r="O505" s="172">
        <f>ROUND(E505*N505,2)</f>
        <v>0</v>
      </c>
      <c r="P505" s="172">
        <v>0</v>
      </c>
      <c r="Q505" s="172">
        <f>ROUND(E505*P505,2)</f>
        <v>0</v>
      </c>
      <c r="R505" s="172" t="s">
        <v>228</v>
      </c>
      <c r="S505" s="172" t="s">
        <v>177</v>
      </c>
      <c r="T505" s="173" t="s">
        <v>178</v>
      </c>
      <c r="U505" s="158">
        <v>0</v>
      </c>
      <c r="V505" s="158">
        <f>ROUND(E505*U505,2)</f>
        <v>0</v>
      </c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185</v>
      </c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outlineLevel="1" x14ac:dyDescent="0.2">
      <c r="A506" s="155"/>
      <c r="B506" s="156"/>
      <c r="C506" s="190" t="s">
        <v>683</v>
      </c>
      <c r="D506" s="188"/>
      <c r="E506" s="189">
        <v>104.5</v>
      </c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200</v>
      </c>
      <c r="AH506" s="148">
        <v>0</v>
      </c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67">
        <v>100</v>
      </c>
      <c r="B507" s="168" t="s">
        <v>684</v>
      </c>
      <c r="C507" s="184" t="s">
        <v>685</v>
      </c>
      <c r="D507" s="169" t="s">
        <v>227</v>
      </c>
      <c r="E507" s="170">
        <v>522.50400000000002</v>
      </c>
      <c r="F507" s="171"/>
      <c r="G507" s="172">
        <f>ROUND(E507*F507,2)</f>
        <v>0</v>
      </c>
      <c r="H507" s="171"/>
      <c r="I507" s="172">
        <f>ROUND(E507*H507,2)</f>
        <v>0</v>
      </c>
      <c r="J507" s="171"/>
      <c r="K507" s="172">
        <f>ROUND(E507*J507,2)</f>
        <v>0</v>
      </c>
      <c r="L507" s="172">
        <v>21</v>
      </c>
      <c r="M507" s="172">
        <f>G507*(1+L507/100)</f>
        <v>0</v>
      </c>
      <c r="N507" s="172">
        <v>0</v>
      </c>
      <c r="O507" s="172">
        <f>ROUND(E507*N507,2)</f>
        <v>0</v>
      </c>
      <c r="P507" s="172">
        <v>0</v>
      </c>
      <c r="Q507" s="172">
        <f>ROUND(E507*P507,2)</f>
        <v>0</v>
      </c>
      <c r="R507" s="172"/>
      <c r="S507" s="172" t="s">
        <v>184</v>
      </c>
      <c r="T507" s="173" t="s">
        <v>178</v>
      </c>
      <c r="U507" s="158">
        <v>0</v>
      </c>
      <c r="V507" s="158">
        <f>ROUND(E507*U507,2)</f>
        <v>0</v>
      </c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185</v>
      </c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outlineLevel="1" x14ac:dyDescent="0.2">
      <c r="A508" s="155"/>
      <c r="B508" s="156"/>
      <c r="C508" s="190" t="s">
        <v>676</v>
      </c>
      <c r="D508" s="188"/>
      <c r="E508" s="189">
        <v>522.5</v>
      </c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200</v>
      </c>
      <c r="AH508" s="148">
        <v>0</v>
      </c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67">
        <v>101</v>
      </c>
      <c r="B509" s="168" t="s">
        <v>686</v>
      </c>
      <c r="C509" s="184" t="s">
        <v>687</v>
      </c>
      <c r="D509" s="169" t="s">
        <v>227</v>
      </c>
      <c r="E509" s="170">
        <v>2788.9920000000002</v>
      </c>
      <c r="F509" s="171"/>
      <c r="G509" s="172">
        <f>ROUND(E509*F509,2)</f>
        <v>0</v>
      </c>
      <c r="H509" s="171"/>
      <c r="I509" s="172">
        <f>ROUND(E509*H509,2)</f>
        <v>0</v>
      </c>
      <c r="J509" s="171"/>
      <c r="K509" s="172">
        <f>ROUND(E509*J509,2)</f>
        <v>0</v>
      </c>
      <c r="L509" s="172">
        <v>21</v>
      </c>
      <c r="M509" s="172">
        <f>G509*(1+L509/100)</f>
        <v>0</v>
      </c>
      <c r="N509" s="172">
        <v>0</v>
      </c>
      <c r="O509" s="172">
        <f>ROUND(E509*N509,2)</f>
        <v>0</v>
      </c>
      <c r="P509" s="172">
        <v>0</v>
      </c>
      <c r="Q509" s="172">
        <f>ROUND(E509*P509,2)</f>
        <v>0</v>
      </c>
      <c r="R509" s="172"/>
      <c r="S509" s="172" t="s">
        <v>184</v>
      </c>
      <c r="T509" s="173" t="s">
        <v>178</v>
      </c>
      <c r="U509" s="158">
        <v>0</v>
      </c>
      <c r="V509" s="158">
        <f>ROUND(E509*U509,2)</f>
        <v>0</v>
      </c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185</v>
      </c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55"/>
      <c r="B510" s="156"/>
      <c r="C510" s="190" t="s">
        <v>688</v>
      </c>
      <c r="D510" s="188"/>
      <c r="E510" s="189">
        <v>2636.14</v>
      </c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200</v>
      </c>
      <c r="AH510" s="148">
        <v>0</v>
      </c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55"/>
      <c r="B511" s="156"/>
      <c r="C511" s="190" t="s">
        <v>689</v>
      </c>
      <c r="D511" s="188"/>
      <c r="E511" s="189">
        <v>152.86000000000001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200</v>
      </c>
      <c r="AH511" s="148">
        <v>0</v>
      </c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ht="45" outlineLevel="1" x14ac:dyDescent="0.2">
      <c r="A512" s="167">
        <v>102</v>
      </c>
      <c r="B512" s="168" t="s">
        <v>690</v>
      </c>
      <c r="C512" s="184" t="s">
        <v>691</v>
      </c>
      <c r="D512" s="169" t="s">
        <v>195</v>
      </c>
      <c r="E512" s="170">
        <v>557.79840000000002</v>
      </c>
      <c r="F512" s="171"/>
      <c r="G512" s="172">
        <f>ROUND(E512*F512,2)</f>
        <v>0</v>
      </c>
      <c r="H512" s="171"/>
      <c r="I512" s="172">
        <f>ROUND(E512*H512,2)</f>
        <v>0</v>
      </c>
      <c r="J512" s="171"/>
      <c r="K512" s="172">
        <f>ROUND(E512*J512,2)</f>
        <v>0</v>
      </c>
      <c r="L512" s="172">
        <v>21</v>
      </c>
      <c r="M512" s="172">
        <f>G512*(1+L512/100)</f>
        <v>0</v>
      </c>
      <c r="N512" s="172">
        <v>0</v>
      </c>
      <c r="O512" s="172">
        <f>ROUND(E512*N512,2)</f>
        <v>0</v>
      </c>
      <c r="P512" s="172">
        <v>0</v>
      </c>
      <c r="Q512" s="172">
        <f>ROUND(E512*P512,2)</f>
        <v>0</v>
      </c>
      <c r="R512" s="172" t="s">
        <v>228</v>
      </c>
      <c r="S512" s="172" t="s">
        <v>177</v>
      </c>
      <c r="T512" s="173" t="s">
        <v>178</v>
      </c>
      <c r="U512" s="158">
        <v>0</v>
      </c>
      <c r="V512" s="158">
        <f>ROUND(E512*U512,2)</f>
        <v>0</v>
      </c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185</v>
      </c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55"/>
      <c r="B513" s="156"/>
      <c r="C513" s="199" t="s">
        <v>283</v>
      </c>
      <c r="D513" s="191"/>
      <c r="E513" s="192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200</v>
      </c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/>
      <c r="B514" s="156"/>
      <c r="C514" s="200" t="s">
        <v>650</v>
      </c>
      <c r="D514" s="191"/>
      <c r="E514" s="192">
        <v>439.36</v>
      </c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200</v>
      </c>
      <c r="AH514" s="148">
        <v>2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55"/>
      <c r="B515" s="156"/>
      <c r="C515" s="200" t="s">
        <v>651</v>
      </c>
      <c r="D515" s="191"/>
      <c r="E515" s="192">
        <v>25.48</v>
      </c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200</v>
      </c>
      <c r="AH515" s="148">
        <v>2</v>
      </c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55"/>
      <c r="B516" s="156"/>
      <c r="C516" s="201" t="s">
        <v>295</v>
      </c>
      <c r="D516" s="193"/>
      <c r="E516" s="194">
        <v>464.83</v>
      </c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200</v>
      </c>
      <c r="AH516" s="148">
        <v>3</v>
      </c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1" x14ac:dyDescent="0.2">
      <c r="A517" s="155"/>
      <c r="B517" s="156"/>
      <c r="C517" s="199" t="s">
        <v>296</v>
      </c>
      <c r="D517" s="191"/>
      <c r="E517" s="192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200</v>
      </c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outlineLevel="1" x14ac:dyDescent="0.2">
      <c r="A518" s="155"/>
      <c r="B518" s="156"/>
      <c r="C518" s="190" t="s">
        <v>692</v>
      </c>
      <c r="D518" s="188"/>
      <c r="E518" s="189">
        <v>557.79999999999995</v>
      </c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200</v>
      </c>
      <c r="AH518" s="148">
        <v>0</v>
      </c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ht="45" outlineLevel="1" x14ac:dyDescent="0.2">
      <c r="A519" s="167">
        <v>103</v>
      </c>
      <c r="B519" s="168" t="s">
        <v>693</v>
      </c>
      <c r="C519" s="184" t="s">
        <v>694</v>
      </c>
      <c r="D519" s="169" t="s">
        <v>195</v>
      </c>
      <c r="E519" s="170">
        <v>557.79840000000002</v>
      </c>
      <c r="F519" s="171"/>
      <c r="G519" s="172">
        <f>ROUND(E519*F519,2)</f>
        <v>0</v>
      </c>
      <c r="H519" s="171"/>
      <c r="I519" s="172">
        <f>ROUND(E519*H519,2)</f>
        <v>0</v>
      </c>
      <c r="J519" s="171"/>
      <c r="K519" s="172">
        <f>ROUND(E519*J519,2)</f>
        <v>0</v>
      </c>
      <c r="L519" s="172">
        <v>21</v>
      </c>
      <c r="M519" s="172">
        <f>G519*(1+L519/100)</f>
        <v>0</v>
      </c>
      <c r="N519" s="172">
        <v>0</v>
      </c>
      <c r="O519" s="172">
        <f>ROUND(E519*N519,2)</f>
        <v>0</v>
      </c>
      <c r="P519" s="172">
        <v>0</v>
      </c>
      <c r="Q519" s="172">
        <f>ROUND(E519*P519,2)</f>
        <v>0</v>
      </c>
      <c r="R519" s="172" t="s">
        <v>228</v>
      </c>
      <c r="S519" s="172" t="s">
        <v>695</v>
      </c>
      <c r="T519" s="173" t="s">
        <v>178</v>
      </c>
      <c r="U519" s="158">
        <v>0</v>
      </c>
      <c r="V519" s="158">
        <f>ROUND(E519*U519,2)</f>
        <v>0</v>
      </c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185</v>
      </c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199" t="s">
        <v>283</v>
      </c>
      <c r="D520" s="191"/>
      <c r="E520" s="192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1" x14ac:dyDescent="0.2">
      <c r="A521" s="155"/>
      <c r="B521" s="156"/>
      <c r="C521" s="200" t="s">
        <v>650</v>
      </c>
      <c r="D521" s="191"/>
      <c r="E521" s="192">
        <v>439.36</v>
      </c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200</v>
      </c>
      <c r="AH521" s="148">
        <v>2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/>
      <c r="B522" s="156"/>
      <c r="C522" s="200" t="s">
        <v>651</v>
      </c>
      <c r="D522" s="191"/>
      <c r="E522" s="192">
        <v>25.48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200</v>
      </c>
      <c r="AH522" s="148">
        <v>2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1" x14ac:dyDescent="0.2">
      <c r="A523" s="155"/>
      <c r="B523" s="156"/>
      <c r="C523" s="201" t="s">
        <v>295</v>
      </c>
      <c r="D523" s="193"/>
      <c r="E523" s="194">
        <v>464.83</v>
      </c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200</v>
      </c>
      <c r="AH523" s="148">
        <v>3</v>
      </c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1" x14ac:dyDescent="0.2">
      <c r="A524" s="155"/>
      <c r="B524" s="156"/>
      <c r="C524" s="199" t="s">
        <v>296</v>
      </c>
      <c r="D524" s="191"/>
      <c r="E524" s="192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200</v>
      </c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1" x14ac:dyDescent="0.2">
      <c r="A525" s="155"/>
      <c r="B525" s="156"/>
      <c r="C525" s="190" t="s">
        <v>692</v>
      </c>
      <c r="D525" s="188"/>
      <c r="E525" s="189">
        <v>557.79999999999995</v>
      </c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200</v>
      </c>
      <c r="AH525" s="148">
        <v>0</v>
      </c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ht="45" outlineLevel="1" x14ac:dyDescent="0.2">
      <c r="A526" s="167">
        <v>104</v>
      </c>
      <c r="B526" s="168" t="s">
        <v>696</v>
      </c>
      <c r="C526" s="184" t="s">
        <v>697</v>
      </c>
      <c r="D526" s="169" t="s">
        <v>256</v>
      </c>
      <c r="E526" s="170">
        <v>84.92</v>
      </c>
      <c r="F526" s="171"/>
      <c r="G526" s="172">
        <f>ROUND(E526*F526,2)</f>
        <v>0</v>
      </c>
      <c r="H526" s="171"/>
      <c r="I526" s="172">
        <f>ROUND(E526*H526,2)</f>
        <v>0</v>
      </c>
      <c r="J526" s="171"/>
      <c r="K526" s="172">
        <f>ROUND(E526*J526,2)</f>
        <v>0</v>
      </c>
      <c r="L526" s="172">
        <v>21</v>
      </c>
      <c r="M526" s="172">
        <f>G526*(1+L526/100)</f>
        <v>0</v>
      </c>
      <c r="N526" s="172">
        <v>0</v>
      </c>
      <c r="O526" s="172">
        <f>ROUND(E526*N526,2)</f>
        <v>0</v>
      </c>
      <c r="P526" s="172">
        <v>0</v>
      </c>
      <c r="Q526" s="172">
        <f>ROUND(E526*P526,2)</f>
        <v>0</v>
      </c>
      <c r="R526" s="172" t="s">
        <v>228</v>
      </c>
      <c r="S526" s="172" t="s">
        <v>177</v>
      </c>
      <c r="T526" s="173" t="s">
        <v>178</v>
      </c>
      <c r="U526" s="158">
        <v>0</v>
      </c>
      <c r="V526" s="158">
        <f>ROUND(E526*U526,2)</f>
        <v>0</v>
      </c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185</v>
      </c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outlineLevel="1" x14ac:dyDescent="0.2">
      <c r="A527" s="155"/>
      <c r="B527" s="156"/>
      <c r="C527" s="190" t="s">
        <v>679</v>
      </c>
      <c r="D527" s="188"/>
      <c r="E527" s="189">
        <v>84.92</v>
      </c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200</v>
      </c>
      <c r="AH527" s="148">
        <v>0</v>
      </c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ht="33.75" outlineLevel="1" x14ac:dyDescent="0.2">
      <c r="A528" s="167">
        <v>105</v>
      </c>
      <c r="B528" s="168" t="s">
        <v>698</v>
      </c>
      <c r="C528" s="184" t="s">
        <v>699</v>
      </c>
      <c r="D528" s="169" t="s">
        <v>195</v>
      </c>
      <c r="E528" s="170">
        <v>104.5008</v>
      </c>
      <c r="F528" s="171"/>
      <c r="G528" s="172">
        <f>ROUND(E528*F528,2)</f>
        <v>0</v>
      </c>
      <c r="H528" s="171"/>
      <c r="I528" s="172">
        <f>ROUND(E528*H528,2)</f>
        <v>0</v>
      </c>
      <c r="J528" s="171"/>
      <c r="K528" s="172">
        <f>ROUND(E528*J528,2)</f>
        <v>0</v>
      </c>
      <c r="L528" s="172">
        <v>21</v>
      </c>
      <c r="M528" s="172">
        <f>G528*(1+L528/100)</f>
        <v>0</v>
      </c>
      <c r="N528" s="172">
        <v>0</v>
      </c>
      <c r="O528" s="172">
        <f>ROUND(E528*N528,2)</f>
        <v>0</v>
      </c>
      <c r="P528" s="172">
        <v>0</v>
      </c>
      <c r="Q528" s="172">
        <f>ROUND(E528*P528,2)</f>
        <v>0</v>
      </c>
      <c r="R528" s="172" t="s">
        <v>228</v>
      </c>
      <c r="S528" s="172" t="s">
        <v>177</v>
      </c>
      <c r="T528" s="173" t="s">
        <v>178</v>
      </c>
      <c r="U528" s="158">
        <v>0</v>
      </c>
      <c r="V528" s="158">
        <f>ROUND(E528*U528,2)</f>
        <v>0</v>
      </c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185</v>
      </c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1" x14ac:dyDescent="0.2">
      <c r="A529" s="155"/>
      <c r="B529" s="156"/>
      <c r="C529" s="190" t="s">
        <v>683</v>
      </c>
      <c r="D529" s="188"/>
      <c r="E529" s="189">
        <v>104.5</v>
      </c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200</v>
      </c>
      <c r="AH529" s="148">
        <v>0</v>
      </c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>
        <v>106</v>
      </c>
      <c r="B530" s="156" t="s">
        <v>700</v>
      </c>
      <c r="C530" s="203" t="s">
        <v>701</v>
      </c>
      <c r="D530" s="157" t="s">
        <v>0</v>
      </c>
      <c r="E530" s="198"/>
      <c r="F530" s="159"/>
      <c r="G530" s="158">
        <f>ROUND(E530*F530,2)</f>
        <v>0</v>
      </c>
      <c r="H530" s="159"/>
      <c r="I530" s="158">
        <f>ROUND(E530*H530,2)</f>
        <v>0</v>
      </c>
      <c r="J530" s="159"/>
      <c r="K530" s="158">
        <f>ROUND(E530*J530,2)</f>
        <v>0</v>
      </c>
      <c r="L530" s="158">
        <v>21</v>
      </c>
      <c r="M530" s="158">
        <f>G530*(1+L530/100)</f>
        <v>0</v>
      </c>
      <c r="N530" s="158">
        <v>0</v>
      </c>
      <c r="O530" s="158">
        <f>ROUND(E530*N530,2)</f>
        <v>0</v>
      </c>
      <c r="P530" s="158">
        <v>0</v>
      </c>
      <c r="Q530" s="158">
        <f>ROUND(E530*P530,2)</f>
        <v>0</v>
      </c>
      <c r="R530" s="158"/>
      <c r="S530" s="158" t="s">
        <v>177</v>
      </c>
      <c r="T530" s="158" t="s">
        <v>178</v>
      </c>
      <c r="U530" s="158">
        <v>0</v>
      </c>
      <c r="V530" s="158">
        <f>ROUND(E530*U530,2)</f>
        <v>0</v>
      </c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702</v>
      </c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x14ac:dyDescent="0.2">
      <c r="A531" s="161" t="s">
        <v>172</v>
      </c>
      <c r="B531" s="162" t="s">
        <v>110</v>
      </c>
      <c r="C531" s="182" t="s">
        <v>111</v>
      </c>
      <c r="D531" s="163"/>
      <c r="E531" s="164"/>
      <c r="F531" s="165"/>
      <c r="G531" s="165">
        <f>SUMIF(AG532:AG555,"&lt;&gt;NOR",G532:G555)</f>
        <v>0</v>
      </c>
      <c r="H531" s="165"/>
      <c r="I531" s="165">
        <f>SUM(I532:I555)</f>
        <v>0</v>
      </c>
      <c r="J531" s="165"/>
      <c r="K531" s="165">
        <f>SUM(K532:K555)</f>
        <v>0</v>
      </c>
      <c r="L531" s="165"/>
      <c r="M531" s="165">
        <f>SUM(M532:M555)</f>
        <v>0</v>
      </c>
      <c r="N531" s="165"/>
      <c r="O531" s="165">
        <f>SUM(O532:O555)</f>
        <v>0</v>
      </c>
      <c r="P531" s="165"/>
      <c r="Q531" s="165">
        <f>SUM(Q532:Q555)</f>
        <v>0</v>
      </c>
      <c r="R531" s="165"/>
      <c r="S531" s="165"/>
      <c r="T531" s="166"/>
      <c r="U531" s="160"/>
      <c r="V531" s="160">
        <f>SUM(V532:V555)</f>
        <v>426.21</v>
      </c>
      <c r="W531" s="160"/>
      <c r="AG531" t="s">
        <v>173</v>
      </c>
    </row>
    <row r="532" spans="1:60" ht="22.5" outlineLevel="1" x14ac:dyDescent="0.2">
      <c r="A532" s="167">
        <v>107</v>
      </c>
      <c r="B532" s="168" t="s">
        <v>703</v>
      </c>
      <c r="C532" s="184" t="s">
        <v>704</v>
      </c>
      <c r="D532" s="169" t="s">
        <v>195</v>
      </c>
      <c r="E532" s="170">
        <v>740.85599999999999</v>
      </c>
      <c r="F532" s="171"/>
      <c r="G532" s="172">
        <f>ROUND(E532*F532,2)</f>
        <v>0</v>
      </c>
      <c r="H532" s="171"/>
      <c r="I532" s="172">
        <f>ROUND(E532*H532,2)</f>
        <v>0</v>
      </c>
      <c r="J532" s="171"/>
      <c r="K532" s="172">
        <f>ROUND(E532*J532,2)</f>
        <v>0</v>
      </c>
      <c r="L532" s="172">
        <v>21</v>
      </c>
      <c r="M532" s="172">
        <f>G532*(1+L532/100)</f>
        <v>0</v>
      </c>
      <c r="N532" s="172">
        <v>0</v>
      </c>
      <c r="O532" s="172">
        <f>ROUND(E532*N532,2)</f>
        <v>0</v>
      </c>
      <c r="P532" s="172">
        <v>0</v>
      </c>
      <c r="Q532" s="172">
        <f>ROUND(E532*P532,2)</f>
        <v>0</v>
      </c>
      <c r="R532" s="172"/>
      <c r="S532" s="172" t="s">
        <v>705</v>
      </c>
      <c r="T532" s="173" t="s">
        <v>178</v>
      </c>
      <c r="U532" s="158">
        <v>0.188</v>
      </c>
      <c r="V532" s="158">
        <f>ROUND(E532*U532,2)</f>
        <v>139.28</v>
      </c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611</v>
      </c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outlineLevel="1" x14ac:dyDescent="0.2">
      <c r="A533" s="155"/>
      <c r="B533" s="156"/>
      <c r="C533" s="190" t="s">
        <v>1049</v>
      </c>
      <c r="D533" s="188"/>
      <c r="E533" s="189">
        <v>301.5</v>
      </c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200</v>
      </c>
      <c r="AH533" s="148">
        <v>0</v>
      </c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outlineLevel="1" x14ac:dyDescent="0.2">
      <c r="A534" s="155"/>
      <c r="B534" s="156"/>
      <c r="C534" s="190" t="s">
        <v>473</v>
      </c>
      <c r="D534" s="188"/>
      <c r="E534" s="189">
        <v>439.36</v>
      </c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200</v>
      </c>
      <c r="AH534" s="148">
        <v>0</v>
      </c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outlineLevel="1" x14ac:dyDescent="0.2">
      <c r="A535" s="167">
        <v>108</v>
      </c>
      <c r="B535" s="168" t="s">
        <v>706</v>
      </c>
      <c r="C535" s="184" t="s">
        <v>707</v>
      </c>
      <c r="D535" s="169" t="s">
        <v>195</v>
      </c>
      <c r="E535" s="170">
        <v>21.857500000000002</v>
      </c>
      <c r="F535" s="171"/>
      <c r="G535" s="172">
        <f>ROUND(E535*F535,2)</f>
        <v>0</v>
      </c>
      <c r="H535" s="171"/>
      <c r="I535" s="172">
        <f>ROUND(E535*H535,2)</f>
        <v>0</v>
      </c>
      <c r="J535" s="171"/>
      <c r="K535" s="172">
        <f>ROUND(E535*J535,2)</f>
        <v>0</v>
      </c>
      <c r="L535" s="172">
        <v>21</v>
      </c>
      <c r="M535" s="172">
        <f>G535*(1+L535/100)</f>
        <v>0</v>
      </c>
      <c r="N535" s="172">
        <v>0</v>
      </c>
      <c r="O535" s="172">
        <f>ROUND(E535*N535,2)</f>
        <v>0</v>
      </c>
      <c r="P535" s="172">
        <v>0</v>
      </c>
      <c r="Q535" s="172">
        <f>ROUND(E535*P535,2)</f>
        <v>0</v>
      </c>
      <c r="R535" s="172"/>
      <c r="S535" s="172" t="s">
        <v>177</v>
      </c>
      <c r="T535" s="173" t="s">
        <v>178</v>
      </c>
      <c r="U535" s="158">
        <v>0.21199999999999999</v>
      </c>
      <c r="V535" s="158">
        <f>ROUND(E535*U535,2)</f>
        <v>4.63</v>
      </c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611</v>
      </c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190" t="s">
        <v>1095</v>
      </c>
      <c r="D536" s="188"/>
      <c r="E536" s="189">
        <v>21.86</v>
      </c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>
        <v>0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ht="22.5" outlineLevel="1" x14ac:dyDescent="0.2">
      <c r="A537" s="167">
        <v>109</v>
      </c>
      <c r="B537" s="168" t="s">
        <v>709</v>
      </c>
      <c r="C537" s="184" t="s">
        <v>710</v>
      </c>
      <c r="D537" s="169" t="s">
        <v>195</v>
      </c>
      <c r="E537" s="170">
        <v>510.06</v>
      </c>
      <c r="F537" s="171"/>
      <c r="G537" s="172">
        <f>ROUND(E537*F537,2)</f>
        <v>0</v>
      </c>
      <c r="H537" s="171"/>
      <c r="I537" s="172">
        <f>ROUND(E537*H537,2)</f>
        <v>0</v>
      </c>
      <c r="J537" s="171"/>
      <c r="K537" s="172">
        <f>ROUND(E537*J537,2)</f>
        <v>0</v>
      </c>
      <c r="L537" s="172">
        <v>21</v>
      </c>
      <c r="M537" s="172">
        <f>G537*(1+L537/100)</f>
        <v>0</v>
      </c>
      <c r="N537" s="172">
        <v>0</v>
      </c>
      <c r="O537" s="172">
        <f>ROUND(E537*N537,2)</f>
        <v>0</v>
      </c>
      <c r="P537" s="172">
        <v>0</v>
      </c>
      <c r="Q537" s="172">
        <f>ROUND(E537*P537,2)</f>
        <v>0</v>
      </c>
      <c r="R537" s="172"/>
      <c r="S537" s="172" t="s">
        <v>177</v>
      </c>
      <c r="T537" s="173" t="s">
        <v>178</v>
      </c>
      <c r="U537" s="158">
        <v>0.14000000000000001</v>
      </c>
      <c r="V537" s="158">
        <f>ROUND(E537*U537,2)</f>
        <v>71.41</v>
      </c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611</v>
      </c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outlineLevel="1" x14ac:dyDescent="0.2">
      <c r="A538" s="155"/>
      <c r="B538" s="156"/>
      <c r="C538" s="190" t="s">
        <v>1049</v>
      </c>
      <c r="D538" s="188"/>
      <c r="E538" s="189">
        <v>301.5</v>
      </c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200</v>
      </c>
      <c r="AH538" s="148">
        <v>0</v>
      </c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outlineLevel="1" x14ac:dyDescent="0.2">
      <c r="A539" s="155"/>
      <c r="B539" s="156"/>
      <c r="C539" s="190" t="s">
        <v>1047</v>
      </c>
      <c r="D539" s="188"/>
      <c r="E539" s="189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200</v>
      </c>
      <c r="AH539" s="148">
        <v>0</v>
      </c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outlineLevel="1" x14ac:dyDescent="0.2">
      <c r="A540" s="155"/>
      <c r="B540" s="156"/>
      <c r="C540" s="190" t="s">
        <v>1074</v>
      </c>
      <c r="D540" s="188"/>
      <c r="E540" s="189">
        <v>208.56</v>
      </c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200</v>
      </c>
      <c r="AH540" s="148">
        <v>0</v>
      </c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ht="22.5" outlineLevel="1" x14ac:dyDescent="0.2">
      <c r="A541" s="167">
        <v>110</v>
      </c>
      <c r="B541" s="168" t="s">
        <v>711</v>
      </c>
      <c r="C541" s="184" t="s">
        <v>712</v>
      </c>
      <c r="D541" s="169" t="s">
        <v>195</v>
      </c>
      <c r="E541" s="170">
        <v>1318.068</v>
      </c>
      <c r="F541" s="171"/>
      <c r="G541" s="172">
        <f>ROUND(E541*F541,2)</f>
        <v>0</v>
      </c>
      <c r="H541" s="171"/>
      <c r="I541" s="172">
        <f>ROUND(E541*H541,2)</f>
        <v>0</v>
      </c>
      <c r="J541" s="171"/>
      <c r="K541" s="172">
        <f>ROUND(E541*J541,2)</f>
        <v>0</v>
      </c>
      <c r="L541" s="172">
        <v>21</v>
      </c>
      <c r="M541" s="172">
        <f>G541*(1+L541/100)</f>
        <v>0</v>
      </c>
      <c r="N541" s="172">
        <v>0</v>
      </c>
      <c r="O541" s="172">
        <f>ROUND(E541*N541,2)</f>
        <v>0</v>
      </c>
      <c r="P541" s="172">
        <v>0</v>
      </c>
      <c r="Q541" s="172">
        <f>ROUND(E541*P541,2)</f>
        <v>0</v>
      </c>
      <c r="R541" s="172"/>
      <c r="S541" s="172" t="s">
        <v>177</v>
      </c>
      <c r="T541" s="173" t="s">
        <v>178</v>
      </c>
      <c r="U541" s="158">
        <v>0.16</v>
      </c>
      <c r="V541" s="158">
        <f>ROUND(E541*U541,2)</f>
        <v>210.89</v>
      </c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611</v>
      </c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1" x14ac:dyDescent="0.2">
      <c r="A542" s="155"/>
      <c r="B542" s="156"/>
      <c r="C542" s="190" t="s">
        <v>713</v>
      </c>
      <c r="D542" s="188"/>
      <c r="E542" s="189">
        <v>1318.07</v>
      </c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200</v>
      </c>
      <c r="AH542" s="148">
        <v>0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67">
        <v>111</v>
      </c>
      <c r="B543" s="168" t="s">
        <v>714</v>
      </c>
      <c r="C543" s="184" t="s">
        <v>715</v>
      </c>
      <c r="D543" s="169" t="s">
        <v>195</v>
      </c>
      <c r="E543" s="170">
        <v>34.204590000000003</v>
      </c>
      <c r="F543" s="171"/>
      <c r="G543" s="172">
        <f>ROUND(E543*F543,2)</f>
        <v>0</v>
      </c>
      <c r="H543" s="171"/>
      <c r="I543" s="172">
        <f>ROUND(E543*H543,2)</f>
        <v>0</v>
      </c>
      <c r="J543" s="171"/>
      <c r="K543" s="172">
        <f>ROUND(E543*J543,2)</f>
        <v>0</v>
      </c>
      <c r="L543" s="172">
        <v>21</v>
      </c>
      <c r="M543" s="172">
        <f>G543*(1+L543/100)</f>
        <v>0</v>
      </c>
      <c r="N543" s="172">
        <v>0</v>
      </c>
      <c r="O543" s="172">
        <f>ROUND(E543*N543,2)</f>
        <v>0</v>
      </c>
      <c r="P543" s="172">
        <v>0</v>
      </c>
      <c r="Q543" s="172">
        <f>ROUND(E543*P543,2)</f>
        <v>0</v>
      </c>
      <c r="R543" s="172"/>
      <c r="S543" s="172" t="s">
        <v>184</v>
      </c>
      <c r="T543" s="173" t="s">
        <v>178</v>
      </c>
      <c r="U543" s="158">
        <v>0</v>
      </c>
      <c r="V543" s="158">
        <f>ROUND(E543*U543,2)</f>
        <v>0</v>
      </c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185</v>
      </c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outlineLevel="1" x14ac:dyDescent="0.2">
      <c r="A544" s="155"/>
      <c r="B544" s="156"/>
      <c r="C544" s="190" t="s">
        <v>1096</v>
      </c>
      <c r="D544" s="188"/>
      <c r="E544" s="189">
        <v>22.16</v>
      </c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200</v>
      </c>
      <c r="AH544" s="148">
        <v>0</v>
      </c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outlineLevel="1" x14ac:dyDescent="0.2">
      <c r="A545" s="155"/>
      <c r="B545" s="156"/>
      <c r="C545" s="190" t="s">
        <v>1047</v>
      </c>
      <c r="D545" s="188"/>
      <c r="E545" s="189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200</v>
      </c>
      <c r="AH545" s="148">
        <v>0</v>
      </c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190" t="s">
        <v>1097</v>
      </c>
      <c r="D546" s="188"/>
      <c r="E546" s="189">
        <v>12.04</v>
      </c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ht="45" outlineLevel="1" x14ac:dyDescent="0.2">
      <c r="A547" s="167">
        <v>112</v>
      </c>
      <c r="B547" s="168" t="s">
        <v>718</v>
      </c>
      <c r="C547" s="184" t="s">
        <v>719</v>
      </c>
      <c r="D547" s="169" t="s">
        <v>195</v>
      </c>
      <c r="E547" s="170">
        <v>22.950379999999999</v>
      </c>
      <c r="F547" s="171"/>
      <c r="G547" s="172">
        <f>ROUND(E547*F547,2)</f>
        <v>0</v>
      </c>
      <c r="H547" s="171"/>
      <c r="I547" s="172">
        <f>ROUND(E547*H547,2)</f>
        <v>0</v>
      </c>
      <c r="J547" s="171"/>
      <c r="K547" s="172">
        <f>ROUND(E547*J547,2)</f>
        <v>0</v>
      </c>
      <c r="L547" s="172">
        <v>21</v>
      </c>
      <c r="M547" s="172">
        <f>G547*(1+L547/100)</f>
        <v>0</v>
      </c>
      <c r="N547" s="172">
        <v>0</v>
      </c>
      <c r="O547" s="172">
        <f>ROUND(E547*N547,2)</f>
        <v>0</v>
      </c>
      <c r="P547" s="172">
        <v>0</v>
      </c>
      <c r="Q547" s="172">
        <f>ROUND(E547*P547,2)</f>
        <v>0</v>
      </c>
      <c r="R547" s="172" t="s">
        <v>228</v>
      </c>
      <c r="S547" s="172" t="s">
        <v>177</v>
      </c>
      <c r="T547" s="173" t="s">
        <v>178</v>
      </c>
      <c r="U547" s="158">
        <v>0</v>
      </c>
      <c r="V547" s="158">
        <f>ROUND(E547*U547,2)</f>
        <v>0</v>
      </c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185</v>
      </c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1" x14ac:dyDescent="0.2">
      <c r="A548" s="155"/>
      <c r="B548" s="156"/>
      <c r="C548" s="190" t="s">
        <v>1098</v>
      </c>
      <c r="D548" s="188"/>
      <c r="E548" s="189">
        <v>22.95</v>
      </c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200</v>
      </c>
      <c r="AH548" s="148">
        <v>0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ht="33.75" outlineLevel="1" x14ac:dyDescent="0.2">
      <c r="A549" s="167">
        <v>113</v>
      </c>
      <c r="B549" s="168" t="s">
        <v>1099</v>
      </c>
      <c r="C549" s="184" t="s">
        <v>1100</v>
      </c>
      <c r="D549" s="169" t="s">
        <v>195</v>
      </c>
      <c r="E549" s="170">
        <v>439.35599999999999</v>
      </c>
      <c r="F549" s="171"/>
      <c r="G549" s="172">
        <f>ROUND(E549*F549,2)</f>
        <v>0</v>
      </c>
      <c r="H549" s="171"/>
      <c r="I549" s="172">
        <f>ROUND(E549*H549,2)</f>
        <v>0</v>
      </c>
      <c r="J549" s="171"/>
      <c r="K549" s="172">
        <f>ROUND(E549*J549,2)</f>
        <v>0</v>
      </c>
      <c r="L549" s="172">
        <v>21</v>
      </c>
      <c r="M549" s="172">
        <f>G549*(1+L549/100)</f>
        <v>0</v>
      </c>
      <c r="N549" s="172">
        <v>0</v>
      </c>
      <c r="O549" s="172">
        <f>ROUND(E549*N549,2)</f>
        <v>0</v>
      </c>
      <c r="P549" s="172">
        <v>0</v>
      </c>
      <c r="Q549" s="172">
        <f>ROUND(E549*P549,2)</f>
        <v>0</v>
      </c>
      <c r="R549" s="172" t="s">
        <v>228</v>
      </c>
      <c r="S549" s="172" t="s">
        <v>177</v>
      </c>
      <c r="T549" s="173" t="s">
        <v>178</v>
      </c>
      <c r="U549" s="158">
        <v>0</v>
      </c>
      <c r="V549" s="158">
        <f>ROUND(E549*U549,2)</f>
        <v>0</v>
      </c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185</v>
      </c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1" x14ac:dyDescent="0.2">
      <c r="A550" s="155"/>
      <c r="B550" s="156"/>
      <c r="C550" s="190" t="s">
        <v>473</v>
      </c>
      <c r="D550" s="188"/>
      <c r="E550" s="189">
        <v>439.36</v>
      </c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200</v>
      </c>
      <c r="AH550" s="148">
        <v>0</v>
      </c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ht="45" outlineLevel="1" x14ac:dyDescent="0.2">
      <c r="A551" s="167">
        <v>114</v>
      </c>
      <c r="B551" s="168" t="s">
        <v>724</v>
      </c>
      <c r="C551" s="184" t="s">
        <v>725</v>
      </c>
      <c r="D551" s="169" t="s">
        <v>195</v>
      </c>
      <c r="E551" s="170">
        <v>452.53667999999999</v>
      </c>
      <c r="F551" s="171"/>
      <c r="G551" s="172">
        <f>ROUND(E551*F551,2)</f>
        <v>0</v>
      </c>
      <c r="H551" s="171"/>
      <c r="I551" s="172">
        <f>ROUND(E551*H551,2)</f>
        <v>0</v>
      </c>
      <c r="J551" s="171"/>
      <c r="K551" s="172">
        <f>ROUND(E551*J551,2)</f>
        <v>0</v>
      </c>
      <c r="L551" s="172">
        <v>21</v>
      </c>
      <c r="M551" s="172">
        <f>G551*(1+L551/100)</f>
        <v>0</v>
      </c>
      <c r="N551" s="172">
        <v>0</v>
      </c>
      <c r="O551" s="172">
        <f>ROUND(E551*N551,2)</f>
        <v>0</v>
      </c>
      <c r="P551" s="172">
        <v>0</v>
      </c>
      <c r="Q551" s="172">
        <f>ROUND(E551*P551,2)</f>
        <v>0</v>
      </c>
      <c r="R551" s="172" t="s">
        <v>228</v>
      </c>
      <c r="S551" s="172" t="s">
        <v>177</v>
      </c>
      <c r="T551" s="173" t="s">
        <v>178</v>
      </c>
      <c r="U551" s="158">
        <v>0</v>
      </c>
      <c r="V551" s="158">
        <f>ROUND(E551*U551,2)</f>
        <v>0</v>
      </c>
      <c r="W551" s="15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 t="s">
        <v>185</v>
      </c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outlineLevel="1" x14ac:dyDescent="0.2">
      <c r="A552" s="155"/>
      <c r="B552" s="156"/>
      <c r="C552" s="190" t="s">
        <v>726</v>
      </c>
      <c r="D552" s="188"/>
      <c r="E552" s="189">
        <v>452.54</v>
      </c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200</v>
      </c>
      <c r="AH552" s="148">
        <v>0</v>
      </c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ht="45" outlineLevel="1" x14ac:dyDescent="0.2">
      <c r="A553" s="167">
        <v>115</v>
      </c>
      <c r="B553" s="168" t="s">
        <v>727</v>
      </c>
      <c r="C553" s="184" t="s">
        <v>728</v>
      </c>
      <c r="D553" s="169" t="s">
        <v>195</v>
      </c>
      <c r="E553" s="170">
        <v>452.53667999999999</v>
      </c>
      <c r="F553" s="171"/>
      <c r="G553" s="172">
        <f>ROUND(E553*F553,2)</f>
        <v>0</v>
      </c>
      <c r="H553" s="171"/>
      <c r="I553" s="172">
        <f>ROUND(E553*H553,2)</f>
        <v>0</v>
      </c>
      <c r="J553" s="171"/>
      <c r="K553" s="172">
        <f>ROUND(E553*J553,2)</f>
        <v>0</v>
      </c>
      <c r="L553" s="172">
        <v>21</v>
      </c>
      <c r="M553" s="172">
        <f>G553*(1+L553/100)</f>
        <v>0</v>
      </c>
      <c r="N553" s="172">
        <v>0</v>
      </c>
      <c r="O553" s="172">
        <f>ROUND(E553*N553,2)</f>
        <v>0</v>
      </c>
      <c r="P553" s="172">
        <v>0</v>
      </c>
      <c r="Q553" s="172">
        <f>ROUND(E553*P553,2)</f>
        <v>0</v>
      </c>
      <c r="R553" s="172" t="s">
        <v>228</v>
      </c>
      <c r="S553" s="172" t="s">
        <v>729</v>
      </c>
      <c r="T553" s="173" t="s">
        <v>178</v>
      </c>
      <c r="U553" s="158">
        <v>0</v>
      </c>
      <c r="V553" s="158">
        <f>ROUND(E553*U553,2)</f>
        <v>0</v>
      </c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185</v>
      </c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1" x14ac:dyDescent="0.2">
      <c r="A554" s="155"/>
      <c r="B554" s="156"/>
      <c r="C554" s="190" t="s">
        <v>726</v>
      </c>
      <c r="D554" s="188"/>
      <c r="E554" s="189">
        <v>452.54</v>
      </c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200</v>
      </c>
      <c r="AH554" s="148">
        <v>0</v>
      </c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55">
        <v>116</v>
      </c>
      <c r="B555" s="156" t="s">
        <v>730</v>
      </c>
      <c r="C555" s="203" t="s">
        <v>731</v>
      </c>
      <c r="D555" s="157" t="s">
        <v>0</v>
      </c>
      <c r="E555" s="198"/>
      <c r="F555" s="159"/>
      <c r="G555" s="158">
        <f>ROUND(E555*F555,2)</f>
        <v>0</v>
      </c>
      <c r="H555" s="159"/>
      <c r="I555" s="158">
        <f>ROUND(E555*H555,2)</f>
        <v>0</v>
      </c>
      <c r="J555" s="159"/>
      <c r="K555" s="158">
        <f>ROUND(E555*J555,2)</f>
        <v>0</v>
      </c>
      <c r="L555" s="158">
        <v>21</v>
      </c>
      <c r="M555" s="158">
        <f>G555*(1+L555/100)</f>
        <v>0</v>
      </c>
      <c r="N555" s="158">
        <v>0</v>
      </c>
      <c r="O555" s="158">
        <f>ROUND(E555*N555,2)</f>
        <v>0</v>
      </c>
      <c r="P555" s="158">
        <v>0</v>
      </c>
      <c r="Q555" s="158">
        <f>ROUND(E555*P555,2)</f>
        <v>0</v>
      </c>
      <c r="R555" s="158"/>
      <c r="S555" s="158" t="s">
        <v>177</v>
      </c>
      <c r="T555" s="158" t="s">
        <v>178</v>
      </c>
      <c r="U555" s="158">
        <v>0</v>
      </c>
      <c r="V555" s="158">
        <f>ROUND(E555*U555,2)</f>
        <v>0</v>
      </c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702</v>
      </c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x14ac:dyDescent="0.2">
      <c r="A556" s="161" t="s">
        <v>172</v>
      </c>
      <c r="B556" s="162" t="s">
        <v>112</v>
      </c>
      <c r="C556" s="182" t="s">
        <v>113</v>
      </c>
      <c r="D556" s="163"/>
      <c r="E556" s="164"/>
      <c r="F556" s="165"/>
      <c r="G556" s="165">
        <f>SUMIF(AG557:AG563,"&lt;&gt;NOR",G557:G563)</f>
        <v>0</v>
      </c>
      <c r="H556" s="165"/>
      <c r="I556" s="165">
        <f>SUM(I557:I563)</f>
        <v>0</v>
      </c>
      <c r="J556" s="165"/>
      <c r="K556" s="165">
        <f>SUM(K557:K563)</f>
        <v>0</v>
      </c>
      <c r="L556" s="165"/>
      <c r="M556" s="165">
        <f>SUM(M557:M563)</f>
        <v>0</v>
      </c>
      <c r="N556" s="165"/>
      <c r="O556" s="165">
        <f>SUM(O557:O563)</f>
        <v>0</v>
      </c>
      <c r="P556" s="165"/>
      <c r="Q556" s="165">
        <f>SUM(Q557:Q563)</f>
        <v>0</v>
      </c>
      <c r="R556" s="165"/>
      <c r="S556" s="165"/>
      <c r="T556" s="166"/>
      <c r="U556" s="160"/>
      <c r="V556" s="160">
        <f>SUM(V557:V563)</f>
        <v>5.01</v>
      </c>
      <c r="W556" s="160"/>
      <c r="AG556" t="s">
        <v>173</v>
      </c>
    </row>
    <row r="557" spans="1:60" ht="22.5" outlineLevel="1" x14ac:dyDescent="0.2">
      <c r="A557" s="167">
        <v>117</v>
      </c>
      <c r="B557" s="168" t="s">
        <v>732</v>
      </c>
      <c r="C557" s="184" t="s">
        <v>733</v>
      </c>
      <c r="D557" s="169" t="s">
        <v>227</v>
      </c>
      <c r="E557" s="170">
        <v>4</v>
      </c>
      <c r="F557" s="171"/>
      <c r="G557" s="172">
        <f>ROUND(E557*F557,2)</f>
        <v>0</v>
      </c>
      <c r="H557" s="171"/>
      <c r="I557" s="172">
        <f>ROUND(E557*H557,2)</f>
        <v>0</v>
      </c>
      <c r="J557" s="171"/>
      <c r="K557" s="172">
        <f>ROUND(E557*J557,2)</f>
        <v>0</v>
      </c>
      <c r="L557" s="172">
        <v>21</v>
      </c>
      <c r="M557" s="172">
        <f>G557*(1+L557/100)</f>
        <v>0</v>
      </c>
      <c r="N557" s="172">
        <v>0</v>
      </c>
      <c r="O557" s="172">
        <f>ROUND(E557*N557,2)</f>
        <v>0</v>
      </c>
      <c r="P557" s="172">
        <v>0</v>
      </c>
      <c r="Q557" s="172">
        <f>ROUND(E557*P557,2)</f>
        <v>0</v>
      </c>
      <c r="R557" s="172"/>
      <c r="S557" s="172" t="s">
        <v>177</v>
      </c>
      <c r="T557" s="173" t="s">
        <v>178</v>
      </c>
      <c r="U557" s="158">
        <v>0.46500000000000002</v>
      </c>
      <c r="V557" s="158">
        <f>ROUND(E557*U557,2)</f>
        <v>1.86</v>
      </c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611</v>
      </c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1" x14ac:dyDescent="0.2">
      <c r="A558" s="155"/>
      <c r="B558" s="156"/>
      <c r="C558" s="190" t="s">
        <v>77</v>
      </c>
      <c r="D558" s="188"/>
      <c r="E558" s="189">
        <v>4</v>
      </c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200</v>
      </c>
      <c r="AH558" s="148">
        <v>0</v>
      </c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ht="22.5" outlineLevel="1" x14ac:dyDescent="0.2">
      <c r="A559" s="167">
        <v>118</v>
      </c>
      <c r="B559" s="168" t="s">
        <v>734</v>
      </c>
      <c r="C559" s="184" t="s">
        <v>735</v>
      </c>
      <c r="D559" s="169" t="s">
        <v>227</v>
      </c>
      <c r="E559" s="170">
        <v>4</v>
      </c>
      <c r="F559" s="171"/>
      <c r="G559" s="172">
        <f>ROUND(E559*F559,2)</f>
        <v>0</v>
      </c>
      <c r="H559" s="171"/>
      <c r="I559" s="172">
        <f>ROUND(E559*H559,2)</f>
        <v>0</v>
      </c>
      <c r="J559" s="171"/>
      <c r="K559" s="172">
        <f>ROUND(E559*J559,2)</f>
        <v>0</v>
      </c>
      <c r="L559" s="172">
        <v>21</v>
      </c>
      <c r="M559" s="172">
        <f>G559*(1+L559/100)</f>
        <v>0</v>
      </c>
      <c r="N559" s="172">
        <v>0</v>
      </c>
      <c r="O559" s="172">
        <f>ROUND(E559*N559,2)</f>
        <v>0</v>
      </c>
      <c r="P559" s="172">
        <v>0</v>
      </c>
      <c r="Q559" s="172">
        <f>ROUND(E559*P559,2)</f>
        <v>0</v>
      </c>
      <c r="R559" s="172"/>
      <c r="S559" s="172" t="s">
        <v>177</v>
      </c>
      <c r="T559" s="173" t="s">
        <v>178</v>
      </c>
      <c r="U559" s="158">
        <v>0.66</v>
      </c>
      <c r="V559" s="158">
        <f>ROUND(E559*U559,2)</f>
        <v>2.64</v>
      </c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611</v>
      </c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190" t="s">
        <v>77</v>
      </c>
      <c r="D560" s="188"/>
      <c r="E560" s="189">
        <v>4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0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ht="45" outlineLevel="1" x14ac:dyDescent="0.2">
      <c r="A561" s="167">
        <v>119</v>
      </c>
      <c r="B561" s="168" t="s">
        <v>736</v>
      </c>
      <c r="C561" s="184" t="s">
        <v>737</v>
      </c>
      <c r="D561" s="169" t="s">
        <v>227</v>
      </c>
      <c r="E561" s="170">
        <v>4</v>
      </c>
      <c r="F561" s="171"/>
      <c r="G561" s="172">
        <f>ROUND(E561*F561,2)</f>
        <v>0</v>
      </c>
      <c r="H561" s="171"/>
      <c r="I561" s="172">
        <f>ROUND(E561*H561,2)</f>
        <v>0</v>
      </c>
      <c r="J561" s="171"/>
      <c r="K561" s="172">
        <f>ROUND(E561*J561,2)</f>
        <v>0</v>
      </c>
      <c r="L561" s="172">
        <v>21</v>
      </c>
      <c r="M561" s="172">
        <f>G561*(1+L561/100)</f>
        <v>0</v>
      </c>
      <c r="N561" s="172">
        <v>0</v>
      </c>
      <c r="O561" s="172">
        <f>ROUND(E561*N561,2)</f>
        <v>0</v>
      </c>
      <c r="P561" s="172">
        <v>0</v>
      </c>
      <c r="Q561" s="172">
        <f>ROUND(E561*P561,2)</f>
        <v>0</v>
      </c>
      <c r="R561" s="172"/>
      <c r="S561" s="172" t="s">
        <v>177</v>
      </c>
      <c r="T561" s="173" t="s">
        <v>178</v>
      </c>
      <c r="U561" s="158">
        <v>0.127</v>
      </c>
      <c r="V561" s="158">
        <f>ROUND(E561*U561,2)</f>
        <v>0.51</v>
      </c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611</v>
      </c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190" t="s">
        <v>77</v>
      </c>
      <c r="D562" s="188"/>
      <c r="E562" s="189">
        <v>4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>
        <v>0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1" x14ac:dyDescent="0.2">
      <c r="A563" s="155">
        <v>120</v>
      </c>
      <c r="B563" s="156" t="s">
        <v>738</v>
      </c>
      <c r="C563" s="203" t="s">
        <v>739</v>
      </c>
      <c r="D563" s="157" t="s">
        <v>0</v>
      </c>
      <c r="E563" s="198"/>
      <c r="F563" s="159"/>
      <c r="G563" s="158">
        <f>ROUND(E563*F563,2)</f>
        <v>0</v>
      </c>
      <c r="H563" s="159"/>
      <c r="I563" s="158">
        <f>ROUND(E563*H563,2)</f>
        <v>0</v>
      </c>
      <c r="J563" s="159"/>
      <c r="K563" s="158">
        <f>ROUND(E563*J563,2)</f>
        <v>0</v>
      </c>
      <c r="L563" s="158">
        <v>21</v>
      </c>
      <c r="M563" s="158">
        <f>G563*(1+L563/100)</f>
        <v>0</v>
      </c>
      <c r="N563" s="158">
        <v>0</v>
      </c>
      <c r="O563" s="158">
        <f>ROUND(E563*N563,2)</f>
        <v>0</v>
      </c>
      <c r="P563" s="158">
        <v>0</v>
      </c>
      <c r="Q563" s="158">
        <f>ROUND(E563*P563,2)</f>
        <v>0</v>
      </c>
      <c r="R563" s="158"/>
      <c r="S563" s="158" t="s">
        <v>177</v>
      </c>
      <c r="T563" s="158" t="s">
        <v>178</v>
      </c>
      <c r="U563" s="158">
        <v>0</v>
      </c>
      <c r="V563" s="158">
        <f>ROUND(E563*U563,2)</f>
        <v>0</v>
      </c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702</v>
      </c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x14ac:dyDescent="0.2">
      <c r="A564" s="161" t="s">
        <v>172</v>
      </c>
      <c r="B564" s="162" t="s">
        <v>114</v>
      </c>
      <c r="C564" s="182" t="s">
        <v>115</v>
      </c>
      <c r="D564" s="163"/>
      <c r="E564" s="164"/>
      <c r="F564" s="165"/>
      <c r="G564" s="165">
        <f>SUMIF(AG565:AG597,"&lt;&gt;NOR",G565:G597)</f>
        <v>0</v>
      </c>
      <c r="H564" s="165"/>
      <c r="I564" s="165">
        <f>SUM(I565:I597)</f>
        <v>0</v>
      </c>
      <c r="J564" s="165"/>
      <c r="K564" s="165">
        <f>SUM(K565:K597)</f>
        <v>0</v>
      </c>
      <c r="L564" s="165"/>
      <c r="M564" s="165">
        <f>SUM(M565:M597)</f>
        <v>0</v>
      </c>
      <c r="N564" s="165"/>
      <c r="O564" s="165">
        <f>SUM(O565:O597)</f>
        <v>0</v>
      </c>
      <c r="P564" s="165"/>
      <c r="Q564" s="165">
        <f>SUM(Q565:Q597)</f>
        <v>0</v>
      </c>
      <c r="R564" s="165"/>
      <c r="S564" s="165"/>
      <c r="T564" s="166"/>
      <c r="U564" s="160"/>
      <c r="V564" s="160">
        <f>SUM(V565:V597)</f>
        <v>53.599999999999994</v>
      </c>
      <c r="W564" s="160"/>
      <c r="AG564" t="s">
        <v>173</v>
      </c>
    </row>
    <row r="565" spans="1:60" ht="33.75" outlineLevel="1" x14ac:dyDescent="0.2">
      <c r="A565" s="167">
        <v>121</v>
      </c>
      <c r="B565" s="168" t="s">
        <v>740</v>
      </c>
      <c r="C565" s="184" t="s">
        <v>741</v>
      </c>
      <c r="D565" s="169" t="s">
        <v>227</v>
      </c>
      <c r="E565" s="170">
        <v>9</v>
      </c>
      <c r="F565" s="171"/>
      <c r="G565" s="172">
        <f>ROUND(E565*F565,2)</f>
        <v>0</v>
      </c>
      <c r="H565" s="171"/>
      <c r="I565" s="172">
        <f>ROUND(E565*H565,2)</f>
        <v>0</v>
      </c>
      <c r="J565" s="171"/>
      <c r="K565" s="172">
        <f>ROUND(E565*J565,2)</f>
        <v>0</v>
      </c>
      <c r="L565" s="172">
        <v>21</v>
      </c>
      <c r="M565" s="172">
        <f>G565*(1+L565/100)</f>
        <v>0</v>
      </c>
      <c r="N565" s="172">
        <v>0</v>
      </c>
      <c r="O565" s="172">
        <f>ROUND(E565*N565,2)</f>
        <v>0</v>
      </c>
      <c r="P565" s="172">
        <v>0</v>
      </c>
      <c r="Q565" s="172">
        <f>ROUND(E565*P565,2)</f>
        <v>0</v>
      </c>
      <c r="R565" s="172"/>
      <c r="S565" s="172" t="s">
        <v>177</v>
      </c>
      <c r="T565" s="173" t="s">
        <v>178</v>
      </c>
      <c r="U565" s="158">
        <v>0.35</v>
      </c>
      <c r="V565" s="158">
        <f>ROUND(E565*U565,2)</f>
        <v>3.15</v>
      </c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611</v>
      </c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55"/>
      <c r="B566" s="156"/>
      <c r="C566" s="190" t="s">
        <v>742</v>
      </c>
      <c r="D566" s="188"/>
      <c r="E566" s="189">
        <v>9</v>
      </c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200</v>
      </c>
      <c r="AH566" s="148">
        <v>0</v>
      </c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ht="33.75" outlineLevel="1" x14ac:dyDescent="0.2">
      <c r="A567" s="167">
        <v>122</v>
      </c>
      <c r="B567" s="168" t="s">
        <v>743</v>
      </c>
      <c r="C567" s="184" t="s">
        <v>744</v>
      </c>
      <c r="D567" s="169" t="s">
        <v>227</v>
      </c>
      <c r="E567" s="170">
        <v>9</v>
      </c>
      <c r="F567" s="171"/>
      <c r="G567" s="172">
        <f>ROUND(E567*F567,2)</f>
        <v>0</v>
      </c>
      <c r="H567" s="171"/>
      <c r="I567" s="172">
        <f>ROUND(E567*H567,2)</f>
        <v>0</v>
      </c>
      <c r="J567" s="171"/>
      <c r="K567" s="172">
        <f>ROUND(E567*J567,2)</f>
        <v>0</v>
      </c>
      <c r="L567" s="172">
        <v>21</v>
      </c>
      <c r="M567" s="172">
        <f>G567*(1+L567/100)</f>
        <v>0</v>
      </c>
      <c r="N567" s="172">
        <v>0</v>
      </c>
      <c r="O567" s="172">
        <f>ROUND(E567*N567,2)</f>
        <v>0</v>
      </c>
      <c r="P567" s="172">
        <v>0</v>
      </c>
      <c r="Q567" s="172">
        <f>ROUND(E567*P567,2)</f>
        <v>0</v>
      </c>
      <c r="R567" s="172"/>
      <c r="S567" s="172" t="s">
        <v>177</v>
      </c>
      <c r="T567" s="173" t="s">
        <v>178</v>
      </c>
      <c r="U567" s="158">
        <v>0.51</v>
      </c>
      <c r="V567" s="158">
        <f>ROUND(E567*U567,2)</f>
        <v>4.59</v>
      </c>
      <c r="W567" s="15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 t="s">
        <v>611</v>
      </c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outlineLevel="1" x14ac:dyDescent="0.2">
      <c r="A568" s="155"/>
      <c r="B568" s="156"/>
      <c r="C568" s="190" t="s">
        <v>742</v>
      </c>
      <c r="D568" s="188"/>
      <c r="E568" s="189">
        <v>9</v>
      </c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200</v>
      </c>
      <c r="AH568" s="148">
        <v>0</v>
      </c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ht="22.5" outlineLevel="1" x14ac:dyDescent="0.2">
      <c r="A569" s="167">
        <v>123</v>
      </c>
      <c r="B569" s="168" t="s">
        <v>745</v>
      </c>
      <c r="C569" s="184" t="s">
        <v>746</v>
      </c>
      <c r="D569" s="169" t="s">
        <v>227</v>
      </c>
      <c r="E569" s="170">
        <v>7</v>
      </c>
      <c r="F569" s="171"/>
      <c r="G569" s="172">
        <f>ROUND(E569*F569,2)</f>
        <v>0</v>
      </c>
      <c r="H569" s="171"/>
      <c r="I569" s="172">
        <f>ROUND(E569*H569,2)</f>
        <v>0</v>
      </c>
      <c r="J569" s="171"/>
      <c r="K569" s="172">
        <f>ROUND(E569*J569,2)</f>
        <v>0</v>
      </c>
      <c r="L569" s="172">
        <v>21</v>
      </c>
      <c r="M569" s="172">
        <f>G569*(1+L569/100)</f>
        <v>0</v>
      </c>
      <c r="N569" s="172">
        <v>0</v>
      </c>
      <c r="O569" s="172">
        <f>ROUND(E569*N569,2)</f>
        <v>0</v>
      </c>
      <c r="P569" s="172">
        <v>0</v>
      </c>
      <c r="Q569" s="172">
        <f>ROUND(E569*P569,2)</f>
        <v>0</v>
      </c>
      <c r="R569" s="172"/>
      <c r="S569" s="172" t="s">
        <v>177</v>
      </c>
      <c r="T569" s="173" t="s">
        <v>178</v>
      </c>
      <c r="U569" s="158">
        <v>0.77</v>
      </c>
      <c r="V569" s="158">
        <f>ROUND(E569*U569,2)</f>
        <v>5.39</v>
      </c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611</v>
      </c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190" t="s">
        <v>747</v>
      </c>
      <c r="D570" s="188"/>
      <c r="E570" s="189">
        <v>7</v>
      </c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>
        <v>0</v>
      </c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ht="33.75" outlineLevel="1" x14ac:dyDescent="0.2">
      <c r="A571" s="167">
        <v>124</v>
      </c>
      <c r="B571" s="168" t="s">
        <v>748</v>
      </c>
      <c r="C571" s="184" t="s">
        <v>749</v>
      </c>
      <c r="D571" s="169" t="s">
        <v>227</v>
      </c>
      <c r="E571" s="170">
        <v>8</v>
      </c>
      <c r="F571" s="171"/>
      <c r="G571" s="172">
        <f>ROUND(E571*F571,2)</f>
        <v>0</v>
      </c>
      <c r="H571" s="171"/>
      <c r="I571" s="172">
        <f>ROUND(E571*H571,2)</f>
        <v>0</v>
      </c>
      <c r="J571" s="171"/>
      <c r="K571" s="172">
        <f>ROUND(E571*J571,2)</f>
        <v>0</v>
      </c>
      <c r="L571" s="172">
        <v>21</v>
      </c>
      <c r="M571" s="172">
        <f>G571*(1+L571/100)</f>
        <v>0</v>
      </c>
      <c r="N571" s="172">
        <v>0</v>
      </c>
      <c r="O571" s="172">
        <f>ROUND(E571*N571,2)</f>
        <v>0</v>
      </c>
      <c r="P571" s="172">
        <v>0</v>
      </c>
      <c r="Q571" s="172">
        <f>ROUND(E571*P571,2)</f>
        <v>0</v>
      </c>
      <c r="R571" s="172"/>
      <c r="S571" s="172" t="s">
        <v>177</v>
      </c>
      <c r="T571" s="173" t="s">
        <v>178</v>
      </c>
      <c r="U571" s="158">
        <v>0.75</v>
      </c>
      <c r="V571" s="158">
        <f>ROUND(E571*U571,2)</f>
        <v>6</v>
      </c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611</v>
      </c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outlineLevel="1" x14ac:dyDescent="0.2">
      <c r="A572" s="155"/>
      <c r="B572" s="156"/>
      <c r="C572" s="190" t="s">
        <v>90</v>
      </c>
      <c r="D572" s="188"/>
      <c r="E572" s="189">
        <v>8</v>
      </c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 t="s">
        <v>200</v>
      </c>
      <c r="AH572" s="148">
        <v>0</v>
      </c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ht="22.5" outlineLevel="1" x14ac:dyDescent="0.2">
      <c r="A573" s="167">
        <v>125</v>
      </c>
      <c r="B573" s="168" t="s">
        <v>750</v>
      </c>
      <c r="C573" s="184" t="s">
        <v>751</v>
      </c>
      <c r="D573" s="169" t="s">
        <v>227</v>
      </c>
      <c r="E573" s="170">
        <v>7</v>
      </c>
      <c r="F573" s="171"/>
      <c r="G573" s="172">
        <f>ROUND(E573*F573,2)</f>
        <v>0</v>
      </c>
      <c r="H573" s="171"/>
      <c r="I573" s="172">
        <f>ROUND(E573*H573,2)</f>
        <v>0</v>
      </c>
      <c r="J573" s="171"/>
      <c r="K573" s="172">
        <f>ROUND(E573*J573,2)</f>
        <v>0</v>
      </c>
      <c r="L573" s="172">
        <v>21</v>
      </c>
      <c r="M573" s="172">
        <f>G573*(1+L573/100)</f>
        <v>0</v>
      </c>
      <c r="N573" s="172">
        <v>0</v>
      </c>
      <c r="O573" s="172">
        <f>ROUND(E573*N573,2)</f>
        <v>0</v>
      </c>
      <c r="P573" s="172">
        <v>0</v>
      </c>
      <c r="Q573" s="172">
        <f>ROUND(E573*P573,2)</f>
        <v>0</v>
      </c>
      <c r="R573" s="172"/>
      <c r="S573" s="172" t="s">
        <v>177</v>
      </c>
      <c r="T573" s="173" t="s">
        <v>178</v>
      </c>
      <c r="U573" s="158">
        <v>0.97</v>
      </c>
      <c r="V573" s="158">
        <f>ROUND(E573*U573,2)</f>
        <v>6.79</v>
      </c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611</v>
      </c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1" x14ac:dyDescent="0.2">
      <c r="A574" s="155"/>
      <c r="B574" s="156"/>
      <c r="C574" s="190" t="s">
        <v>747</v>
      </c>
      <c r="D574" s="188"/>
      <c r="E574" s="189">
        <v>7</v>
      </c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200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ht="33.75" outlineLevel="1" x14ac:dyDescent="0.2">
      <c r="A575" s="167">
        <v>126</v>
      </c>
      <c r="B575" s="168" t="s">
        <v>752</v>
      </c>
      <c r="C575" s="184" t="s">
        <v>753</v>
      </c>
      <c r="D575" s="169" t="s">
        <v>227</v>
      </c>
      <c r="E575" s="170">
        <v>8</v>
      </c>
      <c r="F575" s="171"/>
      <c r="G575" s="172">
        <f>ROUND(E575*F575,2)</f>
        <v>0</v>
      </c>
      <c r="H575" s="171"/>
      <c r="I575" s="172">
        <f>ROUND(E575*H575,2)</f>
        <v>0</v>
      </c>
      <c r="J575" s="171"/>
      <c r="K575" s="172">
        <f>ROUND(E575*J575,2)</f>
        <v>0</v>
      </c>
      <c r="L575" s="172">
        <v>21</v>
      </c>
      <c r="M575" s="172">
        <f>G575*(1+L575/100)</f>
        <v>0</v>
      </c>
      <c r="N575" s="172">
        <v>0</v>
      </c>
      <c r="O575" s="172">
        <f>ROUND(E575*N575,2)</f>
        <v>0</v>
      </c>
      <c r="P575" s="172">
        <v>0</v>
      </c>
      <c r="Q575" s="172">
        <f>ROUND(E575*P575,2)</f>
        <v>0</v>
      </c>
      <c r="R575" s="172"/>
      <c r="S575" s="172" t="s">
        <v>177</v>
      </c>
      <c r="T575" s="173" t="s">
        <v>178</v>
      </c>
      <c r="U575" s="158">
        <v>3.46</v>
      </c>
      <c r="V575" s="158">
        <f>ROUND(E575*U575,2)</f>
        <v>27.68</v>
      </c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611</v>
      </c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outlineLevel="1" x14ac:dyDescent="0.2">
      <c r="A576" s="155"/>
      <c r="B576" s="156"/>
      <c r="C576" s="190" t="s">
        <v>90</v>
      </c>
      <c r="D576" s="188"/>
      <c r="E576" s="189">
        <v>8</v>
      </c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 t="s">
        <v>200</v>
      </c>
      <c r="AH576" s="148">
        <v>0</v>
      </c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</row>
    <row r="577" spans="1:60" ht="33.75" outlineLevel="1" x14ac:dyDescent="0.2">
      <c r="A577" s="167">
        <v>127</v>
      </c>
      <c r="B577" s="168" t="s">
        <v>754</v>
      </c>
      <c r="C577" s="184" t="s">
        <v>755</v>
      </c>
      <c r="D577" s="169" t="s">
        <v>227</v>
      </c>
      <c r="E577" s="170">
        <v>1</v>
      </c>
      <c r="F577" s="171"/>
      <c r="G577" s="172">
        <f>ROUND(E577*F577,2)</f>
        <v>0</v>
      </c>
      <c r="H577" s="171"/>
      <c r="I577" s="172">
        <f>ROUND(E577*H577,2)</f>
        <v>0</v>
      </c>
      <c r="J577" s="171"/>
      <c r="K577" s="172">
        <f>ROUND(E577*J577,2)</f>
        <v>0</v>
      </c>
      <c r="L577" s="172">
        <v>21</v>
      </c>
      <c r="M577" s="172">
        <f>G577*(1+L577/100)</f>
        <v>0</v>
      </c>
      <c r="N577" s="172">
        <v>0</v>
      </c>
      <c r="O577" s="172">
        <f>ROUND(E577*N577,2)</f>
        <v>0</v>
      </c>
      <c r="P577" s="172">
        <v>0</v>
      </c>
      <c r="Q577" s="172">
        <f>ROUND(E577*P577,2)</f>
        <v>0</v>
      </c>
      <c r="R577" s="172"/>
      <c r="S577" s="172" t="s">
        <v>184</v>
      </c>
      <c r="T577" s="173" t="s">
        <v>178</v>
      </c>
      <c r="U577" s="158">
        <v>0</v>
      </c>
      <c r="V577" s="158">
        <f>ROUND(E577*U577,2)</f>
        <v>0</v>
      </c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611</v>
      </c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55"/>
      <c r="B578" s="156"/>
      <c r="C578" s="190" t="s">
        <v>69</v>
      </c>
      <c r="D578" s="188"/>
      <c r="E578" s="189">
        <v>1</v>
      </c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 t="s">
        <v>200</v>
      </c>
      <c r="AH578" s="148">
        <v>0</v>
      </c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outlineLevel="1" x14ac:dyDescent="0.2">
      <c r="A579" s="167">
        <v>128</v>
      </c>
      <c r="B579" s="168" t="s">
        <v>756</v>
      </c>
      <c r="C579" s="184" t="s">
        <v>757</v>
      </c>
      <c r="D579" s="169" t="s">
        <v>758</v>
      </c>
      <c r="E579" s="170">
        <v>27</v>
      </c>
      <c r="F579" s="171"/>
      <c r="G579" s="172">
        <f>ROUND(E579*F579,2)</f>
        <v>0</v>
      </c>
      <c r="H579" s="171"/>
      <c r="I579" s="172">
        <f>ROUND(E579*H579,2)</f>
        <v>0</v>
      </c>
      <c r="J579" s="171"/>
      <c r="K579" s="172">
        <f>ROUND(E579*J579,2)</f>
        <v>0</v>
      </c>
      <c r="L579" s="172">
        <v>21</v>
      </c>
      <c r="M579" s="172">
        <f>G579*(1+L579/100)</f>
        <v>0</v>
      </c>
      <c r="N579" s="172">
        <v>0</v>
      </c>
      <c r="O579" s="172">
        <f>ROUND(E579*N579,2)</f>
        <v>0</v>
      </c>
      <c r="P579" s="172">
        <v>0</v>
      </c>
      <c r="Q579" s="172">
        <f>ROUND(E579*P579,2)</f>
        <v>0</v>
      </c>
      <c r="R579" s="172"/>
      <c r="S579" s="172" t="s">
        <v>184</v>
      </c>
      <c r="T579" s="173" t="s">
        <v>178</v>
      </c>
      <c r="U579" s="158">
        <v>0</v>
      </c>
      <c r="V579" s="158">
        <f>ROUND(E579*U579,2)</f>
        <v>0</v>
      </c>
      <c r="W579" s="15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 t="s">
        <v>611</v>
      </c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outlineLevel="1" x14ac:dyDescent="0.2">
      <c r="A580" s="155"/>
      <c r="B580" s="156"/>
      <c r="C580" s="190" t="s">
        <v>759</v>
      </c>
      <c r="D580" s="188"/>
      <c r="E580" s="189">
        <v>27</v>
      </c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200</v>
      </c>
      <c r="AH580" s="148">
        <v>0</v>
      </c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outlineLevel="1" x14ac:dyDescent="0.2">
      <c r="A581" s="167">
        <v>129</v>
      </c>
      <c r="B581" s="168" t="s">
        <v>760</v>
      </c>
      <c r="C581" s="184" t="s">
        <v>761</v>
      </c>
      <c r="D581" s="169" t="s">
        <v>227</v>
      </c>
      <c r="E581" s="170">
        <v>7</v>
      </c>
      <c r="F581" s="171"/>
      <c r="G581" s="172">
        <f>ROUND(E581*F581,2)</f>
        <v>0</v>
      </c>
      <c r="H581" s="171"/>
      <c r="I581" s="172">
        <f>ROUND(E581*H581,2)</f>
        <v>0</v>
      </c>
      <c r="J581" s="171"/>
      <c r="K581" s="172">
        <f>ROUND(E581*J581,2)</f>
        <v>0</v>
      </c>
      <c r="L581" s="172">
        <v>21</v>
      </c>
      <c r="M581" s="172">
        <f>G581*(1+L581/100)</f>
        <v>0</v>
      </c>
      <c r="N581" s="172">
        <v>0</v>
      </c>
      <c r="O581" s="172">
        <f>ROUND(E581*N581,2)</f>
        <v>0</v>
      </c>
      <c r="P581" s="172">
        <v>0</v>
      </c>
      <c r="Q581" s="172">
        <f>ROUND(E581*P581,2)</f>
        <v>0</v>
      </c>
      <c r="R581" s="172"/>
      <c r="S581" s="172" t="s">
        <v>184</v>
      </c>
      <c r="T581" s="173" t="s">
        <v>178</v>
      </c>
      <c r="U581" s="158">
        <v>0</v>
      </c>
      <c r="V581" s="158">
        <f>ROUND(E581*U581,2)</f>
        <v>0</v>
      </c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611</v>
      </c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55"/>
      <c r="B582" s="156"/>
      <c r="C582" s="190" t="s">
        <v>747</v>
      </c>
      <c r="D582" s="188"/>
      <c r="E582" s="189">
        <v>7</v>
      </c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200</v>
      </c>
      <c r="AH582" s="148">
        <v>0</v>
      </c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outlineLevel="1" x14ac:dyDescent="0.2">
      <c r="A583" s="174">
        <v>130</v>
      </c>
      <c r="B583" s="175" t="s">
        <v>762</v>
      </c>
      <c r="C583" s="183" t="s">
        <v>763</v>
      </c>
      <c r="D583" s="176" t="s">
        <v>227</v>
      </c>
      <c r="E583" s="177">
        <v>1</v>
      </c>
      <c r="F583" s="178"/>
      <c r="G583" s="179">
        <f>ROUND(E583*F583,2)</f>
        <v>0</v>
      </c>
      <c r="H583" s="178"/>
      <c r="I583" s="179">
        <f>ROUND(E583*H583,2)</f>
        <v>0</v>
      </c>
      <c r="J583" s="178"/>
      <c r="K583" s="179">
        <f>ROUND(E583*J583,2)</f>
        <v>0</v>
      </c>
      <c r="L583" s="179">
        <v>21</v>
      </c>
      <c r="M583" s="179">
        <f>G583*(1+L583/100)</f>
        <v>0</v>
      </c>
      <c r="N583" s="179">
        <v>0</v>
      </c>
      <c r="O583" s="179">
        <f>ROUND(E583*N583,2)</f>
        <v>0</v>
      </c>
      <c r="P583" s="179">
        <v>0</v>
      </c>
      <c r="Q583" s="179">
        <f>ROUND(E583*P583,2)</f>
        <v>0</v>
      </c>
      <c r="R583" s="179"/>
      <c r="S583" s="179" t="s">
        <v>184</v>
      </c>
      <c r="T583" s="180" t="s">
        <v>178</v>
      </c>
      <c r="U583" s="158">
        <v>0</v>
      </c>
      <c r="V583" s="158">
        <f>ROUND(E583*U583,2)</f>
        <v>0</v>
      </c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611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outlineLevel="1" x14ac:dyDescent="0.2">
      <c r="A584" s="167">
        <v>131</v>
      </c>
      <c r="B584" s="168" t="s">
        <v>764</v>
      </c>
      <c r="C584" s="184" t="s">
        <v>765</v>
      </c>
      <c r="D584" s="169" t="s">
        <v>227</v>
      </c>
      <c r="E584" s="170">
        <v>8</v>
      </c>
      <c r="F584" s="171"/>
      <c r="G584" s="172">
        <f>ROUND(E584*F584,2)</f>
        <v>0</v>
      </c>
      <c r="H584" s="171"/>
      <c r="I584" s="172">
        <f>ROUND(E584*H584,2)</f>
        <v>0</v>
      </c>
      <c r="J584" s="171"/>
      <c r="K584" s="172">
        <f>ROUND(E584*J584,2)</f>
        <v>0</v>
      </c>
      <c r="L584" s="172">
        <v>21</v>
      </c>
      <c r="M584" s="172">
        <f>G584*(1+L584/100)</f>
        <v>0</v>
      </c>
      <c r="N584" s="172">
        <v>0</v>
      </c>
      <c r="O584" s="172">
        <f>ROUND(E584*N584,2)</f>
        <v>0</v>
      </c>
      <c r="P584" s="172">
        <v>0</v>
      </c>
      <c r="Q584" s="172">
        <f>ROUND(E584*P584,2)</f>
        <v>0</v>
      </c>
      <c r="R584" s="172"/>
      <c r="S584" s="172" t="s">
        <v>184</v>
      </c>
      <c r="T584" s="173" t="s">
        <v>178</v>
      </c>
      <c r="U584" s="158">
        <v>0</v>
      </c>
      <c r="V584" s="158">
        <f>ROUND(E584*U584,2)</f>
        <v>0</v>
      </c>
      <c r="W584" s="15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 t="s">
        <v>185</v>
      </c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outlineLevel="1" x14ac:dyDescent="0.2">
      <c r="A585" s="155"/>
      <c r="B585" s="156"/>
      <c r="C585" s="190" t="s">
        <v>90</v>
      </c>
      <c r="D585" s="188"/>
      <c r="E585" s="189">
        <v>8</v>
      </c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200</v>
      </c>
      <c r="AH585" s="148">
        <v>0</v>
      </c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1" x14ac:dyDescent="0.2">
      <c r="A586" s="167">
        <v>132</v>
      </c>
      <c r="B586" s="168" t="s">
        <v>766</v>
      </c>
      <c r="C586" s="184" t="s">
        <v>767</v>
      </c>
      <c r="D586" s="169" t="s">
        <v>227</v>
      </c>
      <c r="E586" s="170">
        <v>7</v>
      </c>
      <c r="F586" s="171"/>
      <c r="G586" s="172">
        <f>ROUND(E586*F586,2)</f>
        <v>0</v>
      </c>
      <c r="H586" s="171"/>
      <c r="I586" s="172">
        <f>ROUND(E586*H586,2)</f>
        <v>0</v>
      </c>
      <c r="J586" s="171"/>
      <c r="K586" s="172">
        <f>ROUND(E586*J586,2)</f>
        <v>0</v>
      </c>
      <c r="L586" s="172">
        <v>21</v>
      </c>
      <c r="M586" s="172">
        <f>G586*(1+L586/100)</f>
        <v>0</v>
      </c>
      <c r="N586" s="172">
        <v>0</v>
      </c>
      <c r="O586" s="172">
        <f>ROUND(E586*N586,2)</f>
        <v>0</v>
      </c>
      <c r="P586" s="172">
        <v>0</v>
      </c>
      <c r="Q586" s="172">
        <f>ROUND(E586*P586,2)</f>
        <v>0</v>
      </c>
      <c r="R586" s="172"/>
      <c r="S586" s="172" t="s">
        <v>184</v>
      </c>
      <c r="T586" s="173" t="s">
        <v>178</v>
      </c>
      <c r="U586" s="158">
        <v>0</v>
      </c>
      <c r="V586" s="158">
        <f>ROUND(E586*U586,2)</f>
        <v>0</v>
      </c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185</v>
      </c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outlineLevel="1" x14ac:dyDescent="0.2">
      <c r="A587" s="155"/>
      <c r="B587" s="156"/>
      <c r="C587" s="190" t="s">
        <v>747</v>
      </c>
      <c r="D587" s="188"/>
      <c r="E587" s="189">
        <v>7</v>
      </c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 t="s">
        <v>200</v>
      </c>
      <c r="AH587" s="148">
        <v>0</v>
      </c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outlineLevel="1" x14ac:dyDescent="0.2">
      <c r="A588" s="167">
        <v>133</v>
      </c>
      <c r="B588" s="168" t="s">
        <v>768</v>
      </c>
      <c r="C588" s="184" t="s">
        <v>769</v>
      </c>
      <c r="D588" s="169" t="s">
        <v>227</v>
      </c>
      <c r="E588" s="170">
        <v>7</v>
      </c>
      <c r="F588" s="171"/>
      <c r="G588" s="172">
        <f>ROUND(E588*F588,2)</f>
        <v>0</v>
      </c>
      <c r="H588" s="171"/>
      <c r="I588" s="172">
        <f>ROUND(E588*H588,2)</f>
        <v>0</v>
      </c>
      <c r="J588" s="171"/>
      <c r="K588" s="172">
        <f>ROUND(E588*J588,2)</f>
        <v>0</v>
      </c>
      <c r="L588" s="172">
        <v>21</v>
      </c>
      <c r="M588" s="172">
        <f>G588*(1+L588/100)</f>
        <v>0</v>
      </c>
      <c r="N588" s="172">
        <v>0</v>
      </c>
      <c r="O588" s="172">
        <f>ROUND(E588*N588,2)</f>
        <v>0</v>
      </c>
      <c r="P588" s="172">
        <v>0</v>
      </c>
      <c r="Q588" s="172">
        <f>ROUND(E588*P588,2)</f>
        <v>0</v>
      </c>
      <c r="R588" s="172"/>
      <c r="S588" s="172" t="s">
        <v>184</v>
      </c>
      <c r="T588" s="173" t="s">
        <v>178</v>
      </c>
      <c r="U588" s="158">
        <v>0</v>
      </c>
      <c r="V588" s="158">
        <f>ROUND(E588*U588,2)</f>
        <v>0</v>
      </c>
      <c r="W588" s="15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 t="s">
        <v>185</v>
      </c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outlineLevel="1" x14ac:dyDescent="0.2">
      <c r="A589" s="155"/>
      <c r="B589" s="156"/>
      <c r="C589" s="190" t="s">
        <v>747</v>
      </c>
      <c r="D589" s="188"/>
      <c r="E589" s="189">
        <v>7</v>
      </c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 t="s">
        <v>200</v>
      </c>
      <c r="AH589" s="148">
        <v>0</v>
      </c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1" x14ac:dyDescent="0.2">
      <c r="A590" s="167">
        <v>134</v>
      </c>
      <c r="B590" s="168" t="s">
        <v>770</v>
      </c>
      <c r="C590" s="184" t="s">
        <v>771</v>
      </c>
      <c r="D590" s="169" t="s">
        <v>227</v>
      </c>
      <c r="E590" s="170">
        <v>8</v>
      </c>
      <c r="F590" s="171"/>
      <c r="G590" s="172">
        <f>ROUND(E590*F590,2)</f>
        <v>0</v>
      </c>
      <c r="H590" s="171"/>
      <c r="I590" s="172">
        <f>ROUND(E590*H590,2)</f>
        <v>0</v>
      </c>
      <c r="J590" s="171"/>
      <c r="K590" s="172">
        <f>ROUND(E590*J590,2)</f>
        <v>0</v>
      </c>
      <c r="L590" s="172">
        <v>21</v>
      </c>
      <c r="M590" s="172">
        <f>G590*(1+L590/100)</f>
        <v>0</v>
      </c>
      <c r="N590" s="172">
        <v>0</v>
      </c>
      <c r="O590" s="172">
        <f>ROUND(E590*N590,2)</f>
        <v>0</v>
      </c>
      <c r="P590" s="172">
        <v>0</v>
      </c>
      <c r="Q590" s="172">
        <f>ROUND(E590*P590,2)</f>
        <v>0</v>
      </c>
      <c r="R590" s="172"/>
      <c r="S590" s="172" t="s">
        <v>184</v>
      </c>
      <c r="T590" s="173" t="s">
        <v>178</v>
      </c>
      <c r="U590" s="158">
        <v>0</v>
      </c>
      <c r="V590" s="158">
        <f>ROUND(E590*U590,2)</f>
        <v>0</v>
      </c>
      <c r="W590" s="15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 t="s">
        <v>611</v>
      </c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outlineLevel="1" x14ac:dyDescent="0.2">
      <c r="A591" s="155"/>
      <c r="B591" s="156"/>
      <c r="C591" s="190" t="s">
        <v>90</v>
      </c>
      <c r="D591" s="188"/>
      <c r="E591" s="189">
        <v>8</v>
      </c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 t="s">
        <v>200</v>
      </c>
      <c r="AH591" s="148">
        <v>0</v>
      </c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outlineLevel="1" x14ac:dyDescent="0.2">
      <c r="A592" s="167">
        <v>135</v>
      </c>
      <c r="B592" s="168" t="s">
        <v>772</v>
      </c>
      <c r="C592" s="184" t="s">
        <v>773</v>
      </c>
      <c r="D592" s="169" t="s">
        <v>227</v>
      </c>
      <c r="E592" s="170">
        <v>1</v>
      </c>
      <c r="F592" s="171"/>
      <c r="G592" s="172">
        <f>ROUND(E592*F592,2)</f>
        <v>0</v>
      </c>
      <c r="H592" s="171"/>
      <c r="I592" s="172">
        <f>ROUND(E592*H592,2)</f>
        <v>0</v>
      </c>
      <c r="J592" s="171"/>
      <c r="K592" s="172">
        <f>ROUND(E592*J592,2)</f>
        <v>0</v>
      </c>
      <c r="L592" s="172">
        <v>21</v>
      </c>
      <c r="M592" s="172">
        <f>G592*(1+L592/100)</f>
        <v>0</v>
      </c>
      <c r="N592" s="172">
        <v>0</v>
      </c>
      <c r="O592" s="172">
        <f>ROUND(E592*N592,2)</f>
        <v>0</v>
      </c>
      <c r="P592" s="172">
        <v>0</v>
      </c>
      <c r="Q592" s="172">
        <f>ROUND(E592*P592,2)</f>
        <v>0</v>
      </c>
      <c r="R592" s="172"/>
      <c r="S592" s="172" t="s">
        <v>184</v>
      </c>
      <c r="T592" s="173" t="s">
        <v>178</v>
      </c>
      <c r="U592" s="158">
        <v>0</v>
      </c>
      <c r="V592" s="158">
        <f>ROUND(E592*U592,2)</f>
        <v>0</v>
      </c>
      <c r="W592" s="15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 t="s">
        <v>611</v>
      </c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outlineLevel="1" x14ac:dyDescent="0.2">
      <c r="A593" s="155"/>
      <c r="B593" s="156"/>
      <c r="C593" s="190" t="s">
        <v>69</v>
      </c>
      <c r="D593" s="188"/>
      <c r="E593" s="189">
        <v>1</v>
      </c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 t="s">
        <v>200</v>
      </c>
      <c r="AH593" s="148">
        <v>0</v>
      </c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outlineLevel="1" x14ac:dyDescent="0.2">
      <c r="A594" s="167">
        <v>136</v>
      </c>
      <c r="B594" s="168" t="s">
        <v>774</v>
      </c>
      <c r="C594" s="184" t="s">
        <v>775</v>
      </c>
      <c r="D594" s="169" t="s">
        <v>227</v>
      </c>
      <c r="E594" s="170">
        <v>7</v>
      </c>
      <c r="F594" s="171"/>
      <c r="G594" s="172">
        <f>ROUND(E594*F594,2)</f>
        <v>0</v>
      </c>
      <c r="H594" s="171"/>
      <c r="I594" s="172">
        <f>ROUND(E594*H594,2)</f>
        <v>0</v>
      </c>
      <c r="J594" s="171"/>
      <c r="K594" s="172">
        <f>ROUND(E594*J594,2)</f>
        <v>0</v>
      </c>
      <c r="L594" s="172">
        <v>21</v>
      </c>
      <c r="M594" s="172">
        <f>G594*(1+L594/100)</f>
        <v>0</v>
      </c>
      <c r="N594" s="172">
        <v>0</v>
      </c>
      <c r="O594" s="172">
        <f>ROUND(E594*N594,2)</f>
        <v>0</v>
      </c>
      <c r="P594" s="172">
        <v>0</v>
      </c>
      <c r="Q594" s="172">
        <f>ROUND(E594*P594,2)</f>
        <v>0</v>
      </c>
      <c r="R594" s="172"/>
      <c r="S594" s="172" t="s">
        <v>184</v>
      </c>
      <c r="T594" s="173" t="s">
        <v>178</v>
      </c>
      <c r="U594" s="158">
        <v>0</v>
      </c>
      <c r="V594" s="158">
        <f>ROUND(E594*U594,2)</f>
        <v>0</v>
      </c>
      <c r="W594" s="15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 t="s">
        <v>185</v>
      </c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outlineLevel="1" x14ac:dyDescent="0.2">
      <c r="A595" s="155"/>
      <c r="B595" s="156"/>
      <c r="C595" s="190" t="s">
        <v>747</v>
      </c>
      <c r="D595" s="188"/>
      <c r="E595" s="189">
        <v>7</v>
      </c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 t="s">
        <v>200</v>
      </c>
      <c r="AH595" s="148">
        <v>0</v>
      </c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outlineLevel="1" x14ac:dyDescent="0.2">
      <c r="A596" s="167">
        <v>137</v>
      </c>
      <c r="B596" s="168" t="s">
        <v>776</v>
      </c>
      <c r="C596" s="184" t="s">
        <v>777</v>
      </c>
      <c r="D596" s="169" t="s">
        <v>227</v>
      </c>
      <c r="E596" s="170">
        <v>2</v>
      </c>
      <c r="F596" s="171"/>
      <c r="G596" s="172">
        <f>ROUND(E596*F596,2)</f>
        <v>0</v>
      </c>
      <c r="H596" s="171"/>
      <c r="I596" s="172">
        <f>ROUND(E596*H596,2)</f>
        <v>0</v>
      </c>
      <c r="J596" s="171"/>
      <c r="K596" s="172">
        <f>ROUND(E596*J596,2)</f>
        <v>0</v>
      </c>
      <c r="L596" s="172">
        <v>21</v>
      </c>
      <c r="M596" s="172">
        <f>G596*(1+L596/100)</f>
        <v>0</v>
      </c>
      <c r="N596" s="172">
        <v>0</v>
      </c>
      <c r="O596" s="172">
        <f>ROUND(E596*N596,2)</f>
        <v>0</v>
      </c>
      <c r="P596" s="172">
        <v>0</v>
      </c>
      <c r="Q596" s="172">
        <f>ROUND(E596*P596,2)</f>
        <v>0</v>
      </c>
      <c r="R596" s="172"/>
      <c r="S596" s="172" t="s">
        <v>184</v>
      </c>
      <c r="T596" s="173" t="s">
        <v>178</v>
      </c>
      <c r="U596" s="158">
        <v>0</v>
      </c>
      <c r="V596" s="158">
        <f>ROUND(E596*U596,2)</f>
        <v>0</v>
      </c>
      <c r="W596" s="15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 t="s">
        <v>185</v>
      </c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outlineLevel="1" x14ac:dyDescent="0.2">
      <c r="A597" s="155">
        <v>138</v>
      </c>
      <c r="B597" s="156" t="s">
        <v>778</v>
      </c>
      <c r="C597" s="203" t="s">
        <v>779</v>
      </c>
      <c r="D597" s="157" t="s">
        <v>0</v>
      </c>
      <c r="E597" s="198"/>
      <c r="F597" s="159"/>
      <c r="G597" s="158">
        <f>ROUND(E597*F597,2)</f>
        <v>0</v>
      </c>
      <c r="H597" s="159"/>
      <c r="I597" s="158">
        <f>ROUND(E597*H597,2)</f>
        <v>0</v>
      </c>
      <c r="J597" s="159"/>
      <c r="K597" s="158">
        <f>ROUND(E597*J597,2)</f>
        <v>0</v>
      </c>
      <c r="L597" s="158">
        <v>21</v>
      </c>
      <c r="M597" s="158">
        <f>G597*(1+L597/100)</f>
        <v>0</v>
      </c>
      <c r="N597" s="158">
        <v>0</v>
      </c>
      <c r="O597" s="158">
        <f>ROUND(E597*N597,2)</f>
        <v>0</v>
      </c>
      <c r="P597" s="158">
        <v>0</v>
      </c>
      <c r="Q597" s="158">
        <f>ROUND(E597*P597,2)</f>
        <v>0</v>
      </c>
      <c r="R597" s="158"/>
      <c r="S597" s="158" t="s">
        <v>177</v>
      </c>
      <c r="T597" s="158" t="s">
        <v>178</v>
      </c>
      <c r="U597" s="158">
        <v>0</v>
      </c>
      <c r="V597" s="158">
        <f>ROUND(E597*U597,2)</f>
        <v>0</v>
      </c>
      <c r="W597" s="15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 t="s">
        <v>702</v>
      </c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x14ac:dyDescent="0.2">
      <c r="A598" s="161" t="s">
        <v>172</v>
      </c>
      <c r="B598" s="162" t="s">
        <v>116</v>
      </c>
      <c r="C598" s="182" t="s">
        <v>117</v>
      </c>
      <c r="D598" s="163"/>
      <c r="E598" s="164"/>
      <c r="F598" s="165"/>
      <c r="G598" s="165">
        <f>SUMIF(AG599:AG601,"&lt;&gt;NOR",G599:G601)</f>
        <v>0</v>
      </c>
      <c r="H598" s="165"/>
      <c r="I598" s="165">
        <f>SUM(I599:I601)</f>
        <v>0</v>
      </c>
      <c r="J598" s="165"/>
      <c r="K598" s="165">
        <f>SUM(K599:K601)</f>
        <v>0</v>
      </c>
      <c r="L598" s="165"/>
      <c r="M598" s="165">
        <f>SUM(M599:M601)</f>
        <v>0</v>
      </c>
      <c r="N598" s="165"/>
      <c r="O598" s="165">
        <f>SUM(O599:O601)</f>
        <v>0</v>
      </c>
      <c r="P598" s="165"/>
      <c r="Q598" s="165">
        <f>SUM(Q599:Q601)</f>
        <v>0</v>
      </c>
      <c r="R598" s="165"/>
      <c r="S598" s="165"/>
      <c r="T598" s="166"/>
      <c r="U598" s="160"/>
      <c r="V598" s="160">
        <f>SUM(V599:V601)</f>
        <v>2.67</v>
      </c>
      <c r="W598" s="160"/>
      <c r="AG598" t="s">
        <v>173</v>
      </c>
    </row>
    <row r="599" spans="1:60" ht="33.75" outlineLevel="1" x14ac:dyDescent="0.2">
      <c r="A599" s="167">
        <v>139</v>
      </c>
      <c r="B599" s="168" t="s">
        <v>780</v>
      </c>
      <c r="C599" s="184" t="s">
        <v>781</v>
      </c>
      <c r="D599" s="169" t="s">
        <v>195</v>
      </c>
      <c r="E599" s="170">
        <v>6.1440000000000001</v>
      </c>
      <c r="F599" s="171"/>
      <c r="G599" s="172">
        <f>ROUND(E599*F599,2)</f>
        <v>0</v>
      </c>
      <c r="H599" s="171"/>
      <c r="I599" s="172">
        <f>ROUND(E599*H599,2)</f>
        <v>0</v>
      </c>
      <c r="J599" s="171"/>
      <c r="K599" s="172">
        <f>ROUND(E599*J599,2)</f>
        <v>0</v>
      </c>
      <c r="L599" s="172">
        <v>21</v>
      </c>
      <c r="M599" s="172">
        <f>G599*(1+L599/100)</f>
        <v>0</v>
      </c>
      <c r="N599" s="172">
        <v>0</v>
      </c>
      <c r="O599" s="172">
        <f>ROUND(E599*N599,2)</f>
        <v>0</v>
      </c>
      <c r="P599" s="172">
        <v>0</v>
      </c>
      <c r="Q599" s="172">
        <f>ROUND(E599*P599,2)</f>
        <v>0</v>
      </c>
      <c r="R599" s="172"/>
      <c r="S599" s="172" t="s">
        <v>177</v>
      </c>
      <c r="T599" s="173" t="s">
        <v>178</v>
      </c>
      <c r="U599" s="158">
        <v>0.434</v>
      </c>
      <c r="V599" s="158">
        <f>ROUND(E599*U599,2)</f>
        <v>2.67</v>
      </c>
      <c r="W599" s="15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 t="s">
        <v>611</v>
      </c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outlineLevel="1" x14ac:dyDescent="0.2">
      <c r="A600" s="155"/>
      <c r="B600" s="156"/>
      <c r="C600" s="190" t="s">
        <v>782</v>
      </c>
      <c r="D600" s="188"/>
      <c r="E600" s="189">
        <v>6.14</v>
      </c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 t="s">
        <v>200</v>
      </c>
      <c r="AH600" s="148">
        <v>0</v>
      </c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ht="22.5" outlineLevel="1" x14ac:dyDescent="0.2">
      <c r="A601" s="155">
        <v>140</v>
      </c>
      <c r="B601" s="156" t="s">
        <v>783</v>
      </c>
      <c r="C601" s="203" t="s">
        <v>784</v>
      </c>
      <c r="D601" s="157" t="s">
        <v>0</v>
      </c>
      <c r="E601" s="198"/>
      <c r="F601" s="159"/>
      <c r="G601" s="158">
        <f>ROUND(E601*F601,2)</f>
        <v>0</v>
      </c>
      <c r="H601" s="159"/>
      <c r="I601" s="158">
        <f>ROUND(E601*H601,2)</f>
        <v>0</v>
      </c>
      <c r="J601" s="159"/>
      <c r="K601" s="158">
        <f>ROUND(E601*J601,2)</f>
        <v>0</v>
      </c>
      <c r="L601" s="158">
        <v>21</v>
      </c>
      <c r="M601" s="158">
        <f>G601*(1+L601/100)</f>
        <v>0</v>
      </c>
      <c r="N601" s="158">
        <v>0</v>
      </c>
      <c r="O601" s="158">
        <f>ROUND(E601*N601,2)</f>
        <v>0</v>
      </c>
      <c r="P601" s="158">
        <v>0</v>
      </c>
      <c r="Q601" s="158">
        <f>ROUND(E601*P601,2)</f>
        <v>0</v>
      </c>
      <c r="R601" s="158"/>
      <c r="S601" s="158" t="s">
        <v>177</v>
      </c>
      <c r="T601" s="158" t="s">
        <v>178</v>
      </c>
      <c r="U601" s="158">
        <v>0</v>
      </c>
      <c r="V601" s="158">
        <f>ROUND(E601*U601,2)</f>
        <v>0</v>
      </c>
      <c r="W601" s="15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 t="s">
        <v>702</v>
      </c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</row>
    <row r="602" spans="1:60" x14ac:dyDescent="0.2">
      <c r="A602" s="161" t="s">
        <v>172</v>
      </c>
      <c r="B602" s="162" t="s">
        <v>118</v>
      </c>
      <c r="C602" s="182" t="s">
        <v>119</v>
      </c>
      <c r="D602" s="163"/>
      <c r="E602" s="164"/>
      <c r="F602" s="165"/>
      <c r="G602" s="165">
        <f>SUMIF(AG603:AG607,"&lt;&gt;NOR",G603:G607)</f>
        <v>0</v>
      </c>
      <c r="H602" s="165"/>
      <c r="I602" s="165">
        <f>SUM(I603:I607)</f>
        <v>0</v>
      </c>
      <c r="J602" s="165"/>
      <c r="K602" s="165">
        <f>SUM(K603:K607)</f>
        <v>0</v>
      </c>
      <c r="L602" s="165"/>
      <c r="M602" s="165">
        <f>SUM(M603:M607)</f>
        <v>0</v>
      </c>
      <c r="N602" s="165"/>
      <c r="O602" s="165">
        <f>SUM(O603:O607)</f>
        <v>0</v>
      </c>
      <c r="P602" s="165"/>
      <c r="Q602" s="165">
        <f>SUM(Q603:Q607)</f>
        <v>0</v>
      </c>
      <c r="R602" s="165"/>
      <c r="S602" s="165"/>
      <c r="T602" s="166"/>
      <c r="U602" s="160"/>
      <c r="V602" s="160">
        <f>SUM(V603:V607)</f>
        <v>3.02</v>
      </c>
      <c r="W602" s="160"/>
      <c r="AG602" t="s">
        <v>173</v>
      </c>
    </row>
    <row r="603" spans="1:60" ht="22.5" outlineLevel="1" x14ac:dyDescent="0.2">
      <c r="A603" s="167">
        <v>141</v>
      </c>
      <c r="B603" s="168" t="s">
        <v>785</v>
      </c>
      <c r="C603" s="184" t="s">
        <v>786</v>
      </c>
      <c r="D603" s="169" t="s">
        <v>195</v>
      </c>
      <c r="E603" s="170">
        <v>10.115</v>
      </c>
      <c r="F603" s="171"/>
      <c r="G603" s="172">
        <f>ROUND(E603*F603,2)</f>
        <v>0</v>
      </c>
      <c r="H603" s="171"/>
      <c r="I603" s="172">
        <f>ROUND(E603*H603,2)</f>
        <v>0</v>
      </c>
      <c r="J603" s="171"/>
      <c r="K603" s="172">
        <f>ROUND(E603*J603,2)</f>
        <v>0</v>
      </c>
      <c r="L603" s="172">
        <v>21</v>
      </c>
      <c r="M603" s="172">
        <f>G603*(1+L603/100)</f>
        <v>0</v>
      </c>
      <c r="N603" s="172">
        <v>0</v>
      </c>
      <c r="O603" s="172">
        <f>ROUND(E603*N603,2)</f>
        <v>0</v>
      </c>
      <c r="P603" s="172">
        <v>0</v>
      </c>
      <c r="Q603" s="172">
        <f>ROUND(E603*P603,2)</f>
        <v>0</v>
      </c>
      <c r="R603" s="172"/>
      <c r="S603" s="172" t="s">
        <v>177</v>
      </c>
      <c r="T603" s="173" t="s">
        <v>178</v>
      </c>
      <c r="U603" s="158">
        <v>0.29830000000000001</v>
      </c>
      <c r="V603" s="158">
        <f>ROUND(E603*U603,2)</f>
        <v>3.02</v>
      </c>
      <c r="W603" s="15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 t="s">
        <v>611</v>
      </c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outlineLevel="1" x14ac:dyDescent="0.2">
      <c r="A604" s="155"/>
      <c r="B604" s="156"/>
      <c r="C604" s="190" t="s">
        <v>1101</v>
      </c>
      <c r="D604" s="188"/>
      <c r="E604" s="189">
        <v>10.119999999999999</v>
      </c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 t="s">
        <v>200</v>
      </c>
      <c r="AH604" s="148">
        <v>0</v>
      </c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ht="22.5" outlineLevel="1" x14ac:dyDescent="0.2">
      <c r="A605" s="167">
        <v>142</v>
      </c>
      <c r="B605" s="168" t="s">
        <v>788</v>
      </c>
      <c r="C605" s="184" t="s">
        <v>789</v>
      </c>
      <c r="D605" s="169" t="s">
        <v>195</v>
      </c>
      <c r="E605" s="170">
        <v>11.1265</v>
      </c>
      <c r="F605" s="171"/>
      <c r="G605" s="172">
        <f>ROUND(E605*F605,2)</f>
        <v>0</v>
      </c>
      <c r="H605" s="171"/>
      <c r="I605" s="172">
        <f>ROUND(E605*H605,2)</f>
        <v>0</v>
      </c>
      <c r="J605" s="171"/>
      <c r="K605" s="172">
        <f>ROUND(E605*J605,2)</f>
        <v>0</v>
      </c>
      <c r="L605" s="172">
        <v>21</v>
      </c>
      <c r="M605" s="172">
        <f>G605*(1+L605/100)</f>
        <v>0</v>
      </c>
      <c r="N605" s="172">
        <v>0</v>
      </c>
      <c r="O605" s="172">
        <f>ROUND(E605*N605,2)</f>
        <v>0</v>
      </c>
      <c r="P605" s="172">
        <v>0</v>
      </c>
      <c r="Q605" s="172">
        <f>ROUND(E605*P605,2)</f>
        <v>0</v>
      </c>
      <c r="R605" s="172" t="s">
        <v>228</v>
      </c>
      <c r="S605" s="172" t="s">
        <v>177</v>
      </c>
      <c r="T605" s="173" t="s">
        <v>178</v>
      </c>
      <c r="U605" s="158">
        <v>0</v>
      </c>
      <c r="V605" s="158">
        <f>ROUND(E605*U605,2)</f>
        <v>0</v>
      </c>
      <c r="W605" s="15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 t="s">
        <v>185</v>
      </c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outlineLevel="1" x14ac:dyDescent="0.2">
      <c r="A606" s="155"/>
      <c r="B606" s="156"/>
      <c r="C606" s="190" t="s">
        <v>1102</v>
      </c>
      <c r="D606" s="188"/>
      <c r="E606" s="189">
        <v>11.13</v>
      </c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 t="s">
        <v>200</v>
      </c>
      <c r="AH606" s="148">
        <v>0</v>
      </c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outlineLevel="1" x14ac:dyDescent="0.2">
      <c r="A607" s="155">
        <v>143</v>
      </c>
      <c r="B607" s="156" t="s">
        <v>791</v>
      </c>
      <c r="C607" s="203" t="s">
        <v>792</v>
      </c>
      <c r="D607" s="157" t="s">
        <v>0</v>
      </c>
      <c r="E607" s="198"/>
      <c r="F607" s="159"/>
      <c r="G607" s="158">
        <f>ROUND(E607*F607,2)</f>
        <v>0</v>
      </c>
      <c r="H607" s="159"/>
      <c r="I607" s="158">
        <f>ROUND(E607*H607,2)</f>
        <v>0</v>
      </c>
      <c r="J607" s="159"/>
      <c r="K607" s="158">
        <f>ROUND(E607*J607,2)</f>
        <v>0</v>
      </c>
      <c r="L607" s="158">
        <v>21</v>
      </c>
      <c r="M607" s="158">
        <f>G607*(1+L607/100)</f>
        <v>0</v>
      </c>
      <c r="N607" s="158">
        <v>0</v>
      </c>
      <c r="O607" s="158">
        <f>ROUND(E607*N607,2)</f>
        <v>0</v>
      </c>
      <c r="P607" s="158">
        <v>0</v>
      </c>
      <c r="Q607" s="158">
        <f>ROUND(E607*P607,2)</f>
        <v>0</v>
      </c>
      <c r="R607" s="158"/>
      <c r="S607" s="158" t="s">
        <v>177</v>
      </c>
      <c r="T607" s="158" t="s">
        <v>178</v>
      </c>
      <c r="U607" s="158">
        <v>0</v>
      </c>
      <c r="V607" s="158">
        <f>ROUND(E607*U607,2)</f>
        <v>0</v>
      </c>
      <c r="W607" s="15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 t="s">
        <v>702</v>
      </c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</row>
    <row r="608" spans="1:60" x14ac:dyDescent="0.2">
      <c r="A608" s="161" t="s">
        <v>172</v>
      </c>
      <c r="B608" s="162" t="s">
        <v>120</v>
      </c>
      <c r="C608" s="182" t="s">
        <v>121</v>
      </c>
      <c r="D608" s="163"/>
      <c r="E608" s="164"/>
      <c r="F608" s="165"/>
      <c r="G608" s="165">
        <f>SUMIF(AG609:AG683,"&lt;&gt;NOR",G609:G683)</f>
        <v>0</v>
      </c>
      <c r="H608" s="165"/>
      <c r="I608" s="165">
        <f>SUM(I609:I683)</f>
        <v>0</v>
      </c>
      <c r="J608" s="165"/>
      <c r="K608" s="165">
        <f>SUM(K609:K683)</f>
        <v>0</v>
      </c>
      <c r="L608" s="165"/>
      <c r="M608" s="165">
        <f>SUM(M609:M683)</f>
        <v>0</v>
      </c>
      <c r="N608" s="165"/>
      <c r="O608" s="165">
        <f>SUM(O609:O683)</f>
        <v>0</v>
      </c>
      <c r="P608" s="165"/>
      <c r="Q608" s="165">
        <f>SUM(Q609:Q683)</f>
        <v>0</v>
      </c>
      <c r="R608" s="165"/>
      <c r="S608" s="165"/>
      <c r="T608" s="166"/>
      <c r="U608" s="160"/>
      <c r="V608" s="160">
        <f>SUM(V609:V683)</f>
        <v>158.56</v>
      </c>
      <c r="W608" s="160"/>
      <c r="AG608" t="s">
        <v>173</v>
      </c>
    </row>
    <row r="609" spans="1:60" ht="22.5" outlineLevel="1" x14ac:dyDescent="0.2">
      <c r="A609" s="167">
        <v>144</v>
      </c>
      <c r="B609" s="168" t="s">
        <v>793</v>
      </c>
      <c r="C609" s="184" t="s">
        <v>794</v>
      </c>
      <c r="D609" s="169" t="s">
        <v>195</v>
      </c>
      <c r="E609" s="170">
        <v>87.084000000000003</v>
      </c>
      <c r="F609" s="171"/>
      <c r="G609" s="172">
        <f>ROUND(E609*F609,2)</f>
        <v>0</v>
      </c>
      <c r="H609" s="171"/>
      <c r="I609" s="172">
        <f>ROUND(E609*H609,2)</f>
        <v>0</v>
      </c>
      <c r="J609" s="171"/>
      <c r="K609" s="172">
        <f>ROUND(E609*J609,2)</f>
        <v>0</v>
      </c>
      <c r="L609" s="172">
        <v>21</v>
      </c>
      <c r="M609" s="172">
        <f>G609*(1+L609/100)</f>
        <v>0</v>
      </c>
      <c r="N609" s="172">
        <v>0</v>
      </c>
      <c r="O609" s="172">
        <f>ROUND(E609*N609,2)</f>
        <v>0</v>
      </c>
      <c r="P609" s="172">
        <v>0</v>
      </c>
      <c r="Q609" s="172">
        <f>ROUND(E609*P609,2)</f>
        <v>0</v>
      </c>
      <c r="R609" s="172"/>
      <c r="S609" s="172" t="s">
        <v>177</v>
      </c>
      <c r="T609" s="173" t="s">
        <v>178</v>
      </c>
      <c r="U609" s="158">
        <v>9.1999999999999998E-2</v>
      </c>
      <c r="V609" s="158">
        <f>ROUND(E609*U609,2)</f>
        <v>8.01</v>
      </c>
      <c r="W609" s="15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 t="s">
        <v>611</v>
      </c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outlineLevel="1" x14ac:dyDescent="0.2">
      <c r="A610" s="155"/>
      <c r="B610" s="156"/>
      <c r="C610" s="190" t="s">
        <v>670</v>
      </c>
      <c r="D610" s="188"/>
      <c r="E610" s="189">
        <v>87.08</v>
      </c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 t="s">
        <v>200</v>
      </c>
      <c r="AH610" s="148">
        <v>0</v>
      </c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ht="22.5" outlineLevel="1" x14ac:dyDescent="0.2">
      <c r="A611" s="167">
        <v>145</v>
      </c>
      <c r="B611" s="168" t="s">
        <v>795</v>
      </c>
      <c r="C611" s="184" t="s">
        <v>796</v>
      </c>
      <c r="D611" s="169" t="s">
        <v>256</v>
      </c>
      <c r="E611" s="170">
        <v>1298.48</v>
      </c>
      <c r="F611" s="171"/>
      <c r="G611" s="172">
        <f>ROUND(E611*F611,2)</f>
        <v>0</v>
      </c>
      <c r="H611" s="171"/>
      <c r="I611" s="172">
        <f>ROUND(E611*H611,2)</f>
        <v>0</v>
      </c>
      <c r="J611" s="171"/>
      <c r="K611" s="172">
        <f>ROUND(E611*J611,2)</f>
        <v>0</v>
      </c>
      <c r="L611" s="172">
        <v>21</v>
      </c>
      <c r="M611" s="172">
        <f>G611*(1+L611/100)</f>
        <v>0</v>
      </c>
      <c r="N611" s="172">
        <v>0</v>
      </c>
      <c r="O611" s="172">
        <f>ROUND(E611*N611,2)</f>
        <v>0</v>
      </c>
      <c r="P611" s="172">
        <v>0</v>
      </c>
      <c r="Q611" s="172">
        <f>ROUND(E611*P611,2)</f>
        <v>0</v>
      </c>
      <c r="R611" s="172"/>
      <c r="S611" s="172" t="s">
        <v>177</v>
      </c>
      <c r="T611" s="173" t="s">
        <v>178</v>
      </c>
      <c r="U611" s="158">
        <v>9.1999999999999998E-2</v>
      </c>
      <c r="V611" s="158">
        <f>ROUND(E611*U611,2)</f>
        <v>119.46</v>
      </c>
      <c r="W611" s="15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 t="s">
        <v>611</v>
      </c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</row>
    <row r="612" spans="1:60" outlineLevel="1" x14ac:dyDescent="0.2">
      <c r="A612" s="155"/>
      <c r="B612" s="156"/>
      <c r="C612" s="190" t="s">
        <v>1103</v>
      </c>
      <c r="D612" s="188"/>
      <c r="E612" s="189">
        <v>5.0999999999999996</v>
      </c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 t="s">
        <v>200</v>
      </c>
      <c r="AH612" s="148">
        <v>0</v>
      </c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1" x14ac:dyDescent="0.2">
      <c r="A613" s="155"/>
      <c r="B613" s="156"/>
      <c r="C613" s="190" t="s">
        <v>828</v>
      </c>
      <c r="D613" s="188"/>
      <c r="E613" s="189">
        <v>56</v>
      </c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 t="s">
        <v>200</v>
      </c>
      <c r="AH613" s="148">
        <v>0</v>
      </c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outlineLevel="1" x14ac:dyDescent="0.2">
      <c r="A614" s="155"/>
      <c r="B614" s="156"/>
      <c r="C614" s="190" t="s">
        <v>831</v>
      </c>
      <c r="D614" s="188"/>
      <c r="E614" s="189">
        <v>124</v>
      </c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 t="s">
        <v>200</v>
      </c>
      <c r="AH614" s="148">
        <v>0</v>
      </c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55"/>
      <c r="B615" s="156"/>
      <c r="C615" s="190" t="s">
        <v>84</v>
      </c>
      <c r="D615" s="188"/>
      <c r="E615" s="189">
        <v>62</v>
      </c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 t="s">
        <v>200</v>
      </c>
      <c r="AH615" s="148">
        <v>0</v>
      </c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outlineLevel="1" x14ac:dyDescent="0.2">
      <c r="A616" s="155"/>
      <c r="B616" s="156"/>
      <c r="C616" s="190" t="s">
        <v>1104</v>
      </c>
      <c r="D616" s="188"/>
      <c r="E616" s="189">
        <v>50</v>
      </c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 t="s">
        <v>200</v>
      </c>
      <c r="AH616" s="148">
        <v>0</v>
      </c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outlineLevel="1" x14ac:dyDescent="0.2">
      <c r="A617" s="155"/>
      <c r="B617" s="156"/>
      <c r="C617" s="190" t="s">
        <v>799</v>
      </c>
      <c r="D617" s="188"/>
      <c r="E617" s="189">
        <v>48.5</v>
      </c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 t="s">
        <v>200</v>
      </c>
      <c r="AH617" s="148">
        <v>0</v>
      </c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</row>
    <row r="618" spans="1:60" outlineLevel="1" x14ac:dyDescent="0.2">
      <c r="A618" s="155"/>
      <c r="B618" s="156"/>
      <c r="C618" s="190" t="s">
        <v>1105</v>
      </c>
      <c r="D618" s="188"/>
      <c r="E618" s="189">
        <v>68.64</v>
      </c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 t="s">
        <v>200</v>
      </c>
      <c r="AH618" s="148">
        <v>0</v>
      </c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</row>
    <row r="619" spans="1:60" outlineLevel="1" x14ac:dyDescent="0.2">
      <c r="A619" s="155"/>
      <c r="B619" s="156"/>
      <c r="C619" s="190" t="s">
        <v>1106</v>
      </c>
      <c r="D619" s="188"/>
      <c r="E619" s="189">
        <v>42.24</v>
      </c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 t="s">
        <v>200</v>
      </c>
      <c r="AH619" s="148">
        <v>0</v>
      </c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</row>
    <row r="620" spans="1:60" outlineLevel="1" x14ac:dyDescent="0.2">
      <c r="A620" s="155"/>
      <c r="B620" s="156"/>
      <c r="C620" s="190" t="s">
        <v>1107</v>
      </c>
      <c r="D620" s="188"/>
      <c r="E620" s="189">
        <v>24</v>
      </c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 t="s">
        <v>200</v>
      </c>
      <c r="AH620" s="148">
        <v>0</v>
      </c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outlineLevel="1" x14ac:dyDescent="0.2">
      <c r="A621" s="155"/>
      <c r="B621" s="156"/>
      <c r="C621" s="190" t="s">
        <v>1108</v>
      </c>
      <c r="D621" s="188"/>
      <c r="E621" s="189">
        <v>409</v>
      </c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 t="s">
        <v>200</v>
      </c>
      <c r="AH621" s="148">
        <v>0</v>
      </c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</row>
    <row r="622" spans="1:60" outlineLevel="1" x14ac:dyDescent="0.2">
      <c r="A622" s="155"/>
      <c r="B622" s="156"/>
      <c r="C622" s="190" t="s">
        <v>1108</v>
      </c>
      <c r="D622" s="188"/>
      <c r="E622" s="189">
        <v>409</v>
      </c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 t="s">
        <v>200</v>
      </c>
      <c r="AH622" s="148">
        <v>0</v>
      </c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</row>
    <row r="623" spans="1:60" ht="45" outlineLevel="1" x14ac:dyDescent="0.2">
      <c r="A623" s="167">
        <v>146</v>
      </c>
      <c r="B623" s="168" t="s">
        <v>807</v>
      </c>
      <c r="C623" s="184" t="s">
        <v>808</v>
      </c>
      <c r="D623" s="169" t="s">
        <v>227</v>
      </c>
      <c r="E623" s="170">
        <v>7</v>
      </c>
      <c r="F623" s="171"/>
      <c r="G623" s="172">
        <f>ROUND(E623*F623,2)</f>
        <v>0</v>
      </c>
      <c r="H623" s="171"/>
      <c r="I623" s="172">
        <f>ROUND(E623*H623,2)</f>
        <v>0</v>
      </c>
      <c r="J623" s="171"/>
      <c r="K623" s="172">
        <f>ROUND(E623*J623,2)</f>
        <v>0</v>
      </c>
      <c r="L623" s="172">
        <v>21</v>
      </c>
      <c r="M623" s="172">
        <f>G623*(1+L623/100)</f>
        <v>0</v>
      </c>
      <c r="N623" s="172">
        <v>0</v>
      </c>
      <c r="O623" s="172">
        <f>ROUND(E623*N623,2)</f>
        <v>0</v>
      </c>
      <c r="P623" s="172">
        <v>0</v>
      </c>
      <c r="Q623" s="172">
        <f>ROUND(E623*P623,2)</f>
        <v>0</v>
      </c>
      <c r="R623" s="172"/>
      <c r="S623" s="172" t="s">
        <v>177</v>
      </c>
      <c r="T623" s="173" t="s">
        <v>178</v>
      </c>
      <c r="U623" s="158">
        <v>8.0500000000000002E-2</v>
      </c>
      <c r="V623" s="158">
        <f>ROUND(E623*U623,2)</f>
        <v>0.56000000000000005</v>
      </c>
      <c r="W623" s="15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 t="s">
        <v>611</v>
      </c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outlineLevel="1" x14ac:dyDescent="0.2">
      <c r="A624" s="155"/>
      <c r="B624" s="156"/>
      <c r="C624" s="190" t="s">
        <v>809</v>
      </c>
      <c r="D624" s="188"/>
      <c r="E624" s="189">
        <v>7</v>
      </c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 t="s">
        <v>200</v>
      </c>
      <c r="AH624" s="148">
        <v>0</v>
      </c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ht="22.5" outlineLevel="1" x14ac:dyDescent="0.2">
      <c r="A625" s="167">
        <v>147</v>
      </c>
      <c r="B625" s="168" t="s">
        <v>810</v>
      </c>
      <c r="C625" s="184" t="s">
        <v>811</v>
      </c>
      <c r="D625" s="169" t="s">
        <v>256</v>
      </c>
      <c r="E625" s="170">
        <v>160.5</v>
      </c>
      <c r="F625" s="171"/>
      <c r="G625" s="172">
        <f>ROUND(E625*F625,2)</f>
        <v>0</v>
      </c>
      <c r="H625" s="171"/>
      <c r="I625" s="172">
        <f>ROUND(E625*H625,2)</f>
        <v>0</v>
      </c>
      <c r="J625" s="171"/>
      <c r="K625" s="172">
        <f>ROUND(E625*J625,2)</f>
        <v>0</v>
      </c>
      <c r="L625" s="172">
        <v>21</v>
      </c>
      <c r="M625" s="172">
        <f>G625*(1+L625/100)</f>
        <v>0</v>
      </c>
      <c r="N625" s="172">
        <v>0</v>
      </c>
      <c r="O625" s="172">
        <f>ROUND(E625*N625,2)</f>
        <v>0</v>
      </c>
      <c r="P625" s="172">
        <v>0</v>
      </c>
      <c r="Q625" s="172">
        <f>ROUND(E625*P625,2)</f>
        <v>0</v>
      </c>
      <c r="R625" s="172"/>
      <c r="S625" s="172" t="s">
        <v>177</v>
      </c>
      <c r="T625" s="173" t="s">
        <v>178</v>
      </c>
      <c r="U625" s="158">
        <v>9.1999999999999998E-2</v>
      </c>
      <c r="V625" s="158">
        <f>ROUND(E625*U625,2)</f>
        <v>14.77</v>
      </c>
      <c r="W625" s="15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 t="s">
        <v>611</v>
      </c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outlineLevel="1" x14ac:dyDescent="0.2">
      <c r="A626" s="155"/>
      <c r="B626" s="156"/>
      <c r="C626" s="190" t="s">
        <v>1109</v>
      </c>
      <c r="D626" s="188"/>
      <c r="E626" s="189">
        <v>111.6</v>
      </c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 t="s">
        <v>200</v>
      </c>
      <c r="AH626" s="148">
        <v>0</v>
      </c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</row>
    <row r="627" spans="1:60" outlineLevel="1" x14ac:dyDescent="0.2">
      <c r="A627" s="155"/>
      <c r="B627" s="156"/>
      <c r="C627" s="190" t="s">
        <v>1110</v>
      </c>
      <c r="D627" s="188"/>
      <c r="E627" s="189">
        <v>6</v>
      </c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 t="s">
        <v>200</v>
      </c>
      <c r="AH627" s="148">
        <v>0</v>
      </c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outlineLevel="1" x14ac:dyDescent="0.2">
      <c r="A628" s="155"/>
      <c r="B628" s="156"/>
      <c r="C628" s="190" t="s">
        <v>1111</v>
      </c>
      <c r="D628" s="188"/>
      <c r="E628" s="189">
        <v>11.4</v>
      </c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 t="s">
        <v>200</v>
      </c>
      <c r="AH628" s="148">
        <v>0</v>
      </c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</row>
    <row r="629" spans="1:60" outlineLevel="1" x14ac:dyDescent="0.2">
      <c r="A629" s="155"/>
      <c r="B629" s="156"/>
      <c r="C629" s="190" t="s">
        <v>862</v>
      </c>
      <c r="D629" s="188"/>
      <c r="E629" s="189">
        <v>31.5</v>
      </c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 t="s">
        <v>200</v>
      </c>
      <c r="AH629" s="148">
        <v>0</v>
      </c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ht="22.5" outlineLevel="1" x14ac:dyDescent="0.2">
      <c r="A630" s="167">
        <v>148</v>
      </c>
      <c r="B630" s="168" t="s">
        <v>816</v>
      </c>
      <c r="C630" s="184" t="s">
        <v>817</v>
      </c>
      <c r="D630" s="169" t="s">
        <v>256</v>
      </c>
      <c r="E630" s="170">
        <v>152.30000000000001</v>
      </c>
      <c r="F630" s="171"/>
      <c r="G630" s="172">
        <f>ROUND(E630*F630,2)</f>
        <v>0</v>
      </c>
      <c r="H630" s="171"/>
      <c r="I630" s="172">
        <f>ROUND(E630*H630,2)</f>
        <v>0</v>
      </c>
      <c r="J630" s="171"/>
      <c r="K630" s="172">
        <f>ROUND(E630*J630,2)</f>
        <v>0</v>
      </c>
      <c r="L630" s="172">
        <v>21</v>
      </c>
      <c r="M630" s="172">
        <f>G630*(1+L630/100)</f>
        <v>0</v>
      </c>
      <c r="N630" s="172">
        <v>0</v>
      </c>
      <c r="O630" s="172">
        <f>ROUND(E630*N630,2)</f>
        <v>0</v>
      </c>
      <c r="P630" s="172">
        <v>0</v>
      </c>
      <c r="Q630" s="172">
        <f>ROUND(E630*P630,2)</f>
        <v>0</v>
      </c>
      <c r="R630" s="172"/>
      <c r="S630" s="172" t="s">
        <v>177</v>
      </c>
      <c r="T630" s="173" t="s">
        <v>178</v>
      </c>
      <c r="U630" s="158">
        <v>0.10349999999999999</v>
      </c>
      <c r="V630" s="158">
        <f>ROUND(E630*U630,2)</f>
        <v>15.76</v>
      </c>
      <c r="W630" s="15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 t="s">
        <v>611</v>
      </c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outlineLevel="1" x14ac:dyDescent="0.2">
      <c r="A631" s="155"/>
      <c r="B631" s="156"/>
      <c r="C631" s="190" t="s">
        <v>1112</v>
      </c>
      <c r="D631" s="188"/>
      <c r="E631" s="189">
        <v>26.5</v>
      </c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 t="s">
        <v>200</v>
      </c>
      <c r="AH631" s="148">
        <v>0</v>
      </c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1" x14ac:dyDescent="0.2">
      <c r="A632" s="155"/>
      <c r="B632" s="156"/>
      <c r="C632" s="190" t="s">
        <v>1113</v>
      </c>
      <c r="D632" s="188"/>
      <c r="E632" s="189">
        <v>62.5</v>
      </c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 t="s">
        <v>200</v>
      </c>
      <c r="AH632" s="148">
        <v>0</v>
      </c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outlineLevel="1" x14ac:dyDescent="0.2">
      <c r="A633" s="155"/>
      <c r="B633" s="156"/>
      <c r="C633" s="190" t="s">
        <v>799</v>
      </c>
      <c r="D633" s="188"/>
      <c r="E633" s="189">
        <v>48.5</v>
      </c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 t="s">
        <v>200</v>
      </c>
      <c r="AH633" s="148">
        <v>0</v>
      </c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outlineLevel="1" x14ac:dyDescent="0.2">
      <c r="A634" s="155"/>
      <c r="B634" s="156"/>
      <c r="C634" s="190" t="s">
        <v>1114</v>
      </c>
      <c r="D634" s="188"/>
      <c r="E634" s="189">
        <v>4.8</v>
      </c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 t="s">
        <v>200</v>
      </c>
      <c r="AH634" s="148">
        <v>0</v>
      </c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</row>
    <row r="635" spans="1:60" outlineLevel="1" x14ac:dyDescent="0.2">
      <c r="A635" s="155"/>
      <c r="B635" s="156"/>
      <c r="C635" s="190" t="s">
        <v>1115</v>
      </c>
      <c r="D635" s="188"/>
      <c r="E635" s="189">
        <v>3.2</v>
      </c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 t="s">
        <v>200</v>
      </c>
      <c r="AH635" s="148">
        <v>0</v>
      </c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55"/>
      <c r="B636" s="156"/>
      <c r="C636" s="190" t="s">
        <v>806</v>
      </c>
      <c r="D636" s="188"/>
      <c r="E636" s="189">
        <v>6.8</v>
      </c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 t="s">
        <v>200</v>
      </c>
      <c r="AH636" s="148">
        <v>0</v>
      </c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outlineLevel="1" x14ac:dyDescent="0.2">
      <c r="A637" s="167">
        <v>149</v>
      </c>
      <c r="B637" s="168" t="s">
        <v>819</v>
      </c>
      <c r="C637" s="184" t="s">
        <v>820</v>
      </c>
      <c r="D637" s="169" t="s">
        <v>256</v>
      </c>
      <c r="E637" s="170">
        <v>26.5</v>
      </c>
      <c r="F637" s="171"/>
      <c r="G637" s="172">
        <f>ROUND(E637*F637,2)</f>
        <v>0</v>
      </c>
      <c r="H637" s="171"/>
      <c r="I637" s="172">
        <f>ROUND(E637*H637,2)</f>
        <v>0</v>
      </c>
      <c r="J637" s="171"/>
      <c r="K637" s="172">
        <f>ROUND(E637*J637,2)</f>
        <v>0</v>
      </c>
      <c r="L637" s="172">
        <v>21</v>
      </c>
      <c r="M637" s="172">
        <f>G637*(1+L637/100)</f>
        <v>0</v>
      </c>
      <c r="N637" s="172">
        <v>0</v>
      </c>
      <c r="O637" s="172">
        <f>ROUND(E637*N637,2)</f>
        <v>0</v>
      </c>
      <c r="P637" s="172">
        <v>0</v>
      </c>
      <c r="Q637" s="172">
        <f>ROUND(E637*P637,2)</f>
        <v>0</v>
      </c>
      <c r="R637" s="172"/>
      <c r="S637" s="172" t="s">
        <v>184</v>
      </c>
      <c r="T637" s="173" t="s">
        <v>178</v>
      </c>
      <c r="U637" s="158">
        <v>0</v>
      </c>
      <c r="V637" s="158">
        <f>ROUND(E637*U637,2)</f>
        <v>0</v>
      </c>
      <c r="W637" s="15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 t="s">
        <v>611</v>
      </c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outlineLevel="1" x14ac:dyDescent="0.2">
      <c r="A638" s="155"/>
      <c r="B638" s="156"/>
      <c r="C638" s="190" t="s">
        <v>1112</v>
      </c>
      <c r="D638" s="188"/>
      <c r="E638" s="189">
        <v>26.5</v>
      </c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 t="s">
        <v>200</v>
      </c>
      <c r="AH638" s="148">
        <v>0</v>
      </c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ht="22.5" outlineLevel="1" x14ac:dyDescent="0.2">
      <c r="A639" s="167">
        <v>150</v>
      </c>
      <c r="B639" s="168" t="s">
        <v>821</v>
      </c>
      <c r="C639" s="184" t="s">
        <v>822</v>
      </c>
      <c r="D639" s="169" t="s">
        <v>227</v>
      </c>
      <c r="E639" s="170">
        <v>6</v>
      </c>
      <c r="F639" s="171"/>
      <c r="G639" s="172">
        <f>ROUND(E639*F639,2)</f>
        <v>0</v>
      </c>
      <c r="H639" s="171"/>
      <c r="I639" s="172">
        <f>ROUND(E639*H639,2)</f>
        <v>0</v>
      </c>
      <c r="J639" s="171"/>
      <c r="K639" s="172">
        <f>ROUND(E639*J639,2)</f>
        <v>0</v>
      </c>
      <c r="L639" s="172">
        <v>21</v>
      </c>
      <c r="M639" s="172">
        <f>G639*(1+L639/100)</f>
        <v>0</v>
      </c>
      <c r="N639" s="172">
        <v>0</v>
      </c>
      <c r="O639" s="172">
        <f>ROUND(E639*N639,2)</f>
        <v>0</v>
      </c>
      <c r="P639" s="172">
        <v>0</v>
      </c>
      <c r="Q639" s="172">
        <f>ROUND(E639*P639,2)</f>
        <v>0</v>
      </c>
      <c r="R639" s="172"/>
      <c r="S639" s="172" t="s">
        <v>184</v>
      </c>
      <c r="T639" s="173" t="s">
        <v>178</v>
      </c>
      <c r="U639" s="158">
        <v>0</v>
      </c>
      <c r="V639" s="158">
        <f>ROUND(E639*U639,2)</f>
        <v>0</v>
      </c>
      <c r="W639" s="15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 t="s">
        <v>611</v>
      </c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1" x14ac:dyDescent="0.2">
      <c r="A640" s="155"/>
      <c r="B640" s="156"/>
      <c r="C640" s="190" t="s">
        <v>823</v>
      </c>
      <c r="D640" s="188"/>
      <c r="E640" s="189">
        <v>6</v>
      </c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 t="s">
        <v>200</v>
      </c>
      <c r="AH640" s="148">
        <v>0</v>
      </c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outlineLevel="1" x14ac:dyDescent="0.2">
      <c r="A641" s="167">
        <v>151</v>
      </c>
      <c r="B641" s="168" t="s">
        <v>824</v>
      </c>
      <c r="C641" s="184" t="s">
        <v>825</v>
      </c>
      <c r="D641" s="169" t="s">
        <v>256</v>
      </c>
      <c r="E641" s="170">
        <v>62.5</v>
      </c>
      <c r="F641" s="171"/>
      <c r="G641" s="172">
        <f>ROUND(E641*F641,2)</f>
        <v>0</v>
      </c>
      <c r="H641" s="171"/>
      <c r="I641" s="172">
        <f>ROUND(E641*H641,2)</f>
        <v>0</v>
      </c>
      <c r="J641" s="171"/>
      <c r="K641" s="172">
        <f>ROUND(E641*J641,2)</f>
        <v>0</v>
      </c>
      <c r="L641" s="172">
        <v>21</v>
      </c>
      <c r="M641" s="172">
        <f>G641*(1+L641/100)</f>
        <v>0</v>
      </c>
      <c r="N641" s="172">
        <v>0</v>
      </c>
      <c r="O641" s="172">
        <f>ROUND(E641*N641,2)</f>
        <v>0</v>
      </c>
      <c r="P641" s="172">
        <v>0</v>
      </c>
      <c r="Q641" s="172">
        <f>ROUND(E641*P641,2)</f>
        <v>0</v>
      </c>
      <c r="R641" s="172"/>
      <c r="S641" s="172" t="s">
        <v>184</v>
      </c>
      <c r="T641" s="173" t="s">
        <v>178</v>
      </c>
      <c r="U641" s="158">
        <v>0</v>
      </c>
      <c r="V641" s="158">
        <f>ROUND(E641*U641,2)</f>
        <v>0</v>
      </c>
      <c r="W641" s="15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 t="s">
        <v>611</v>
      </c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</row>
    <row r="642" spans="1:60" outlineLevel="1" x14ac:dyDescent="0.2">
      <c r="A642" s="155"/>
      <c r="B642" s="156"/>
      <c r="C642" s="190" t="s">
        <v>1113</v>
      </c>
      <c r="D642" s="188"/>
      <c r="E642" s="189">
        <v>62.5</v>
      </c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 t="s">
        <v>200</v>
      </c>
      <c r="AH642" s="148">
        <v>0</v>
      </c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outlineLevel="1" x14ac:dyDescent="0.2">
      <c r="A643" s="167">
        <v>152</v>
      </c>
      <c r="B643" s="168" t="s">
        <v>826</v>
      </c>
      <c r="C643" s="184" t="s">
        <v>827</v>
      </c>
      <c r="D643" s="169" t="s">
        <v>256</v>
      </c>
      <c r="E643" s="170">
        <v>56</v>
      </c>
      <c r="F643" s="171"/>
      <c r="G643" s="172">
        <f>ROUND(E643*F643,2)</f>
        <v>0</v>
      </c>
      <c r="H643" s="171"/>
      <c r="I643" s="172">
        <f>ROUND(E643*H643,2)</f>
        <v>0</v>
      </c>
      <c r="J643" s="171"/>
      <c r="K643" s="172">
        <f>ROUND(E643*J643,2)</f>
        <v>0</v>
      </c>
      <c r="L643" s="172">
        <v>21</v>
      </c>
      <c r="M643" s="172">
        <f>G643*(1+L643/100)</f>
        <v>0</v>
      </c>
      <c r="N643" s="172">
        <v>0</v>
      </c>
      <c r="O643" s="172">
        <f>ROUND(E643*N643,2)</f>
        <v>0</v>
      </c>
      <c r="P643" s="172">
        <v>0</v>
      </c>
      <c r="Q643" s="172">
        <f>ROUND(E643*P643,2)</f>
        <v>0</v>
      </c>
      <c r="R643" s="172"/>
      <c r="S643" s="172" t="s">
        <v>184</v>
      </c>
      <c r="T643" s="173" t="s">
        <v>178</v>
      </c>
      <c r="U643" s="158">
        <v>0</v>
      </c>
      <c r="V643" s="158">
        <f>ROUND(E643*U643,2)</f>
        <v>0</v>
      </c>
      <c r="W643" s="15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 t="s">
        <v>185</v>
      </c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outlineLevel="1" x14ac:dyDescent="0.2">
      <c r="A644" s="155"/>
      <c r="B644" s="156"/>
      <c r="C644" s="190" t="s">
        <v>828</v>
      </c>
      <c r="D644" s="188"/>
      <c r="E644" s="189">
        <v>56</v>
      </c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 t="s">
        <v>200</v>
      </c>
      <c r="AH644" s="148">
        <v>0</v>
      </c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outlineLevel="1" x14ac:dyDescent="0.2">
      <c r="A645" s="167">
        <v>153</v>
      </c>
      <c r="B645" s="168" t="s">
        <v>829</v>
      </c>
      <c r="C645" s="184" t="s">
        <v>830</v>
      </c>
      <c r="D645" s="169" t="s">
        <v>256</v>
      </c>
      <c r="E645" s="170">
        <v>124</v>
      </c>
      <c r="F645" s="171"/>
      <c r="G645" s="172">
        <f>ROUND(E645*F645,2)</f>
        <v>0</v>
      </c>
      <c r="H645" s="171"/>
      <c r="I645" s="172">
        <f>ROUND(E645*H645,2)</f>
        <v>0</v>
      </c>
      <c r="J645" s="171"/>
      <c r="K645" s="172">
        <f>ROUND(E645*J645,2)</f>
        <v>0</v>
      </c>
      <c r="L645" s="172">
        <v>21</v>
      </c>
      <c r="M645" s="172">
        <f>G645*(1+L645/100)</f>
        <v>0</v>
      </c>
      <c r="N645" s="172">
        <v>0</v>
      </c>
      <c r="O645" s="172">
        <f>ROUND(E645*N645,2)</f>
        <v>0</v>
      </c>
      <c r="P645" s="172">
        <v>0</v>
      </c>
      <c r="Q645" s="172">
        <f>ROUND(E645*P645,2)</f>
        <v>0</v>
      </c>
      <c r="R645" s="172"/>
      <c r="S645" s="172" t="s">
        <v>184</v>
      </c>
      <c r="T645" s="173" t="s">
        <v>178</v>
      </c>
      <c r="U645" s="158">
        <v>0</v>
      </c>
      <c r="V645" s="158">
        <f>ROUND(E645*U645,2)</f>
        <v>0</v>
      </c>
      <c r="W645" s="15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 t="s">
        <v>185</v>
      </c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outlineLevel="1" x14ac:dyDescent="0.2">
      <c r="A646" s="155"/>
      <c r="B646" s="156"/>
      <c r="C646" s="190" t="s">
        <v>831</v>
      </c>
      <c r="D646" s="188"/>
      <c r="E646" s="189">
        <v>124</v>
      </c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 t="s">
        <v>200</v>
      </c>
      <c r="AH646" s="148">
        <v>0</v>
      </c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</row>
    <row r="647" spans="1:60" outlineLevel="1" x14ac:dyDescent="0.2">
      <c r="A647" s="167">
        <v>154</v>
      </c>
      <c r="B647" s="168" t="s">
        <v>832</v>
      </c>
      <c r="C647" s="184" t="s">
        <v>833</v>
      </c>
      <c r="D647" s="169" t="s">
        <v>256</v>
      </c>
      <c r="E647" s="170">
        <v>62</v>
      </c>
      <c r="F647" s="171"/>
      <c r="G647" s="172">
        <f>ROUND(E647*F647,2)</f>
        <v>0</v>
      </c>
      <c r="H647" s="171"/>
      <c r="I647" s="172">
        <f>ROUND(E647*H647,2)</f>
        <v>0</v>
      </c>
      <c r="J647" s="171"/>
      <c r="K647" s="172">
        <f>ROUND(E647*J647,2)</f>
        <v>0</v>
      </c>
      <c r="L647" s="172">
        <v>21</v>
      </c>
      <c r="M647" s="172">
        <f>G647*(1+L647/100)</f>
        <v>0</v>
      </c>
      <c r="N647" s="172">
        <v>0</v>
      </c>
      <c r="O647" s="172">
        <f>ROUND(E647*N647,2)</f>
        <v>0</v>
      </c>
      <c r="P647" s="172">
        <v>0</v>
      </c>
      <c r="Q647" s="172">
        <f>ROUND(E647*P647,2)</f>
        <v>0</v>
      </c>
      <c r="R647" s="172"/>
      <c r="S647" s="172" t="s">
        <v>184</v>
      </c>
      <c r="T647" s="173" t="s">
        <v>178</v>
      </c>
      <c r="U647" s="158">
        <v>0</v>
      </c>
      <c r="V647" s="158">
        <f>ROUND(E647*U647,2)</f>
        <v>0</v>
      </c>
      <c r="W647" s="15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 t="s">
        <v>185</v>
      </c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1" x14ac:dyDescent="0.2">
      <c r="A648" s="155"/>
      <c r="B648" s="156"/>
      <c r="C648" s="190" t="s">
        <v>84</v>
      </c>
      <c r="D648" s="188"/>
      <c r="E648" s="189">
        <v>62</v>
      </c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 t="s">
        <v>200</v>
      </c>
      <c r="AH648" s="148">
        <v>0</v>
      </c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outlineLevel="1" x14ac:dyDescent="0.2">
      <c r="A649" s="167">
        <v>155</v>
      </c>
      <c r="B649" s="168" t="s">
        <v>834</v>
      </c>
      <c r="C649" s="184" t="s">
        <v>835</v>
      </c>
      <c r="D649" s="169" t="s">
        <v>256</v>
      </c>
      <c r="E649" s="170">
        <v>50</v>
      </c>
      <c r="F649" s="171"/>
      <c r="G649" s="172">
        <f>ROUND(E649*F649,2)</f>
        <v>0</v>
      </c>
      <c r="H649" s="171"/>
      <c r="I649" s="172">
        <f>ROUND(E649*H649,2)</f>
        <v>0</v>
      </c>
      <c r="J649" s="171"/>
      <c r="K649" s="172">
        <f>ROUND(E649*J649,2)</f>
        <v>0</v>
      </c>
      <c r="L649" s="172">
        <v>21</v>
      </c>
      <c r="M649" s="172">
        <f>G649*(1+L649/100)</f>
        <v>0</v>
      </c>
      <c r="N649" s="172">
        <v>0</v>
      </c>
      <c r="O649" s="172">
        <f>ROUND(E649*N649,2)</f>
        <v>0</v>
      </c>
      <c r="P649" s="172">
        <v>0</v>
      </c>
      <c r="Q649" s="172">
        <f>ROUND(E649*P649,2)</f>
        <v>0</v>
      </c>
      <c r="R649" s="172"/>
      <c r="S649" s="172" t="s">
        <v>184</v>
      </c>
      <c r="T649" s="173" t="s">
        <v>178</v>
      </c>
      <c r="U649" s="158">
        <v>0</v>
      </c>
      <c r="V649" s="158">
        <f>ROUND(E649*U649,2)</f>
        <v>0</v>
      </c>
      <c r="W649" s="15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 t="s">
        <v>611</v>
      </c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outlineLevel="1" x14ac:dyDescent="0.2">
      <c r="A650" s="155"/>
      <c r="B650" s="156"/>
      <c r="C650" s="190" t="s">
        <v>1104</v>
      </c>
      <c r="D650" s="188"/>
      <c r="E650" s="189">
        <v>50</v>
      </c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 t="s">
        <v>200</v>
      </c>
      <c r="AH650" s="148">
        <v>0</v>
      </c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ht="22.5" outlineLevel="1" x14ac:dyDescent="0.2">
      <c r="A651" s="167">
        <v>156</v>
      </c>
      <c r="B651" s="168" t="s">
        <v>836</v>
      </c>
      <c r="C651" s="184" t="s">
        <v>837</v>
      </c>
      <c r="D651" s="169" t="s">
        <v>256</v>
      </c>
      <c r="E651" s="170">
        <v>48.5</v>
      </c>
      <c r="F651" s="171"/>
      <c r="G651" s="172">
        <f>ROUND(E651*F651,2)</f>
        <v>0</v>
      </c>
      <c r="H651" s="171"/>
      <c r="I651" s="172">
        <f>ROUND(E651*H651,2)</f>
        <v>0</v>
      </c>
      <c r="J651" s="171"/>
      <c r="K651" s="172">
        <f>ROUND(E651*J651,2)</f>
        <v>0</v>
      </c>
      <c r="L651" s="172">
        <v>21</v>
      </c>
      <c r="M651" s="172">
        <f>G651*(1+L651/100)</f>
        <v>0</v>
      </c>
      <c r="N651" s="172">
        <v>0</v>
      </c>
      <c r="O651" s="172">
        <f>ROUND(E651*N651,2)</f>
        <v>0</v>
      </c>
      <c r="P651" s="172">
        <v>0</v>
      </c>
      <c r="Q651" s="172">
        <f>ROUND(E651*P651,2)</f>
        <v>0</v>
      </c>
      <c r="R651" s="172"/>
      <c r="S651" s="172" t="s">
        <v>184</v>
      </c>
      <c r="T651" s="173" t="s">
        <v>178</v>
      </c>
      <c r="U651" s="158">
        <v>0</v>
      </c>
      <c r="V651" s="158">
        <f>ROUND(E651*U651,2)</f>
        <v>0</v>
      </c>
      <c r="W651" s="15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 t="s">
        <v>611</v>
      </c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outlineLevel="1" x14ac:dyDescent="0.2">
      <c r="A652" s="155"/>
      <c r="B652" s="156"/>
      <c r="C652" s="190" t="s">
        <v>799</v>
      </c>
      <c r="D652" s="188"/>
      <c r="E652" s="189">
        <v>48.5</v>
      </c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 t="s">
        <v>200</v>
      </c>
      <c r="AH652" s="148">
        <v>0</v>
      </c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</row>
    <row r="653" spans="1:60" ht="22.5" outlineLevel="1" x14ac:dyDescent="0.2">
      <c r="A653" s="167">
        <v>157</v>
      </c>
      <c r="B653" s="168" t="s">
        <v>838</v>
      </c>
      <c r="C653" s="184" t="s">
        <v>839</v>
      </c>
      <c r="D653" s="169" t="s">
        <v>227</v>
      </c>
      <c r="E653" s="170">
        <v>7</v>
      </c>
      <c r="F653" s="171"/>
      <c r="G653" s="172">
        <f>ROUND(E653*F653,2)</f>
        <v>0</v>
      </c>
      <c r="H653" s="171"/>
      <c r="I653" s="172">
        <f>ROUND(E653*H653,2)</f>
        <v>0</v>
      </c>
      <c r="J653" s="171"/>
      <c r="K653" s="172">
        <f>ROUND(E653*J653,2)</f>
        <v>0</v>
      </c>
      <c r="L653" s="172">
        <v>21</v>
      </c>
      <c r="M653" s="172">
        <f>G653*(1+L653/100)</f>
        <v>0</v>
      </c>
      <c r="N653" s="172">
        <v>0</v>
      </c>
      <c r="O653" s="172">
        <f>ROUND(E653*N653,2)</f>
        <v>0</v>
      </c>
      <c r="P653" s="172">
        <v>0</v>
      </c>
      <c r="Q653" s="172">
        <f>ROUND(E653*P653,2)</f>
        <v>0</v>
      </c>
      <c r="R653" s="172"/>
      <c r="S653" s="172" t="s">
        <v>184</v>
      </c>
      <c r="T653" s="173" t="s">
        <v>178</v>
      </c>
      <c r="U653" s="158">
        <v>0</v>
      </c>
      <c r="V653" s="158">
        <f>ROUND(E653*U653,2)</f>
        <v>0</v>
      </c>
      <c r="W653" s="15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 t="s">
        <v>611</v>
      </c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outlineLevel="1" x14ac:dyDescent="0.2">
      <c r="A654" s="155"/>
      <c r="B654" s="156"/>
      <c r="C654" s="190" t="s">
        <v>747</v>
      </c>
      <c r="D654" s="188"/>
      <c r="E654" s="189">
        <v>7</v>
      </c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 t="s">
        <v>200</v>
      </c>
      <c r="AH654" s="148">
        <v>0</v>
      </c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</row>
    <row r="655" spans="1:60" outlineLevel="1" x14ac:dyDescent="0.2">
      <c r="A655" s="167">
        <v>158</v>
      </c>
      <c r="B655" s="168" t="s">
        <v>840</v>
      </c>
      <c r="C655" s="184" t="s">
        <v>841</v>
      </c>
      <c r="D655" s="169" t="s">
        <v>227</v>
      </c>
      <c r="E655" s="170">
        <v>7</v>
      </c>
      <c r="F655" s="171"/>
      <c r="G655" s="172">
        <f>ROUND(E655*F655,2)</f>
        <v>0</v>
      </c>
      <c r="H655" s="171"/>
      <c r="I655" s="172">
        <f>ROUND(E655*H655,2)</f>
        <v>0</v>
      </c>
      <c r="J655" s="171"/>
      <c r="K655" s="172">
        <f>ROUND(E655*J655,2)</f>
        <v>0</v>
      </c>
      <c r="L655" s="172">
        <v>21</v>
      </c>
      <c r="M655" s="172">
        <f>G655*(1+L655/100)</f>
        <v>0</v>
      </c>
      <c r="N655" s="172">
        <v>0</v>
      </c>
      <c r="O655" s="172">
        <f>ROUND(E655*N655,2)</f>
        <v>0</v>
      </c>
      <c r="P655" s="172">
        <v>0</v>
      </c>
      <c r="Q655" s="172">
        <f>ROUND(E655*P655,2)</f>
        <v>0</v>
      </c>
      <c r="R655" s="172"/>
      <c r="S655" s="172" t="s">
        <v>184</v>
      </c>
      <c r="T655" s="173" t="s">
        <v>178</v>
      </c>
      <c r="U655" s="158">
        <v>0</v>
      </c>
      <c r="V655" s="158">
        <f>ROUND(E655*U655,2)</f>
        <v>0</v>
      </c>
      <c r="W655" s="15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 t="s">
        <v>185</v>
      </c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outlineLevel="1" x14ac:dyDescent="0.2">
      <c r="A656" s="155"/>
      <c r="B656" s="156"/>
      <c r="C656" s="190" t="s">
        <v>747</v>
      </c>
      <c r="D656" s="188"/>
      <c r="E656" s="189">
        <v>7</v>
      </c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 t="s">
        <v>200</v>
      </c>
      <c r="AH656" s="148">
        <v>0</v>
      </c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outlineLevel="1" x14ac:dyDescent="0.2">
      <c r="A657" s="167">
        <v>159</v>
      </c>
      <c r="B657" s="168" t="s">
        <v>842</v>
      </c>
      <c r="C657" s="184" t="s">
        <v>843</v>
      </c>
      <c r="D657" s="169" t="s">
        <v>256</v>
      </c>
      <c r="E657" s="170">
        <v>3.8</v>
      </c>
      <c r="F657" s="171"/>
      <c r="G657" s="172">
        <f>ROUND(E657*F657,2)</f>
        <v>0</v>
      </c>
      <c r="H657" s="171"/>
      <c r="I657" s="172">
        <f>ROUND(E657*H657,2)</f>
        <v>0</v>
      </c>
      <c r="J657" s="171"/>
      <c r="K657" s="172">
        <f>ROUND(E657*J657,2)</f>
        <v>0</v>
      </c>
      <c r="L657" s="172">
        <v>21</v>
      </c>
      <c r="M657" s="172">
        <f>G657*(1+L657/100)</f>
        <v>0</v>
      </c>
      <c r="N657" s="172">
        <v>0</v>
      </c>
      <c r="O657" s="172">
        <f>ROUND(E657*N657,2)</f>
        <v>0</v>
      </c>
      <c r="P657" s="172">
        <v>0</v>
      </c>
      <c r="Q657" s="172">
        <f>ROUND(E657*P657,2)</f>
        <v>0</v>
      </c>
      <c r="R657" s="172"/>
      <c r="S657" s="172" t="s">
        <v>184</v>
      </c>
      <c r="T657" s="173" t="s">
        <v>178</v>
      </c>
      <c r="U657" s="158">
        <v>0</v>
      </c>
      <c r="V657" s="158">
        <f>ROUND(E657*U657,2)</f>
        <v>0</v>
      </c>
      <c r="W657" s="15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 t="s">
        <v>611</v>
      </c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1" x14ac:dyDescent="0.2">
      <c r="A658" s="155"/>
      <c r="B658" s="156"/>
      <c r="C658" s="190" t="s">
        <v>1116</v>
      </c>
      <c r="D658" s="188"/>
      <c r="E658" s="189">
        <v>3.8</v>
      </c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 t="s">
        <v>200</v>
      </c>
      <c r="AH658" s="148">
        <v>0</v>
      </c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ht="22.5" outlineLevel="1" x14ac:dyDescent="0.2">
      <c r="A659" s="167">
        <v>160</v>
      </c>
      <c r="B659" s="168" t="s">
        <v>846</v>
      </c>
      <c r="C659" s="184" t="s">
        <v>847</v>
      </c>
      <c r="D659" s="169" t="s">
        <v>227</v>
      </c>
      <c r="E659" s="170">
        <v>132</v>
      </c>
      <c r="F659" s="171"/>
      <c r="G659" s="172">
        <f>ROUND(E659*F659,2)</f>
        <v>0</v>
      </c>
      <c r="H659" s="171"/>
      <c r="I659" s="172">
        <f>ROUND(E659*H659,2)</f>
        <v>0</v>
      </c>
      <c r="J659" s="171"/>
      <c r="K659" s="172">
        <f>ROUND(E659*J659,2)</f>
        <v>0</v>
      </c>
      <c r="L659" s="172">
        <v>21</v>
      </c>
      <c r="M659" s="172">
        <f>G659*(1+L659/100)</f>
        <v>0</v>
      </c>
      <c r="N659" s="172">
        <v>0</v>
      </c>
      <c r="O659" s="172">
        <f>ROUND(E659*N659,2)</f>
        <v>0</v>
      </c>
      <c r="P659" s="172">
        <v>0</v>
      </c>
      <c r="Q659" s="172">
        <f>ROUND(E659*P659,2)</f>
        <v>0</v>
      </c>
      <c r="R659" s="172"/>
      <c r="S659" s="172" t="s">
        <v>184</v>
      </c>
      <c r="T659" s="173" t="s">
        <v>178</v>
      </c>
      <c r="U659" s="158">
        <v>0</v>
      </c>
      <c r="V659" s="158">
        <f>ROUND(E659*U659,2)</f>
        <v>0</v>
      </c>
      <c r="W659" s="15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 t="s">
        <v>611</v>
      </c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outlineLevel="1" x14ac:dyDescent="0.2">
      <c r="A660" s="155"/>
      <c r="B660" s="156"/>
      <c r="C660" s="190" t="s">
        <v>1117</v>
      </c>
      <c r="D660" s="188"/>
      <c r="E660" s="189">
        <v>132</v>
      </c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 t="s">
        <v>200</v>
      </c>
      <c r="AH660" s="148">
        <v>0</v>
      </c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ht="22.5" outlineLevel="1" x14ac:dyDescent="0.2">
      <c r="A661" s="167">
        <v>161</v>
      </c>
      <c r="B661" s="168" t="s">
        <v>849</v>
      </c>
      <c r="C661" s="184" t="s">
        <v>850</v>
      </c>
      <c r="D661" s="169" t="s">
        <v>227</v>
      </c>
      <c r="E661" s="170">
        <v>132</v>
      </c>
      <c r="F661" s="171"/>
      <c r="G661" s="172">
        <f>ROUND(E661*F661,2)</f>
        <v>0</v>
      </c>
      <c r="H661" s="171"/>
      <c r="I661" s="172">
        <f>ROUND(E661*H661,2)</f>
        <v>0</v>
      </c>
      <c r="J661" s="171"/>
      <c r="K661" s="172">
        <f>ROUND(E661*J661,2)</f>
        <v>0</v>
      </c>
      <c r="L661" s="172">
        <v>21</v>
      </c>
      <c r="M661" s="172">
        <f>G661*(1+L661/100)</f>
        <v>0</v>
      </c>
      <c r="N661" s="172">
        <v>0</v>
      </c>
      <c r="O661" s="172">
        <f>ROUND(E661*N661,2)</f>
        <v>0</v>
      </c>
      <c r="P661" s="172">
        <v>0</v>
      </c>
      <c r="Q661" s="172">
        <f>ROUND(E661*P661,2)</f>
        <v>0</v>
      </c>
      <c r="R661" s="172"/>
      <c r="S661" s="172" t="s">
        <v>184</v>
      </c>
      <c r="T661" s="173" t="s">
        <v>178</v>
      </c>
      <c r="U661" s="158">
        <v>0</v>
      </c>
      <c r="V661" s="158">
        <f>ROUND(E661*U661,2)</f>
        <v>0</v>
      </c>
      <c r="W661" s="15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 t="s">
        <v>611</v>
      </c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outlineLevel="1" x14ac:dyDescent="0.2">
      <c r="A662" s="155"/>
      <c r="B662" s="156"/>
      <c r="C662" s="190" t="s">
        <v>1117</v>
      </c>
      <c r="D662" s="188"/>
      <c r="E662" s="189">
        <v>132</v>
      </c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 t="s">
        <v>200</v>
      </c>
      <c r="AH662" s="148">
        <v>0</v>
      </c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outlineLevel="1" x14ac:dyDescent="0.2">
      <c r="A663" s="167">
        <v>162</v>
      </c>
      <c r="B663" s="168" t="s">
        <v>851</v>
      </c>
      <c r="C663" s="184" t="s">
        <v>852</v>
      </c>
      <c r="D663" s="169" t="s">
        <v>227</v>
      </c>
      <c r="E663" s="170">
        <v>24</v>
      </c>
      <c r="F663" s="171"/>
      <c r="G663" s="172">
        <f>ROUND(E663*F663,2)</f>
        <v>0</v>
      </c>
      <c r="H663" s="171"/>
      <c r="I663" s="172">
        <f>ROUND(E663*H663,2)</f>
        <v>0</v>
      </c>
      <c r="J663" s="171"/>
      <c r="K663" s="172">
        <f>ROUND(E663*J663,2)</f>
        <v>0</v>
      </c>
      <c r="L663" s="172">
        <v>21</v>
      </c>
      <c r="M663" s="172">
        <f>G663*(1+L663/100)</f>
        <v>0</v>
      </c>
      <c r="N663" s="172">
        <v>0</v>
      </c>
      <c r="O663" s="172">
        <f>ROUND(E663*N663,2)</f>
        <v>0</v>
      </c>
      <c r="P663" s="172">
        <v>0</v>
      </c>
      <c r="Q663" s="172">
        <f>ROUND(E663*P663,2)</f>
        <v>0</v>
      </c>
      <c r="R663" s="172"/>
      <c r="S663" s="172" t="s">
        <v>184</v>
      </c>
      <c r="T663" s="173" t="s">
        <v>178</v>
      </c>
      <c r="U663" s="158">
        <v>0</v>
      </c>
      <c r="V663" s="158">
        <f>ROUND(E663*U663,2)</f>
        <v>0</v>
      </c>
      <c r="W663" s="15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 t="s">
        <v>185</v>
      </c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outlineLevel="1" x14ac:dyDescent="0.2">
      <c r="A664" s="155"/>
      <c r="B664" s="156"/>
      <c r="C664" s="190" t="s">
        <v>1107</v>
      </c>
      <c r="D664" s="188"/>
      <c r="E664" s="189">
        <v>24</v>
      </c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 t="s">
        <v>200</v>
      </c>
      <c r="AH664" s="148">
        <v>0</v>
      </c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outlineLevel="1" x14ac:dyDescent="0.2">
      <c r="A665" s="167">
        <v>163</v>
      </c>
      <c r="B665" s="168" t="s">
        <v>854</v>
      </c>
      <c r="C665" s="184" t="s">
        <v>855</v>
      </c>
      <c r="D665" s="169" t="s">
        <v>256</v>
      </c>
      <c r="E665" s="170">
        <v>409</v>
      </c>
      <c r="F665" s="171"/>
      <c r="G665" s="172">
        <f>ROUND(E665*F665,2)</f>
        <v>0</v>
      </c>
      <c r="H665" s="171"/>
      <c r="I665" s="172">
        <f>ROUND(E665*H665,2)</f>
        <v>0</v>
      </c>
      <c r="J665" s="171"/>
      <c r="K665" s="172">
        <f>ROUND(E665*J665,2)</f>
        <v>0</v>
      </c>
      <c r="L665" s="172">
        <v>21</v>
      </c>
      <c r="M665" s="172">
        <f>G665*(1+L665/100)</f>
        <v>0</v>
      </c>
      <c r="N665" s="172">
        <v>0</v>
      </c>
      <c r="O665" s="172">
        <f>ROUND(E665*N665,2)</f>
        <v>0</v>
      </c>
      <c r="P665" s="172">
        <v>0</v>
      </c>
      <c r="Q665" s="172">
        <f>ROUND(E665*P665,2)</f>
        <v>0</v>
      </c>
      <c r="R665" s="172"/>
      <c r="S665" s="172" t="s">
        <v>184</v>
      </c>
      <c r="T665" s="173" t="s">
        <v>178</v>
      </c>
      <c r="U665" s="158">
        <v>0</v>
      </c>
      <c r="V665" s="158">
        <f>ROUND(E665*U665,2)</f>
        <v>0</v>
      </c>
      <c r="W665" s="15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 t="s">
        <v>185</v>
      </c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outlineLevel="1" x14ac:dyDescent="0.2">
      <c r="A666" s="155"/>
      <c r="B666" s="156"/>
      <c r="C666" s="190" t="s">
        <v>1108</v>
      </c>
      <c r="D666" s="188"/>
      <c r="E666" s="189">
        <v>409</v>
      </c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 t="s">
        <v>200</v>
      </c>
      <c r="AH666" s="148">
        <v>0</v>
      </c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outlineLevel="1" x14ac:dyDescent="0.2">
      <c r="A667" s="167">
        <v>164</v>
      </c>
      <c r="B667" s="168" t="s">
        <v>856</v>
      </c>
      <c r="C667" s="184" t="s">
        <v>857</v>
      </c>
      <c r="D667" s="169" t="s">
        <v>256</v>
      </c>
      <c r="E667" s="170">
        <v>409</v>
      </c>
      <c r="F667" s="171"/>
      <c r="G667" s="172">
        <f>ROUND(E667*F667,2)</f>
        <v>0</v>
      </c>
      <c r="H667" s="171"/>
      <c r="I667" s="172">
        <f>ROUND(E667*H667,2)</f>
        <v>0</v>
      </c>
      <c r="J667" s="171"/>
      <c r="K667" s="172">
        <f>ROUND(E667*J667,2)</f>
        <v>0</v>
      </c>
      <c r="L667" s="172">
        <v>21</v>
      </c>
      <c r="M667" s="172">
        <f>G667*(1+L667/100)</f>
        <v>0</v>
      </c>
      <c r="N667" s="172">
        <v>0</v>
      </c>
      <c r="O667" s="172">
        <f>ROUND(E667*N667,2)</f>
        <v>0</v>
      </c>
      <c r="P667" s="172">
        <v>0</v>
      </c>
      <c r="Q667" s="172">
        <f>ROUND(E667*P667,2)</f>
        <v>0</v>
      </c>
      <c r="R667" s="172"/>
      <c r="S667" s="172" t="s">
        <v>184</v>
      </c>
      <c r="T667" s="173" t="s">
        <v>178</v>
      </c>
      <c r="U667" s="158">
        <v>0</v>
      </c>
      <c r="V667" s="158">
        <f>ROUND(E667*U667,2)</f>
        <v>0</v>
      </c>
      <c r="W667" s="15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 t="s">
        <v>185</v>
      </c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outlineLevel="1" x14ac:dyDescent="0.2">
      <c r="A668" s="155"/>
      <c r="B668" s="156"/>
      <c r="C668" s="190" t="s">
        <v>1108</v>
      </c>
      <c r="D668" s="188"/>
      <c r="E668" s="189">
        <v>409</v>
      </c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 t="s">
        <v>200</v>
      </c>
      <c r="AH668" s="148">
        <v>0</v>
      </c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</row>
    <row r="669" spans="1:60" outlineLevel="1" x14ac:dyDescent="0.2">
      <c r="A669" s="167">
        <v>165</v>
      </c>
      <c r="B669" s="168" t="s">
        <v>1118</v>
      </c>
      <c r="C669" s="184" t="s">
        <v>1119</v>
      </c>
      <c r="D669" s="169" t="s">
        <v>256</v>
      </c>
      <c r="E669" s="170">
        <v>111.6</v>
      </c>
      <c r="F669" s="171"/>
      <c r="G669" s="172">
        <f>ROUND(E669*F669,2)</f>
        <v>0</v>
      </c>
      <c r="H669" s="171"/>
      <c r="I669" s="172">
        <f>ROUND(E669*H669,2)</f>
        <v>0</v>
      </c>
      <c r="J669" s="171"/>
      <c r="K669" s="172">
        <f>ROUND(E669*J669,2)</f>
        <v>0</v>
      </c>
      <c r="L669" s="172">
        <v>21</v>
      </c>
      <c r="M669" s="172">
        <f>G669*(1+L669/100)</f>
        <v>0</v>
      </c>
      <c r="N669" s="172">
        <v>0</v>
      </c>
      <c r="O669" s="172">
        <f>ROUND(E669*N669,2)</f>
        <v>0</v>
      </c>
      <c r="P669" s="172">
        <v>0</v>
      </c>
      <c r="Q669" s="172">
        <f>ROUND(E669*P669,2)</f>
        <v>0</v>
      </c>
      <c r="R669" s="172"/>
      <c r="S669" s="172" t="s">
        <v>184</v>
      </c>
      <c r="T669" s="173" t="s">
        <v>178</v>
      </c>
      <c r="U669" s="158">
        <v>0</v>
      </c>
      <c r="V669" s="158">
        <f>ROUND(E669*U669,2)</f>
        <v>0</v>
      </c>
      <c r="W669" s="15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 t="s">
        <v>611</v>
      </c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outlineLevel="1" x14ac:dyDescent="0.2">
      <c r="A670" s="155"/>
      <c r="B670" s="156"/>
      <c r="C670" s="190" t="s">
        <v>1109</v>
      </c>
      <c r="D670" s="188"/>
      <c r="E670" s="189">
        <v>111.6</v>
      </c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 t="s">
        <v>200</v>
      </c>
      <c r="AH670" s="148">
        <v>0</v>
      </c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outlineLevel="1" x14ac:dyDescent="0.2">
      <c r="A671" s="167">
        <v>166</v>
      </c>
      <c r="B671" s="168" t="s">
        <v>1120</v>
      </c>
      <c r="C671" s="184" t="s">
        <v>1119</v>
      </c>
      <c r="D671" s="169" t="s">
        <v>256</v>
      </c>
      <c r="E671" s="170">
        <v>6</v>
      </c>
      <c r="F671" s="171"/>
      <c r="G671" s="172">
        <f>ROUND(E671*F671,2)</f>
        <v>0</v>
      </c>
      <c r="H671" s="171"/>
      <c r="I671" s="172">
        <f>ROUND(E671*H671,2)</f>
        <v>0</v>
      </c>
      <c r="J671" s="171"/>
      <c r="K671" s="172">
        <f>ROUND(E671*J671,2)</f>
        <v>0</v>
      </c>
      <c r="L671" s="172">
        <v>21</v>
      </c>
      <c r="M671" s="172">
        <f>G671*(1+L671/100)</f>
        <v>0</v>
      </c>
      <c r="N671" s="172">
        <v>0</v>
      </c>
      <c r="O671" s="172">
        <f>ROUND(E671*N671,2)</f>
        <v>0</v>
      </c>
      <c r="P671" s="172">
        <v>0</v>
      </c>
      <c r="Q671" s="172">
        <f>ROUND(E671*P671,2)</f>
        <v>0</v>
      </c>
      <c r="R671" s="172"/>
      <c r="S671" s="172" t="s">
        <v>184</v>
      </c>
      <c r="T671" s="173" t="s">
        <v>178</v>
      </c>
      <c r="U671" s="158">
        <v>0</v>
      </c>
      <c r="V671" s="158">
        <f>ROUND(E671*U671,2)</f>
        <v>0</v>
      </c>
      <c r="W671" s="15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 t="s">
        <v>611</v>
      </c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outlineLevel="1" x14ac:dyDescent="0.2">
      <c r="A672" s="155"/>
      <c r="B672" s="156"/>
      <c r="C672" s="190" t="s">
        <v>1110</v>
      </c>
      <c r="D672" s="188"/>
      <c r="E672" s="189">
        <v>6</v>
      </c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 t="s">
        <v>200</v>
      </c>
      <c r="AH672" s="148">
        <v>0</v>
      </c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</row>
    <row r="673" spans="1:60" outlineLevel="1" x14ac:dyDescent="0.2">
      <c r="A673" s="167">
        <v>167</v>
      </c>
      <c r="B673" s="168" t="s">
        <v>1121</v>
      </c>
      <c r="C673" s="184" t="s">
        <v>845</v>
      </c>
      <c r="D673" s="169" t="s">
        <v>256</v>
      </c>
      <c r="E673" s="170">
        <v>11.4</v>
      </c>
      <c r="F673" s="171"/>
      <c r="G673" s="172">
        <f>ROUND(E673*F673,2)</f>
        <v>0</v>
      </c>
      <c r="H673" s="171"/>
      <c r="I673" s="172">
        <f>ROUND(E673*H673,2)</f>
        <v>0</v>
      </c>
      <c r="J673" s="171"/>
      <c r="K673" s="172">
        <f>ROUND(E673*J673,2)</f>
        <v>0</v>
      </c>
      <c r="L673" s="172">
        <v>21</v>
      </c>
      <c r="M673" s="172">
        <f>G673*(1+L673/100)</f>
        <v>0</v>
      </c>
      <c r="N673" s="172">
        <v>0</v>
      </c>
      <c r="O673" s="172">
        <f>ROUND(E673*N673,2)</f>
        <v>0</v>
      </c>
      <c r="P673" s="172">
        <v>0</v>
      </c>
      <c r="Q673" s="172">
        <f>ROUND(E673*P673,2)</f>
        <v>0</v>
      </c>
      <c r="R673" s="172"/>
      <c r="S673" s="172" t="s">
        <v>184</v>
      </c>
      <c r="T673" s="173" t="s">
        <v>178</v>
      </c>
      <c r="U673" s="158">
        <v>0</v>
      </c>
      <c r="V673" s="158">
        <f>ROUND(E673*U673,2)</f>
        <v>0</v>
      </c>
      <c r="W673" s="15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 t="s">
        <v>611</v>
      </c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outlineLevel="1" x14ac:dyDescent="0.2">
      <c r="A674" s="155"/>
      <c r="B674" s="156"/>
      <c r="C674" s="190" t="s">
        <v>1111</v>
      </c>
      <c r="D674" s="188"/>
      <c r="E674" s="189">
        <v>11.4</v>
      </c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 t="s">
        <v>200</v>
      </c>
      <c r="AH674" s="148">
        <v>0</v>
      </c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outlineLevel="1" x14ac:dyDescent="0.2">
      <c r="A675" s="167">
        <v>168</v>
      </c>
      <c r="B675" s="168" t="s">
        <v>1122</v>
      </c>
      <c r="C675" s="184" t="s">
        <v>866</v>
      </c>
      <c r="D675" s="169" t="s">
        <v>256</v>
      </c>
      <c r="E675" s="170">
        <v>4.8</v>
      </c>
      <c r="F675" s="171"/>
      <c r="G675" s="172">
        <f>ROUND(E675*F675,2)</f>
        <v>0</v>
      </c>
      <c r="H675" s="171"/>
      <c r="I675" s="172">
        <f>ROUND(E675*H675,2)</f>
        <v>0</v>
      </c>
      <c r="J675" s="171"/>
      <c r="K675" s="172">
        <f>ROUND(E675*J675,2)</f>
        <v>0</v>
      </c>
      <c r="L675" s="172">
        <v>21</v>
      </c>
      <c r="M675" s="172">
        <f>G675*(1+L675/100)</f>
        <v>0</v>
      </c>
      <c r="N675" s="172">
        <v>0</v>
      </c>
      <c r="O675" s="172">
        <f>ROUND(E675*N675,2)</f>
        <v>0</v>
      </c>
      <c r="P675" s="172">
        <v>0</v>
      </c>
      <c r="Q675" s="172">
        <f>ROUND(E675*P675,2)</f>
        <v>0</v>
      </c>
      <c r="R675" s="172"/>
      <c r="S675" s="172" t="s">
        <v>184</v>
      </c>
      <c r="T675" s="173" t="s">
        <v>178</v>
      </c>
      <c r="U675" s="158">
        <v>0</v>
      </c>
      <c r="V675" s="158">
        <f>ROUND(E675*U675,2)</f>
        <v>0</v>
      </c>
      <c r="W675" s="15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 t="s">
        <v>611</v>
      </c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</row>
    <row r="676" spans="1:60" outlineLevel="1" x14ac:dyDescent="0.2">
      <c r="A676" s="155"/>
      <c r="B676" s="156"/>
      <c r="C676" s="190" t="s">
        <v>1114</v>
      </c>
      <c r="D676" s="188"/>
      <c r="E676" s="189">
        <v>4.8</v>
      </c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 t="s">
        <v>200</v>
      </c>
      <c r="AH676" s="148">
        <v>0</v>
      </c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outlineLevel="1" x14ac:dyDescent="0.2">
      <c r="A677" s="167">
        <v>169</v>
      </c>
      <c r="B677" s="168" t="s">
        <v>860</v>
      </c>
      <c r="C677" s="184" t="s">
        <v>861</v>
      </c>
      <c r="D677" s="169" t="s">
        <v>256</v>
      </c>
      <c r="E677" s="170">
        <v>31.5</v>
      </c>
      <c r="F677" s="171"/>
      <c r="G677" s="172">
        <f>ROUND(E677*F677,2)</f>
        <v>0</v>
      </c>
      <c r="H677" s="171"/>
      <c r="I677" s="172">
        <f>ROUND(E677*H677,2)</f>
        <v>0</v>
      </c>
      <c r="J677" s="171"/>
      <c r="K677" s="172">
        <f>ROUND(E677*J677,2)</f>
        <v>0</v>
      </c>
      <c r="L677" s="172">
        <v>21</v>
      </c>
      <c r="M677" s="172">
        <f>G677*(1+L677/100)</f>
        <v>0</v>
      </c>
      <c r="N677" s="172">
        <v>0</v>
      </c>
      <c r="O677" s="172">
        <f>ROUND(E677*N677,2)</f>
        <v>0</v>
      </c>
      <c r="P677" s="172">
        <v>0</v>
      </c>
      <c r="Q677" s="172">
        <f>ROUND(E677*P677,2)</f>
        <v>0</v>
      </c>
      <c r="R677" s="172"/>
      <c r="S677" s="172" t="s">
        <v>184</v>
      </c>
      <c r="T677" s="173" t="s">
        <v>178</v>
      </c>
      <c r="U677" s="158">
        <v>0</v>
      </c>
      <c r="V677" s="158">
        <f>ROUND(E677*U677,2)</f>
        <v>0</v>
      </c>
      <c r="W677" s="15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 t="s">
        <v>611</v>
      </c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</row>
    <row r="678" spans="1:60" outlineLevel="1" x14ac:dyDescent="0.2">
      <c r="A678" s="155"/>
      <c r="B678" s="156"/>
      <c r="C678" s="190" t="s">
        <v>862</v>
      </c>
      <c r="D678" s="188"/>
      <c r="E678" s="189">
        <v>31.5</v>
      </c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 t="s">
        <v>200</v>
      </c>
      <c r="AH678" s="148">
        <v>0</v>
      </c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</row>
    <row r="679" spans="1:60" outlineLevel="1" x14ac:dyDescent="0.2">
      <c r="A679" s="167">
        <v>170</v>
      </c>
      <c r="B679" s="168" t="s">
        <v>1123</v>
      </c>
      <c r="C679" s="184" t="s">
        <v>864</v>
      </c>
      <c r="D679" s="169" t="s">
        <v>256</v>
      </c>
      <c r="E679" s="170">
        <v>3.2</v>
      </c>
      <c r="F679" s="171"/>
      <c r="G679" s="172">
        <f>ROUND(E679*F679,2)</f>
        <v>0</v>
      </c>
      <c r="H679" s="171"/>
      <c r="I679" s="172">
        <f>ROUND(E679*H679,2)</f>
        <v>0</v>
      </c>
      <c r="J679" s="171"/>
      <c r="K679" s="172">
        <f>ROUND(E679*J679,2)</f>
        <v>0</v>
      </c>
      <c r="L679" s="172">
        <v>21</v>
      </c>
      <c r="M679" s="172">
        <f>G679*(1+L679/100)</f>
        <v>0</v>
      </c>
      <c r="N679" s="172">
        <v>0</v>
      </c>
      <c r="O679" s="172">
        <f>ROUND(E679*N679,2)</f>
        <v>0</v>
      </c>
      <c r="P679" s="172">
        <v>0</v>
      </c>
      <c r="Q679" s="172">
        <f>ROUND(E679*P679,2)</f>
        <v>0</v>
      </c>
      <c r="R679" s="172"/>
      <c r="S679" s="172" t="s">
        <v>184</v>
      </c>
      <c r="T679" s="173" t="s">
        <v>178</v>
      </c>
      <c r="U679" s="158">
        <v>0</v>
      </c>
      <c r="V679" s="158">
        <f>ROUND(E679*U679,2)</f>
        <v>0</v>
      </c>
      <c r="W679" s="15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 t="s">
        <v>611</v>
      </c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</row>
    <row r="680" spans="1:60" outlineLevel="1" x14ac:dyDescent="0.2">
      <c r="A680" s="155"/>
      <c r="B680" s="156"/>
      <c r="C680" s="190" t="s">
        <v>1115</v>
      </c>
      <c r="D680" s="188"/>
      <c r="E680" s="189">
        <v>3.2</v>
      </c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 t="s">
        <v>200</v>
      </c>
      <c r="AH680" s="148">
        <v>0</v>
      </c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outlineLevel="1" x14ac:dyDescent="0.2">
      <c r="A681" s="167">
        <v>171</v>
      </c>
      <c r="B681" s="168" t="s">
        <v>1124</v>
      </c>
      <c r="C681" s="184" t="s">
        <v>1125</v>
      </c>
      <c r="D681" s="169" t="s">
        <v>256</v>
      </c>
      <c r="E681" s="170">
        <v>1.7</v>
      </c>
      <c r="F681" s="171"/>
      <c r="G681" s="172">
        <f>ROUND(E681*F681,2)</f>
        <v>0</v>
      </c>
      <c r="H681" s="171"/>
      <c r="I681" s="172">
        <f>ROUND(E681*H681,2)</f>
        <v>0</v>
      </c>
      <c r="J681" s="171"/>
      <c r="K681" s="172">
        <f>ROUND(E681*J681,2)</f>
        <v>0</v>
      </c>
      <c r="L681" s="172">
        <v>21</v>
      </c>
      <c r="M681" s="172">
        <f>G681*(1+L681/100)</f>
        <v>0</v>
      </c>
      <c r="N681" s="172">
        <v>0</v>
      </c>
      <c r="O681" s="172">
        <f>ROUND(E681*N681,2)</f>
        <v>0</v>
      </c>
      <c r="P681" s="172">
        <v>0</v>
      </c>
      <c r="Q681" s="172">
        <f>ROUND(E681*P681,2)</f>
        <v>0</v>
      </c>
      <c r="R681" s="172"/>
      <c r="S681" s="172" t="s">
        <v>184</v>
      </c>
      <c r="T681" s="173" t="s">
        <v>178</v>
      </c>
      <c r="U681" s="158">
        <v>0</v>
      </c>
      <c r="V681" s="158">
        <f>ROUND(E681*U681,2)</f>
        <v>0</v>
      </c>
      <c r="W681" s="15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 t="s">
        <v>611</v>
      </c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outlineLevel="1" x14ac:dyDescent="0.2">
      <c r="A682" s="155"/>
      <c r="B682" s="156"/>
      <c r="C682" s="190" t="s">
        <v>1126</v>
      </c>
      <c r="D682" s="188"/>
      <c r="E682" s="189">
        <v>1.7</v>
      </c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 t="s">
        <v>200</v>
      </c>
      <c r="AH682" s="148">
        <v>0</v>
      </c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outlineLevel="1" x14ac:dyDescent="0.2">
      <c r="A683" s="155">
        <v>172</v>
      </c>
      <c r="B683" s="156" t="s">
        <v>869</v>
      </c>
      <c r="C683" s="203" t="s">
        <v>870</v>
      </c>
      <c r="D683" s="157" t="s">
        <v>0</v>
      </c>
      <c r="E683" s="198"/>
      <c r="F683" s="159"/>
      <c r="G683" s="158">
        <f>ROUND(E683*F683,2)</f>
        <v>0</v>
      </c>
      <c r="H683" s="159"/>
      <c r="I683" s="158">
        <f>ROUND(E683*H683,2)</f>
        <v>0</v>
      </c>
      <c r="J683" s="159"/>
      <c r="K683" s="158">
        <f>ROUND(E683*J683,2)</f>
        <v>0</v>
      </c>
      <c r="L683" s="158">
        <v>21</v>
      </c>
      <c r="M683" s="158">
        <f>G683*(1+L683/100)</f>
        <v>0</v>
      </c>
      <c r="N683" s="158">
        <v>0</v>
      </c>
      <c r="O683" s="158">
        <f>ROUND(E683*N683,2)</f>
        <v>0</v>
      </c>
      <c r="P683" s="158">
        <v>0</v>
      </c>
      <c r="Q683" s="158">
        <f>ROUND(E683*P683,2)</f>
        <v>0</v>
      </c>
      <c r="R683" s="158"/>
      <c r="S683" s="158" t="s">
        <v>177</v>
      </c>
      <c r="T683" s="158" t="s">
        <v>178</v>
      </c>
      <c r="U683" s="158">
        <v>0</v>
      </c>
      <c r="V683" s="158">
        <f>ROUND(E683*U683,2)</f>
        <v>0</v>
      </c>
      <c r="W683" s="15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 t="s">
        <v>702</v>
      </c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x14ac:dyDescent="0.2">
      <c r="A684" s="161" t="s">
        <v>172</v>
      </c>
      <c r="B684" s="162" t="s">
        <v>122</v>
      </c>
      <c r="C684" s="182" t="s">
        <v>123</v>
      </c>
      <c r="D684" s="163"/>
      <c r="E684" s="164"/>
      <c r="F684" s="165"/>
      <c r="G684" s="165">
        <f>SUMIF(AG685:AG726,"&lt;&gt;NOR",G685:G726)</f>
        <v>0</v>
      </c>
      <c r="H684" s="165"/>
      <c r="I684" s="165">
        <f>SUM(I685:I726)</f>
        <v>0</v>
      </c>
      <c r="J684" s="165"/>
      <c r="K684" s="165">
        <f>SUM(K685:K726)</f>
        <v>0</v>
      </c>
      <c r="L684" s="165"/>
      <c r="M684" s="165">
        <f>SUM(M685:M726)</f>
        <v>0</v>
      </c>
      <c r="N684" s="165"/>
      <c r="O684" s="165">
        <f>SUM(O685:O726)</f>
        <v>0</v>
      </c>
      <c r="P684" s="165"/>
      <c r="Q684" s="165">
        <f>SUM(Q685:Q726)</f>
        <v>0</v>
      </c>
      <c r="R684" s="165"/>
      <c r="S684" s="165"/>
      <c r="T684" s="166"/>
      <c r="U684" s="160"/>
      <c r="V684" s="160">
        <f>SUM(V685:V726)</f>
        <v>1133.81</v>
      </c>
      <c r="W684" s="160"/>
      <c r="AG684" t="s">
        <v>173</v>
      </c>
    </row>
    <row r="685" spans="1:60" ht="22.5" outlineLevel="1" x14ac:dyDescent="0.2">
      <c r="A685" s="167">
        <v>173</v>
      </c>
      <c r="B685" s="168" t="s">
        <v>871</v>
      </c>
      <c r="C685" s="184" t="s">
        <v>872</v>
      </c>
      <c r="D685" s="169" t="s">
        <v>636</v>
      </c>
      <c r="E685" s="170">
        <v>1935</v>
      </c>
      <c r="F685" s="171"/>
      <c r="G685" s="172">
        <f>ROUND(E685*F685,2)</f>
        <v>0</v>
      </c>
      <c r="H685" s="171"/>
      <c r="I685" s="172">
        <f>ROUND(E685*H685,2)</f>
        <v>0</v>
      </c>
      <c r="J685" s="171"/>
      <c r="K685" s="172">
        <f>ROUND(E685*J685,2)</f>
        <v>0</v>
      </c>
      <c r="L685" s="172">
        <v>21</v>
      </c>
      <c r="M685" s="172">
        <f>G685*(1+L685/100)</f>
        <v>0</v>
      </c>
      <c r="N685" s="172">
        <v>0</v>
      </c>
      <c r="O685" s="172">
        <f>ROUND(E685*N685,2)</f>
        <v>0</v>
      </c>
      <c r="P685" s="172">
        <v>0</v>
      </c>
      <c r="Q685" s="172">
        <f>ROUND(E685*P685,2)</f>
        <v>0</v>
      </c>
      <c r="R685" s="172"/>
      <c r="S685" s="172" t="s">
        <v>177</v>
      </c>
      <c r="T685" s="173" t="s">
        <v>178</v>
      </c>
      <c r="U685" s="158">
        <v>9.7000000000000003E-2</v>
      </c>
      <c r="V685" s="158">
        <f>ROUND(E685*U685,2)</f>
        <v>187.7</v>
      </c>
      <c r="W685" s="15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 t="s">
        <v>611</v>
      </c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</row>
    <row r="686" spans="1:60" outlineLevel="1" x14ac:dyDescent="0.2">
      <c r="A686" s="155"/>
      <c r="B686" s="156"/>
      <c r="C686" s="190" t="s">
        <v>1127</v>
      </c>
      <c r="D686" s="188"/>
      <c r="E686" s="189">
        <v>1935</v>
      </c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 t="s">
        <v>200</v>
      </c>
      <c r="AH686" s="148">
        <v>0</v>
      </c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</row>
    <row r="687" spans="1:60" ht="22.5" outlineLevel="1" x14ac:dyDescent="0.2">
      <c r="A687" s="167">
        <v>174</v>
      </c>
      <c r="B687" s="168" t="s">
        <v>871</v>
      </c>
      <c r="C687" s="184" t="s">
        <v>872</v>
      </c>
      <c r="D687" s="169" t="s">
        <v>636</v>
      </c>
      <c r="E687" s="170">
        <v>4100.6949999999997</v>
      </c>
      <c r="F687" s="171"/>
      <c r="G687" s="172">
        <f>ROUND(E687*F687,2)</f>
        <v>0</v>
      </c>
      <c r="H687" s="171"/>
      <c r="I687" s="172">
        <f>ROUND(E687*H687,2)</f>
        <v>0</v>
      </c>
      <c r="J687" s="171"/>
      <c r="K687" s="172">
        <f>ROUND(E687*J687,2)</f>
        <v>0</v>
      </c>
      <c r="L687" s="172">
        <v>21</v>
      </c>
      <c r="M687" s="172">
        <f>G687*(1+L687/100)</f>
        <v>0</v>
      </c>
      <c r="N687" s="172">
        <v>0</v>
      </c>
      <c r="O687" s="172">
        <f>ROUND(E687*N687,2)</f>
        <v>0</v>
      </c>
      <c r="P687" s="172">
        <v>0</v>
      </c>
      <c r="Q687" s="172">
        <f>ROUND(E687*P687,2)</f>
        <v>0</v>
      </c>
      <c r="R687" s="172"/>
      <c r="S687" s="172" t="s">
        <v>177</v>
      </c>
      <c r="T687" s="173" t="s">
        <v>178</v>
      </c>
      <c r="U687" s="158">
        <v>9.7000000000000003E-2</v>
      </c>
      <c r="V687" s="158">
        <f>ROUND(E687*U687,2)</f>
        <v>397.77</v>
      </c>
      <c r="W687" s="15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 t="s">
        <v>611</v>
      </c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</row>
    <row r="688" spans="1:60" outlineLevel="1" x14ac:dyDescent="0.2">
      <c r="A688" s="155"/>
      <c r="B688" s="156"/>
      <c r="C688" s="190" t="s">
        <v>873</v>
      </c>
      <c r="D688" s="188"/>
      <c r="E688" s="189">
        <v>141.18</v>
      </c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 t="s">
        <v>200</v>
      </c>
      <c r="AH688" s="148">
        <v>0</v>
      </c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</row>
    <row r="689" spans="1:60" outlineLevel="1" x14ac:dyDescent="0.2">
      <c r="A689" s="155"/>
      <c r="B689" s="156"/>
      <c r="C689" s="190" t="s">
        <v>874</v>
      </c>
      <c r="D689" s="188"/>
      <c r="E689" s="189">
        <v>39.44</v>
      </c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 t="s">
        <v>200</v>
      </c>
      <c r="AH689" s="148">
        <v>0</v>
      </c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</row>
    <row r="690" spans="1:60" outlineLevel="1" x14ac:dyDescent="0.2">
      <c r="A690" s="155"/>
      <c r="B690" s="156"/>
      <c r="C690" s="190" t="s">
        <v>1128</v>
      </c>
      <c r="D690" s="188"/>
      <c r="E690" s="189">
        <v>1661.4</v>
      </c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 t="s">
        <v>200</v>
      </c>
      <c r="AH690" s="148">
        <v>0</v>
      </c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</row>
    <row r="691" spans="1:60" outlineLevel="1" x14ac:dyDescent="0.2">
      <c r="A691" s="155"/>
      <c r="B691" s="156"/>
      <c r="C691" s="190" t="s">
        <v>1129</v>
      </c>
      <c r="D691" s="188"/>
      <c r="E691" s="189">
        <v>771.12</v>
      </c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 t="s">
        <v>200</v>
      </c>
      <c r="AH691" s="148">
        <v>0</v>
      </c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</row>
    <row r="692" spans="1:60" outlineLevel="1" x14ac:dyDescent="0.2">
      <c r="A692" s="155"/>
      <c r="B692" s="156"/>
      <c r="C692" s="190" t="s">
        <v>1130</v>
      </c>
      <c r="D692" s="188"/>
      <c r="E692" s="189">
        <v>178.65</v>
      </c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 t="s">
        <v>200</v>
      </c>
      <c r="AH692" s="148">
        <v>0</v>
      </c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</row>
    <row r="693" spans="1:60" outlineLevel="1" x14ac:dyDescent="0.2">
      <c r="A693" s="155"/>
      <c r="B693" s="156"/>
      <c r="C693" s="190" t="s">
        <v>1131</v>
      </c>
      <c r="D693" s="188"/>
      <c r="E693" s="189">
        <v>143.82</v>
      </c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 t="s">
        <v>200</v>
      </c>
      <c r="AH693" s="148">
        <v>0</v>
      </c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</row>
    <row r="694" spans="1:60" outlineLevel="1" x14ac:dyDescent="0.2">
      <c r="A694" s="155"/>
      <c r="B694" s="156"/>
      <c r="C694" s="190" t="s">
        <v>1132</v>
      </c>
      <c r="D694" s="188"/>
      <c r="E694" s="189">
        <v>79.94</v>
      </c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 t="s">
        <v>200</v>
      </c>
      <c r="AH694" s="148">
        <v>0</v>
      </c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</row>
    <row r="695" spans="1:60" outlineLevel="1" x14ac:dyDescent="0.2">
      <c r="A695" s="155"/>
      <c r="B695" s="156"/>
      <c r="C695" s="190" t="s">
        <v>1133</v>
      </c>
      <c r="D695" s="188"/>
      <c r="E695" s="189">
        <v>1085.1400000000001</v>
      </c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 t="s">
        <v>200</v>
      </c>
      <c r="AH695" s="148">
        <v>0</v>
      </c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</row>
    <row r="696" spans="1:60" ht="22.5" outlineLevel="1" x14ac:dyDescent="0.2">
      <c r="A696" s="167">
        <v>175</v>
      </c>
      <c r="B696" s="168" t="s">
        <v>881</v>
      </c>
      <c r="C696" s="184" t="s">
        <v>882</v>
      </c>
      <c r="D696" s="169" t="s">
        <v>636</v>
      </c>
      <c r="E696" s="170">
        <v>13374.16</v>
      </c>
      <c r="F696" s="171"/>
      <c r="G696" s="172">
        <f>ROUND(E696*F696,2)</f>
        <v>0</v>
      </c>
      <c r="H696" s="171"/>
      <c r="I696" s="172">
        <f>ROUND(E696*H696,2)</f>
        <v>0</v>
      </c>
      <c r="J696" s="171"/>
      <c r="K696" s="172">
        <f>ROUND(E696*J696,2)</f>
        <v>0</v>
      </c>
      <c r="L696" s="172">
        <v>21</v>
      </c>
      <c r="M696" s="172">
        <f>G696*(1+L696/100)</f>
        <v>0</v>
      </c>
      <c r="N696" s="172">
        <v>0</v>
      </c>
      <c r="O696" s="172">
        <f>ROUND(E696*N696,2)</f>
        <v>0</v>
      </c>
      <c r="P696" s="172">
        <v>0</v>
      </c>
      <c r="Q696" s="172">
        <f>ROUND(E696*P696,2)</f>
        <v>0</v>
      </c>
      <c r="R696" s="172"/>
      <c r="S696" s="172" t="s">
        <v>177</v>
      </c>
      <c r="T696" s="173" t="s">
        <v>178</v>
      </c>
      <c r="U696" s="158">
        <v>4.1000000000000002E-2</v>
      </c>
      <c r="V696" s="158">
        <f>ROUND(E696*U696,2)</f>
        <v>548.34</v>
      </c>
      <c r="W696" s="15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 t="s">
        <v>611</v>
      </c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</row>
    <row r="697" spans="1:60" outlineLevel="1" x14ac:dyDescent="0.2">
      <c r="A697" s="155"/>
      <c r="B697" s="156"/>
      <c r="C697" s="190" t="s">
        <v>1134</v>
      </c>
      <c r="D697" s="188"/>
      <c r="E697" s="189">
        <v>1561.12</v>
      </c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 t="s">
        <v>200</v>
      </c>
      <c r="AH697" s="148">
        <v>0</v>
      </c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</row>
    <row r="698" spans="1:60" outlineLevel="1" x14ac:dyDescent="0.2">
      <c r="A698" s="155"/>
      <c r="B698" s="156"/>
      <c r="C698" s="190" t="s">
        <v>1135</v>
      </c>
      <c r="D698" s="188"/>
      <c r="E698" s="189">
        <v>11343.84</v>
      </c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 t="s">
        <v>200</v>
      </c>
      <c r="AH698" s="148">
        <v>0</v>
      </c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</row>
    <row r="699" spans="1:60" outlineLevel="1" x14ac:dyDescent="0.2">
      <c r="A699" s="155"/>
      <c r="B699" s="156"/>
      <c r="C699" s="190" t="s">
        <v>1136</v>
      </c>
      <c r="D699" s="188"/>
      <c r="E699" s="189">
        <v>469.2</v>
      </c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 t="s">
        <v>200</v>
      </c>
      <c r="AH699" s="148">
        <v>0</v>
      </c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</row>
    <row r="700" spans="1:60" ht="22.5" outlineLevel="1" x14ac:dyDescent="0.2">
      <c r="A700" s="167">
        <v>176</v>
      </c>
      <c r="B700" s="168" t="s">
        <v>887</v>
      </c>
      <c r="C700" s="184" t="s">
        <v>888</v>
      </c>
      <c r="D700" s="169" t="s">
        <v>195</v>
      </c>
      <c r="E700" s="170">
        <v>48</v>
      </c>
      <c r="F700" s="171"/>
      <c r="G700" s="172">
        <f>ROUND(E700*F700,2)</f>
        <v>0</v>
      </c>
      <c r="H700" s="171"/>
      <c r="I700" s="172">
        <f>ROUND(E700*H700,2)</f>
        <v>0</v>
      </c>
      <c r="J700" s="171"/>
      <c r="K700" s="172">
        <f>ROUND(E700*J700,2)</f>
        <v>0</v>
      </c>
      <c r="L700" s="172">
        <v>21</v>
      </c>
      <c r="M700" s="172">
        <f>G700*(1+L700/100)</f>
        <v>0</v>
      </c>
      <c r="N700" s="172">
        <v>0</v>
      </c>
      <c r="O700" s="172">
        <f>ROUND(E700*N700,2)</f>
        <v>0</v>
      </c>
      <c r="P700" s="172">
        <v>0</v>
      </c>
      <c r="Q700" s="172">
        <f>ROUND(E700*P700,2)</f>
        <v>0</v>
      </c>
      <c r="R700" s="172"/>
      <c r="S700" s="172" t="s">
        <v>184</v>
      </c>
      <c r="T700" s="173" t="s">
        <v>178</v>
      </c>
      <c r="U700" s="158">
        <v>0</v>
      </c>
      <c r="V700" s="158">
        <f>ROUND(E700*U700,2)</f>
        <v>0</v>
      </c>
      <c r="W700" s="15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 t="s">
        <v>611</v>
      </c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</row>
    <row r="701" spans="1:60" ht="22.5" outlineLevel="1" x14ac:dyDescent="0.2">
      <c r="A701" s="155"/>
      <c r="B701" s="156"/>
      <c r="C701" s="190" t="s">
        <v>889</v>
      </c>
      <c r="D701" s="188"/>
      <c r="E701" s="189">
        <v>48</v>
      </c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 t="s">
        <v>200</v>
      </c>
      <c r="AH701" s="148">
        <v>0</v>
      </c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</row>
    <row r="702" spans="1:60" outlineLevel="1" x14ac:dyDescent="0.2">
      <c r="A702" s="167">
        <v>177</v>
      </c>
      <c r="B702" s="168" t="s">
        <v>890</v>
      </c>
      <c r="C702" s="184" t="s">
        <v>891</v>
      </c>
      <c r="D702" s="169" t="s">
        <v>636</v>
      </c>
      <c r="E702" s="170">
        <v>1561.12</v>
      </c>
      <c r="F702" s="171"/>
      <c r="G702" s="172">
        <f>ROUND(E702*F702,2)</f>
        <v>0</v>
      </c>
      <c r="H702" s="171"/>
      <c r="I702" s="172">
        <f>ROUND(E702*H702,2)</f>
        <v>0</v>
      </c>
      <c r="J702" s="171"/>
      <c r="K702" s="172">
        <f>ROUND(E702*J702,2)</f>
        <v>0</v>
      </c>
      <c r="L702" s="172">
        <v>21</v>
      </c>
      <c r="M702" s="172">
        <f>G702*(1+L702/100)</f>
        <v>0</v>
      </c>
      <c r="N702" s="172">
        <v>0</v>
      </c>
      <c r="O702" s="172">
        <f>ROUND(E702*N702,2)</f>
        <v>0</v>
      </c>
      <c r="P702" s="172">
        <v>0</v>
      </c>
      <c r="Q702" s="172">
        <f>ROUND(E702*P702,2)</f>
        <v>0</v>
      </c>
      <c r="R702" s="172"/>
      <c r="S702" s="172" t="s">
        <v>184</v>
      </c>
      <c r="T702" s="173" t="s">
        <v>178</v>
      </c>
      <c r="U702" s="158">
        <v>0</v>
      </c>
      <c r="V702" s="158">
        <f>ROUND(E702*U702,2)</f>
        <v>0</v>
      </c>
      <c r="W702" s="15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 t="s">
        <v>611</v>
      </c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</row>
    <row r="703" spans="1:60" outlineLevel="1" x14ac:dyDescent="0.2">
      <c r="A703" s="155"/>
      <c r="B703" s="156"/>
      <c r="C703" s="190" t="s">
        <v>1134</v>
      </c>
      <c r="D703" s="188"/>
      <c r="E703" s="189">
        <v>1561.12</v>
      </c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 t="s">
        <v>200</v>
      </c>
      <c r="AH703" s="148">
        <v>0</v>
      </c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</row>
    <row r="704" spans="1:60" outlineLevel="1" x14ac:dyDescent="0.2">
      <c r="A704" s="167">
        <v>178</v>
      </c>
      <c r="B704" s="168" t="s">
        <v>893</v>
      </c>
      <c r="C704" s="184" t="s">
        <v>891</v>
      </c>
      <c r="D704" s="169" t="s">
        <v>636</v>
      </c>
      <c r="E704" s="170">
        <v>141.18</v>
      </c>
      <c r="F704" s="171"/>
      <c r="G704" s="172">
        <f>ROUND(E704*F704,2)</f>
        <v>0</v>
      </c>
      <c r="H704" s="171"/>
      <c r="I704" s="172">
        <f>ROUND(E704*H704,2)</f>
        <v>0</v>
      </c>
      <c r="J704" s="171"/>
      <c r="K704" s="172">
        <f>ROUND(E704*J704,2)</f>
        <v>0</v>
      </c>
      <c r="L704" s="172">
        <v>21</v>
      </c>
      <c r="M704" s="172">
        <f>G704*(1+L704/100)</f>
        <v>0</v>
      </c>
      <c r="N704" s="172">
        <v>0</v>
      </c>
      <c r="O704" s="172">
        <f>ROUND(E704*N704,2)</f>
        <v>0</v>
      </c>
      <c r="P704" s="172">
        <v>0</v>
      </c>
      <c r="Q704" s="172">
        <f>ROUND(E704*P704,2)</f>
        <v>0</v>
      </c>
      <c r="R704" s="172"/>
      <c r="S704" s="172" t="s">
        <v>184</v>
      </c>
      <c r="T704" s="173" t="s">
        <v>178</v>
      </c>
      <c r="U704" s="158">
        <v>0</v>
      </c>
      <c r="V704" s="158">
        <f>ROUND(E704*U704,2)</f>
        <v>0</v>
      </c>
      <c r="W704" s="15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 t="s">
        <v>611</v>
      </c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</row>
    <row r="705" spans="1:60" outlineLevel="1" x14ac:dyDescent="0.2">
      <c r="A705" s="155"/>
      <c r="B705" s="156"/>
      <c r="C705" s="190" t="s">
        <v>873</v>
      </c>
      <c r="D705" s="188"/>
      <c r="E705" s="189">
        <v>141.18</v>
      </c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 t="s">
        <v>200</v>
      </c>
      <c r="AH705" s="148">
        <v>0</v>
      </c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</row>
    <row r="706" spans="1:60" outlineLevel="1" x14ac:dyDescent="0.2">
      <c r="A706" s="167">
        <v>179</v>
      </c>
      <c r="B706" s="168" t="s">
        <v>894</v>
      </c>
      <c r="C706" s="184" t="s">
        <v>895</v>
      </c>
      <c r="D706" s="169" t="s">
        <v>636</v>
      </c>
      <c r="E706" s="170">
        <v>39.44</v>
      </c>
      <c r="F706" s="171"/>
      <c r="G706" s="172">
        <f>ROUND(E706*F706,2)</f>
        <v>0</v>
      </c>
      <c r="H706" s="171"/>
      <c r="I706" s="172">
        <f>ROUND(E706*H706,2)</f>
        <v>0</v>
      </c>
      <c r="J706" s="171"/>
      <c r="K706" s="172">
        <f>ROUND(E706*J706,2)</f>
        <v>0</v>
      </c>
      <c r="L706" s="172">
        <v>21</v>
      </c>
      <c r="M706" s="172">
        <f>G706*(1+L706/100)</f>
        <v>0</v>
      </c>
      <c r="N706" s="172">
        <v>0</v>
      </c>
      <c r="O706" s="172">
        <f>ROUND(E706*N706,2)</f>
        <v>0</v>
      </c>
      <c r="P706" s="172">
        <v>0</v>
      </c>
      <c r="Q706" s="172">
        <f>ROUND(E706*P706,2)</f>
        <v>0</v>
      </c>
      <c r="R706" s="172"/>
      <c r="S706" s="172" t="s">
        <v>184</v>
      </c>
      <c r="T706" s="173" t="s">
        <v>178</v>
      </c>
      <c r="U706" s="158">
        <v>0</v>
      </c>
      <c r="V706" s="158">
        <f>ROUND(E706*U706,2)</f>
        <v>0</v>
      </c>
      <c r="W706" s="15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 t="s">
        <v>611</v>
      </c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</row>
    <row r="707" spans="1:60" outlineLevel="1" x14ac:dyDescent="0.2">
      <c r="A707" s="155"/>
      <c r="B707" s="156"/>
      <c r="C707" s="190" t="s">
        <v>874</v>
      </c>
      <c r="D707" s="188"/>
      <c r="E707" s="189">
        <v>39.44</v>
      </c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 t="s">
        <v>200</v>
      </c>
      <c r="AH707" s="148">
        <v>0</v>
      </c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</row>
    <row r="708" spans="1:60" outlineLevel="1" x14ac:dyDescent="0.2">
      <c r="A708" s="167">
        <v>180</v>
      </c>
      <c r="B708" s="168" t="s">
        <v>896</v>
      </c>
      <c r="C708" s="184" t="s">
        <v>891</v>
      </c>
      <c r="D708" s="169" t="s">
        <v>636</v>
      </c>
      <c r="E708" s="170">
        <v>11343.84</v>
      </c>
      <c r="F708" s="171"/>
      <c r="G708" s="172">
        <f>ROUND(E708*F708,2)</f>
        <v>0</v>
      </c>
      <c r="H708" s="171"/>
      <c r="I708" s="172">
        <f>ROUND(E708*H708,2)</f>
        <v>0</v>
      </c>
      <c r="J708" s="171"/>
      <c r="K708" s="172">
        <f>ROUND(E708*J708,2)</f>
        <v>0</v>
      </c>
      <c r="L708" s="172">
        <v>21</v>
      </c>
      <c r="M708" s="172">
        <f>G708*(1+L708/100)</f>
        <v>0</v>
      </c>
      <c r="N708" s="172">
        <v>0</v>
      </c>
      <c r="O708" s="172">
        <f>ROUND(E708*N708,2)</f>
        <v>0</v>
      </c>
      <c r="P708" s="172">
        <v>0</v>
      </c>
      <c r="Q708" s="172">
        <f>ROUND(E708*P708,2)</f>
        <v>0</v>
      </c>
      <c r="R708" s="172"/>
      <c r="S708" s="172" t="s">
        <v>184</v>
      </c>
      <c r="T708" s="173" t="s">
        <v>178</v>
      </c>
      <c r="U708" s="158">
        <v>0</v>
      </c>
      <c r="V708" s="158">
        <f>ROUND(E708*U708,2)</f>
        <v>0</v>
      </c>
      <c r="W708" s="15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 t="s">
        <v>611</v>
      </c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</row>
    <row r="709" spans="1:60" outlineLevel="1" x14ac:dyDescent="0.2">
      <c r="A709" s="155"/>
      <c r="B709" s="156"/>
      <c r="C709" s="190" t="s">
        <v>1135</v>
      </c>
      <c r="D709" s="188"/>
      <c r="E709" s="189">
        <v>11343.84</v>
      </c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 t="s">
        <v>200</v>
      </c>
      <c r="AH709" s="148">
        <v>0</v>
      </c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</row>
    <row r="710" spans="1:60" outlineLevel="1" x14ac:dyDescent="0.2">
      <c r="A710" s="167">
        <v>181</v>
      </c>
      <c r="B710" s="168" t="s">
        <v>898</v>
      </c>
      <c r="C710" s="184" t="s">
        <v>895</v>
      </c>
      <c r="D710" s="169" t="s">
        <v>636</v>
      </c>
      <c r="E710" s="170">
        <v>1661.4</v>
      </c>
      <c r="F710" s="171"/>
      <c r="G710" s="172">
        <f>ROUND(E710*F710,2)</f>
        <v>0</v>
      </c>
      <c r="H710" s="171"/>
      <c r="I710" s="172">
        <f>ROUND(E710*H710,2)</f>
        <v>0</v>
      </c>
      <c r="J710" s="171"/>
      <c r="K710" s="172">
        <f>ROUND(E710*J710,2)</f>
        <v>0</v>
      </c>
      <c r="L710" s="172">
        <v>21</v>
      </c>
      <c r="M710" s="172">
        <f>G710*(1+L710/100)</f>
        <v>0</v>
      </c>
      <c r="N710" s="172">
        <v>0</v>
      </c>
      <c r="O710" s="172">
        <f>ROUND(E710*N710,2)</f>
        <v>0</v>
      </c>
      <c r="P710" s="172">
        <v>0</v>
      </c>
      <c r="Q710" s="172">
        <f>ROUND(E710*P710,2)</f>
        <v>0</v>
      </c>
      <c r="R710" s="172"/>
      <c r="S710" s="172" t="s">
        <v>184</v>
      </c>
      <c r="T710" s="173" t="s">
        <v>178</v>
      </c>
      <c r="U710" s="158">
        <v>0</v>
      </c>
      <c r="V710" s="158">
        <f>ROUND(E710*U710,2)</f>
        <v>0</v>
      </c>
      <c r="W710" s="15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 t="s">
        <v>611</v>
      </c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</row>
    <row r="711" spans="1:60" outlineLevel="1" x14ac:dyDescent="0.2">
      <c r="A711" s="155"/>
      <c r="B711" s="156"/>
      <c r="C711" s="190" t="s">
        <v>1128</v>
      </c>
      <c r="D711" s="188"/>
      <c r="E711" s="189">
        <v>1661.4</v>
      </c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 t="s">
        <v>200</v>
      </c>
      <c r="AH711" s="148">
        <v>0</v>
      </c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</row>
    <row r="712" spans="1:60" outlineLevel="1" x14ac:dyDescent="0.2">
      <c r="A712" s="167">
        <v>182</v>
      </c>
      <c r="B712" s="168" t="s">
        <v>1137</v>
      </c>
      <c r="C712" s="184" t="s">
        <v>1138</v>
      </c>
      <c r="D712" s="169" t="s">
        <v>636</v>
      </c>
      <c r="E712" s="170">
        <v>771.12</v>
      </c>
      <c r="F712" s="171"/>
      <c r="G712" s="172">
        <f>ROUND(E712*F712,2)</f>
        <v>0</v>
      </c>
      <c r="H712" s="171"/>
      <c r="I712" s="172">
        <f>ROUND(E712*H712,2)</f>
        <v>0</v>
      </c>
      <c r="J712" s="171"/>
      <c r="K712" s="172">
        <f>ROUND(E712*J712,2)</f>
        <v>0</v>
      </c>
      <c r="L712" s="172">
        <v>21</v>
      </c>
      <c r="M712" s="172">
        <f>G712*(1+L712/100)</f>
        <v>0</v>
      </c>
      <c r="N712" s="172">
        <v>0</v>
      </c>
      <c r="O712" s="172">
        <f>ROUND(E712*N712,2)</f>
        <v>0</v>
      </c>
      <c r="P712" s="172">
        <v>0</v>
      </c>
      <c r="Q712" s="172">
        <f>ROUND(E712*P712,2)</f>
        <v>0</v>
      </c>
      <c r="R712" s="172"/>
      <c r="S712" s="172" t="s">
        <v>184</v>
      </c>
      <c r="T712" s="173" t="s">
        <v>178</v>
      </c>
      <c r="U712" s="158">
        <v>0</v>
      </c>
      <c r="V712" s="158">
        <f>ROUND(E712*U712,2)</f>
        <v>0</v>
      </c>
      <c r="W712" s="15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 t="s">
        <v>611</v>
      </c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</row>
    <row r="713" spans="1:60" outlineLevel="1" x14ac:dyDescent="0.2">
      <c r="A713" s="155"/>
      <c r="B713" s="156"/>
      <c r="C713" s="190" t="s">
        <v>1129</v>
      </c>
      <c r="D713" s="188"/>
      <c r="E713" s="189">
        <v>771.12</v>
      </c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 t="s">
        <v>200</v>
      </c>
      <c r="AH713" s="148">
        <v>0</v>
      </c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</row>
    <row r="714" spans="1:60" outlineLevel="1" x14ac:dyDescent="0.2">
      <c r="A714" s="167">
        <v>183</v>
      </c>
      <c r="B714" s="168" t="s">
        <v>907</v>
      </c>
      <c r="C714" s="184" t="s">
        <v>908</v>
      </c>
      <c r="D714" s="169" t="s">
        <v>636</v>
      </c>
      <c r="E714" s="170">
        <v>178.65</v>
      </c>
      <c r="F714" s="171"/>
      <c r="G714" s="172">
        <f>ROUND(E714*F714,2)</f>
        <v>0</v>
      </c>
      <c r="H714" s="171"/>
      <c r="I714" s="172">
        <f>ROUND(E714*H714,2)</f>
        <v>0</v>
      </c>
      <c r="J714" s="171"/>
      <c r="K714" s="172">
        <f>ROUND(E714*J714,2)</f>
        <v>0</v>
      </c>
      <c r="L714" s="172">
        <v>21</v>
      </c>
      <c r="M714" s="172">
        <f>G714*(1+L714/100)</f>
        <v>0</v>
      </c>
      <c r="N714" s="172">
        <v>0</v>
      </c>
      <c r="O714" s="172">
        <f>ROUND(E714*N714,2)</f>
        <v>0</v>
      </c>
      <c r="P714" s="172">
        <v>0</v>
      </c>
      <c r="Q714" s="172">
        <f>ROUND(E714*P714,2)</f>
        <v>0</v>
      </c>
      <c r="R714" s="172"/>
      <c r="S714" s="172" t="s">
        <v>184</v>
      </c>
      <c r="T714" s="173" t="s">
        <v>178</v>
      </c>
      <c r="U714" s="158">
        <v>0</v>
      </c>
      <c r="V714" s="158">
        <f>ROUND(E714*U714,2)</f>
        <v>0</v>
      </c>
      <c r="W714" s="15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 t="s">
        <v>611</v>
      </c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</row>
    <row r="715" spans="1:60" outlineLevel="1" x14ac:dyDescent="0.2">
      <c r="A715" s="155"/>
      <c r="B715" s="156"/>
      <c r="C715" s="190" t="s">
        <v>1130</v>
      </c>
      <c r="D715" s="188"/>
      <c r="E715" s="189">
        <v>178.65</v>
      </c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 t="s">
        <v>200</v>
      </c>
      <c r="AH715" s="148">
        <v>0</v>
      </c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</row>
    <row r="716" spans="1:60" outlineLevel="1" x14ac:dyDescent="0.2">
      <c r="A716" s="167">
        <v>184</v>
      </c>
      <c r="B716" s="168" t="s">
        <v>910</v>
      </c>
      <c r="C716" s="184" t="s">
        <v>891</v>
      </c>
      <c r="D716" s="169" t="s">
        <v>636</v>
      </c>
      <c r="E716" s="170">
        <v>143.82</v>
      </c>
      <c r="F716" s="171"/>
      <c r="G716" s="172">
        <f>ROUND(E716*F716,2)</f>
        <v>0</v>
      </c>
      <c r="H716" s="171"/>
      <c r="I716" s="172">
        <f>ROUND(E716*H716,2)</f>
        <v>0</v>
      </c>
      <c r="J716" s="171"/>
      <c r="K716" s="172">
        <f>ROUND(E716*J716,2)</f>
        <v>0</v>
      </c>
      <c r="L716" s="172">
        <v>21</v>
      </c>
      <c r="M716" s="172">
        <f>G716*(1+L716/100)</f>
        <v>0</v>
      </c>
      <c r="N716" s="172">
        <v>0</v>
      </c>
      <c r="O716" s="172">
        <f>ROUND(E716*N716,2)</f>
        <v>0</v>
      </c>
      <c r="P716" s="172">
        <v>0</v>
      </c>
      <c r="Q716" s="172">
        <f>ROUND(E716*P716,2)</f>
        <v>0</v>
      </c>
      <c r="R716" s="172"/>
      <c r="S716" s="172" t="s">
        <v>184</v>
      </c>
      <c r="T716" s="173" t="s">
        <v>178</v>
      </c>
      <c r="U716" s="158">
        <v>0</v>
      </c>
      <c r="V716" s="158">
        <f>ROUND(E716*U716,2)</f>
        <v>0</v>
      </c>
      <c r="W716" s="15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 t="s">
        <v>611</v>
      </c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</row>
    <row r="717" spans="1:60" outlineLevel="1" x14ac:dyDescent="0.2">
      <c r="A717" s="155"/>
      <c r="B717" s="156"/>
      <c r="C717" s="190" t="s">
        <v>1131</v>
      </c>
      <c r="D717" s="188"/>
      <c r="E717" s="189">
        <v>143.82</v>
      </c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 t="s">
        <v>200</v>
      </c>
      <c r="AH717" s="148">
        <v>0</v>
      </c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</row>
    <row r="718" spans="1:60" outlineLevel="1" x14ac:dyDescent="0.2">
      <c r="A718" s="167">
        <v>185</v>
      </c>
      <c r="B718" s="168" t="s">
        <v>911</v>
      </c>
      <c r="C718" s="184" t="s">
        <v>891</v>
      </c>
      <c r="D718" s="169" t="s">
        <v>636</v>
      </c>
      <c r="E718" s="170">
        <v>469.2</v>
      </c>
      <c r="F718" s="171"/>
      <c r="G718" s="172">
        <f>ROUND(E718*F718,2)</f>
        <v>0</v>
      </c>
      <c r="H718" s="171"/>
      <c r="I718" s="172">
        <f>ROUND(E718*H718,2)</f>
        <v>0</v>
      </c>
      <c r="J718" s="171"/>
      <c r="K718" s="172">
        <f>ROUND(E718*J718,2)</f>
        <v>0</v>
      </c>
      <c r="L718" s="172">
        <v>21</v>
      </c>
      <c r="M718" s="172">
        <f>G718*(1+L718/100)</f>
        <v>0</v>
      </c>
      <c r="N718" s="172">
        <v>0</v>
      </c>
      <c r="O718" s="172">
        <f>ROUND(E718*N718,2)</f>
        <v>0</v>
      </c>
      <c r="P718" s="172">
        <v>0</v>
      </c>
      <c r="Q718" s="172">
        <f>ROUND(E718*P718,2)</f>
        <v>0</v>
      </c>
      <c r="R718" s="172"/>
      <c r="S718" s="172" t="s">
        <v>184</v>
      </c>
      <c r="T718" s="173" t="s">
        <v>178</v>
      </c>
      <c r="U718" s="158">
        <v>0</v>
      </c>
      <c r="V718" s="158">
        <f>ROUND(E718*U718,2)</f>
        <v>0</v>
      </c>
      <c r="W718" s="15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 t="s">
        <v>611</v>
      </c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</row>
    <row r="719" spans="1:60" outlineLevel="1" x14ac:dyDescent="0.2">
      <c r="A719" s="155"/>
      <c r="B719" s="156"/>
      <c r="C719" s="190" t="s">
        <v>1136</v>
      </c>
      <c r="D719" s="188"/>
      <c r="E719" s="189">
        <v>469.2</v>
      </c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 t="s">
        <v>200</v>
      </c>
      <c r="AH719" s="148">
        <v>0</v>
      </c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</row>
    <row r="720" spans="1:60" outlineLevel="1" x14ac:dyDescent="0.2">
      <c r="A720" s="167">
        <v>186</v>
      </c>
      <c r="B720" s="168" t="s">
        <v>1139</v>
      </c>
      <c r="C720" s="184" t="s">
        <v>891</v>
      </c>
      <c r="D720" s="169" t="s">
        <v>636</v>
      </c>
      <c r="E720" s="170">
        <v>79.94</v>
      </c>
      <c r="F720" s="171"/>
      <c r="G720" s="172">
        <f>ROUND(E720*F720,2)</f>
        <v>0</v>
      </c>
      <c r="H720" s="171"/>
      <c r="I720" s="172">
        <f>ROUND(E720*H720,2)</f>
        <v>0</v>
      </c>
      <c r="J720" s="171"/>
      <c r="K720" s="172">
        <f>ROUND(E720*J720,2)</f>
        <v>0</v>
      </c>
      <c r="L720" s="172">
        <v>21</v>
      </c>
      <c r="M720" s="172">
        <f>G720*(1+L720/100)</f>
        <v>0</v>
      </c>
      <c r="N720" s="172">
        <v>0</v>
      </c>
      <c r="O720" s="172">
        <f>ROUND(E720*N720,2)</f>
        <v>0</v>
      </c>
      <c r="P720" s="172">
        <v>0</v>
      </c>
      <c r="Q720" s="172">
        <f>ROUND(E720*P720,2)</f>
        <v>0</v>
      </c>
      <c r="R720" s="172"/>
      <c r="S720" s="172" t="s">
        <v>184</v>
      </c>
      <c r="T720" s="173" t="s">
        <v>178</v>
      </c>
      <c r="U720" s="158">
        <v>0</v>
      </c>
      <c r="V720" s="158">
        <f>ROUND(E720*U720,2)</f>
        <v>0</v>
      </c>
      <c r="W720" s="15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 t="s">
        <v>611</v>
      </c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</row>
    <row r="721" spans="1:60" outlineLevel="1" x14ac:dyDescent="0.2">
      <c r="A721" s="155"/>
      <c r="B721" s="156"/>
      <c r="C721" s="190" t="s">
        <v>1132</v>
      </c>
      <c r="D721" s="188"/>
      <c r="E721" s="189">
        <v>79.94</v>
      </c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 t="s">
        <v>200</v>
      </c>
      <c r="AH721" s="148">
        <v>0</v>
      </c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</row>
    <row r="722" spans="1:60" outlineLevel="1" x14ac:dyDescent="0.2">
      <c r="A722" s="167">
        <v>187</v>
      </c>
      <c r="B722" s="168" t="s">
        <v>1140</v>
      </c>
      <c r="C722" s="184" t="s">
        <v>891</v>
      </c>
      <c r="D722" s="169" t="s">
        <v>636</v>
      </c>
      <c r="E722" s="170">
        <v>1085.145</v>
      </c>
      <c r="F722" s="171"/>
      <c r="G722" s="172">
        <f>ROUND(E722*F722,2)</f>
        <v>0</v>
      </c>
      <c r="H722" s="171"/>
      <c r="I722" s="172">
        <f>ROUND(E722*H722,2)</f>
        <v>0</v>
      </c>
      <c r="J722" s="171"/>
      <c r="K722" s="172">
        <f>ROUND(E722*J722,2)</f>
        <v>0</v>
      </c>
      <c r="L722" s="172">
        <v>21</v>
      </c>
      <c r="M722" s="172">
        <f>G722*(1+L722/100)</f>
        <v>0</v>
      </c>
      <c r="N722" s="172">
        <v>0</v>
      </c>
      <c r="O722" s="172">
        <f>ROUND(E722*N722,2)</f>
        <v>0</v>
      </c>
      <c r="P722" s="172">
        <v>0</v>
      </c>
      <c r="Q722" s="172">
        <f>ROUND(E722*P722,2)</f>
        <v>0</v>
      </c>
      <c r="R722" s="172"/>
      <c r="S722" s="172" t="s">
        <v>184</v>
      </c>
      <c r="T722" s="173" t="s">
        <v>178</v>
      </c>
      <c r="U722" s="158">
        <v>0</v>
      </c>
      <c r="V722" s="158">
        <f>ROUND(E722*U722,2)</f>
        <v>0</v>
      </c>
      <c r="W722" s="15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 t="s">
        <v>611</v>
      </c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</row>
    <row r="723" spans="1:60" outlineLevel="1" x14ac:dyDescent="0.2">
      <c r="A723" s="155"/>
      <c r="B723" s="156"/>
      <c r="C723" s="190" t="s">
        <v>1133</v>
      </c>
      <c r="D723" s="188"/>
      <c r="E723" s="189">
        <v>1085.1400000000001</v>
      </c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 t="s">
        <v>200</v>
      </c>
      <c r="AH723" s="148">
        <v>0</v>
      </c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</row>
    <row r="724" spans="1:60" outlineLevel="1" x14ac:dyDescent="0.2">
      <c r="A724" s="167">
        <v>188</v>
      </c>
      <c r="B724" s="168" t="s">
        <v>913</v>
      </c>
      <c r="C724" s="184" t="s">
        <v>914</v>
      </c>
      <c r="D724" s="169" t="s">
        <v>256</v>
      </c>
      <c r="E724" s="170">
        <v>137.5</v>
      </c>
      <c r="F724" s="171"/>
      <c r="G724" s="172">
        <f>ROUND(E724*F724,2)</f>
        <v>0</v>
      </c>
      <c r="H724" s="171"/>
      <c r="I724" s="172">
        <f>ROUND(E724*H724,2)</f>
        <v>0</v>
      </c>
      <c r="J724" s="171"/>
      <c r="K724" s="172">
        <f>ROUND(E724*J724,2)</f>
        <v>0</v>
      </c>
      <c r="L724" s="172">
        <v>21</v>
      </c>
      <c r="M724" s="172">
        <f>G724*(1+L724/100)</f>
        <v>0</v>
      </c>
      <c r="N724" s="172">
        <v>0</v>
      </c>
      <c r="O724" s="172">
        <f>ROUND(E724*N724,2)</f>
        <v>0</v>
      </c>
      <c r="P724" s="172">
        <v>0</v>
      </c>
      <c r="Q724" s="172">
        <f>ROUND(E724*P724,2)</f>
        <v>0</v>
      </c>
      <c r="R724" s="172"/>
      <c r="S724" s="172" t="s">
        <v>184</v>
      </c>
      <c r="T724" s="173" t="s">
        <v>178</v>
      </c>
      <c r="U724" s="158">
        <v>0</v>
      </c>
      <c r="V724" s="158">
        <f>ROUND(E724*U724,2)</f>
        <v>0</v>
      </c>
      <c r="W724" s="15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 t="s">
        <v>611</v>
      </c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</row>
    <row r="725" spans="1:60" outlineLevel="1" x14ac:dyDescent="0.2">
      <c r="A725" s="155"/>
      <c r="B725" s="156"/>
      <c r="C725" s="190" t="s">
        <v>1141</v>
      </c>
      <c r="D725" s="188"/>
      <c r="E725" s="189">
        <v>137.5</v>
      </c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 t="s">
        <v>200</v>
      </c>
      <c r="AH725" s="148">
        <v>0</v>
      </c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</row>
    <row r="726" spans="1:60" outlineLevel="1" x14ac:dyDescent="0.2">
      <c r="A726" s="155">
        <v>189</v>
      </c>
      <c r="B726" s="156" t="s">
        <v>919</v>
      </c>
      <c r="C726" s="203" t="s">
        <v>920</v>
      </c>
      <c r="D726" s="157" t="s">
        <v>0</v>
      </c>
      <c r="E726" s="198"/>
      <c r="F726" s="159"/>
      <c r="G726" s="158">
        <f>ROUND(E726*F726,2)</f>
        <v>0</v>
      </c>
      <c r="H726" s="159"/>
      <c r="I726" s="158">
        <f>ROUND(E726*H726,2)</f>
        <v>0</v>
      </c>
      <c r="J726" s="159"/>
      <c r="K726" s="158">
        <f>ROUND(E726*J726,2)</f>
        <v>0</v>
      </c>
      <c r="L726" s="158">
        <v>21</v>
      </c>
      <c r="M726" s="158">
        <f>G726*(1+L726/100)</f>
        <v>0</v>
      </c>
      <c r="N726" s="158">
        <v>0</v>
      </c>
      <c r="O726" s="158">
        <f>ROUND(E726*N726,2)</f>
        <v>0</v>
      </c>
      <c r="P726" s="158">
        <v>0</v>
      </c>
      <c r="Q726" s="158">
        <f>ROUND(E726*P726,2)</f>
        <v>0</v>
      </c>
      <c r="R726" s="158"/>
      <c r="S726" s="158" t="s">
        <v>177</v>
      </c>
      <c r="T726" s="158" t="s">
        <v>178</v>
      </c>
      <c r="U726" s="158">
        <v>0</v>
      </c>
      <c r="V726" s="158">
        <f>ROUND(E726*U726,2)</f>
        <v>0</v>
      </c>
      <c r="W726" s="15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 t="s">
        <v>702</v>
      </c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</row>
    <row r="727" spans="1:60" x14ac:dyDescent="0.2">
      <c r="A727" s="161" t="s">
        <v>172</v>
      </c>
      <c r="B727" s="162" t="s">
        <v>126</v>
      </c>
      <c r="C727" s="182" t="s">
        <v>127</v>
      </c>
      <c r="D727" s="163"/>
      <c r="E727" s="164"/>
      <c r="F727" s="165"/>
      <c r="G727" s="165">
        <f>SUMIF(AG728:AG731,"&lt;&gt;NOR",G728:G731)</f>
        <v>0</v>
      </c>
      <c r="H727" s="165"/>
      <c r="I727" s="165">
        <f>SUM(I728:I731)</f>
        <v>0</v>
      </c>
      <c r="J727" s="165"/>
      <c r="K727" s="165">
        <f>SUM(K728:K731)</f>
        <v>0</v>
      </c>
      <c r="L727" s="165"/>
      <c r="M727" s="165">
        <f>SUM(M728:M731)</f>
        <v>0</v>
      </c>
      <c r="N727" s="165"/>
      <c r="O727" s="165">
        <f>SUM(O728:O731)</f>
        <v>0</v>
      </c>
      <c r="P727" s="165"/>
      <c r="Q727" s="165">
        <f>SUM(Q728:Q731)</f>
        <v>0</v>
      </c>
      <c r="R727" s="165"/>
      <c r="S727" s="165"/>
      <c r="T727" s="166"/>
      <c r="U727" s="160"/>
      <c r="V727" s="160">
        <f>SUM(V728:V731)</f>
        <v>1202.81</v>
      </c>
      <c r="W727" s="160"/>
      <c r="AG727" t="s">
        <v>173</v>
      </c>
    </row>
    <row r="728" spans="1:60" ht="33.75" outlineLevel="1" x14ac:dyDescent="0.2">
      <c r="A728" s="167">
        <v>190</v>
      </c>
      <c r="B728" s="168" t="s">
        <v>921</v>
      </c>
      <c r="C728" s="184" t="s">
        <v>922</v>
      </c>
      <c r="D728" s="169" t="s">
        <v>195</v>
      </c>
      <c r="E728" s="170">
        <v>510.06</v>
      </c>
      <c r="F728" s="171"/>
      <c r="G728" s="172">
        <f>ROUND(E728*F728,2)</f>
        <v>0</v>
      </c>
      <c r="H728" s="171"/>
      <c r="I728" s="172">
        <f>ROUND(E728*H728,2)</f>
        <v>0</v>
      </c>
      <c r="J728" s="171"/>
      <c r="K728" s="172">
        <f>ROUND(E728*J728,2)</f>
        <v>0</v>
      </c>
      <c r="L728" s="172">
        <v>21</v>
      </c>
      <c r="M728" s="172">
        <f>G728*(1+L728/100)</f>
        <v>0</v>
      </c>
      <c r="N728" s="172">
        <v>0</v>
      </c>
      <c r="O728" s="172">
        <f>ROUND(E728*N728,2)</f>
        <v>0</v>
      </c>
      <c r="P728" s="172">
        <v>0</v>
      </c>
      <c r="Q728" s="172">
        <f>ROUND(E728*P728,2)</f>
        <v>0</v>
      </c>
      <c r="R728" s="172"/>
      <c r="S728" s="172" t="s">
        <v>729</v>
      </c>
      <c r="T728" s="173" t="s">
        <v>178</v>
      </c>
      <c r="U728" s="158">
        <v>2.3581799999999999</v>
      </c>
      <c r="V728" s="158">
        <f>ROUND(E728*U728,2)</f>
        <v>1202.81</v>
      </c>
      <c r="W728" s="15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 t="s">
        <v>923</v>
      </c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</row>
    <row r="729" spans="1:60" outlineLevel="1" x14ac:dyDescent="0.2">
      <c r="A729" s="155"/>
      <c r="B729" s="156"/>
      <c r="C729" s="190" t="s">
        <v>1049</v>
      </c>
      <c r="D729" s="188"/>
      <c r="E729" s="189">
        <v>301.5</v>
      </c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 t="s">
        <v>200</v>
      </c>
      <c r="AH729" s="148">
        <v>0</v>
      </c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</row>
    <row r="730" spans="1:60" outlineLevel="1" x14ac:dyDescent="0.2">
      <c r="A730" s="155"/>
      <c r="B730" s="156"/>
      <c r="C730" s="190" t="s">
        <v>1047</v>
      </c>
      <c r="D730" s="188"/>
      <c r="E730" s="189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 t="s">
        <v>200</v>
      </c>
      <c r="AH730" s="148">
        <v>0</v>
      </c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</row>
    <row r="731" spans="1:60" outlineLevel="1" x14ac:dyDescent="0.2">
      <c r="A731" s="155"/>
      <c r="B731" s="156"/>
      <c r="C731" s="190" t="s">
        <v>1074</v>
      </c>
      <c r="D731" s="188"/>
      <c r="E731" s="189">
        <v>208.56</v>
      </c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 t="s">
        <v>200</v>
      </c>
      <c r="AH731" s="148">
        <v>0</v>
      </c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</row>
    <row r="732" spans="1:60" x14ac:dyDescent="0.2">
      <c r="A732" s="161" t="s">
        <v>172</v>
      </c>
      <c r="B732" s="162" t="s">
        <v>132</v>
      </c>
      <c r="C732" s="182" t="s">
        <v>133</v>
      </c>
      <c r="D732" s="163"/>
      <c r="E732" s="164"/>
      <c r="F732" s="165"/>
      <c r="G732" s="165">
        <f>SUMIF(AG733:AG745,"&lt;&gt;NOR",G733:G745)</f>
        <v>0</v>
      </c>
      <c r="H732" s="165"/>
      <c r="I732" s="165">
        <f>SUM(I733:I745)</f>
        <v>0</v>
      </c>
      <c r="J732" s="165"/>
      <c r="K732" s="165">
        <f>SUM(K733:K745)</f>
        <v>0</v>
      </c>
      <c r="L732" s="165"/>
      <c r="M732" s="165">
        <f>SUM(M733:M745)</f>
        <v>0</v>
      </c>
      <c r="N732" s="165"/>
      <c r="O732" s="165">
        <f>SUM(O733:O745)</f>
        <v>0</v>
      </c>
      <c r="P732" s="165"/>
      <c r="Q732" s="165">
        <f>SUM(Q733:Q745)</f>
        <v>0</v>
      </c>
      <c r="R732" s="165"/>
      <c r="S732" s="165"/>
      <c r="T732" s="166"/>
      <c r="U732" s="160"/>
      <c r="V732" s="160">
        <f>SUM(V733:V745)</f>
        <v>267.14</v>
      </c>
      <c r="W732" s="160"/>
      <c r="AG732" t="s">
        <v>173</v>
      </c>
    </row>
    <row r="733" spans="1:60" ht="22.5" outlineLevel="1" x14ac:dyDescent="0.2">
      <c r="A733" s="167">
        <v>191</v>
      </c>
      <c r="B733" s="168" t="s">
        <v>924</v>
      </c>
      <c r="C733" s="184" t="s">
        <v>925</v>
      </c>
      <c r="D733" s="169" t="s">
        <v>195</v>
      </c>
      <c r="E733" s="170">
        <v>930.79151999999999</v>
      </c>
      <c r="F733" s="171"/>
      <c r="G733" s="172">
        <f>ROUND(E733*F733,2)</f>
        <v>0</v>
      </c>
      <c r="H733" s="171"/>
      <c r="I733" s="172">
        <f>ROUND(E733*H733,2)</f>
        <v>0</v>
      </c>
      <c r="J733" s="171"/>
      <c r="K733" s="172">
        <f>ROUND(E733*J733,2)</f>
        <v>0</v>
      </c>
      <c r="L733" s="172">
        <v>21</v>
      </c>
      <c r="M733" s="172">
        <f>G733*(1+L733/100)</f>
        <v>0</v>
      </c>
      <c r="N733" s="172">
        <v>0</v>
      </c>
      <c r="O733" s="172">
        <f>ROUND(E733*N733,2)</f>
        <v>0</v>
      </c>
      <c r="P733" s="172">
        <v>0</v>
      </c>
      <c r="Q733" s="172">
        <f>ROUND(E733*P733,2)</f>
        <v>0</v>
      </c>
      <c r="R733" s="172"/>
      <c r="S733" s="172" t="s">
        <v>177</v>
      </c>
      <c r="T733" s="173" t="s">
        <v>178</v>
      </c>
      <c r="U733" s="158">
        <v>0.28699999999999998</v>
      </c>
      <c r="V733" s="158">
        <f>ROUND(E733*U733,2)</f>
        <v>267.14</v>
      </c>
      <c r="W733" s="15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 t="s">
        <v>611</v>
      </c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</row>
    <row r="734" spans="1:60" outlineLevel="1" x14ac:dyDescent="0.2">
      <c r="A734" s="155"/>
      <c r="B734" s="156"/>
      <c r="C734" s="190" t="s">
        <v>926</v>
      </c>
      <c r="D734" s="188"/>
      <c r="E734" s="189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 t="s">
        <v>200</v>
      </c>
      <c r="AH734" s="148">
        <v>0</v>
      </c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</row>
    <row r="735" spans="1:60" outlineLevel="1" x14ac:dyDescent="0.2">
      <c r="A735" s="155"/>
      <c r="B735" s="156"/>
      <c r="C735" s="190" t="s">
        <v>927</v>
      </c>
      <c r="D735" s="188"/>
      <c r="E735" s="189">
        <v>134.4</v>
      </c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 t="s">
        <v>200</v>
      </c>
      <c r="AH735" s="148">
        <v>0</v>
      </c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</row>
    <row r="736" spans="1:60" outlineLevel="1" x14ac:dyDescent="0.2">
      <c r="A736" s="155"/>
      <c r="B736" s="156"/>
      <c r="C736" s="190" t="s">
        <v>928</v>
      </c>
      <c r="D736" s="188"/>
      <c r="E736" s="189">
        <v>3.59</v>
      </c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 t="s">
        <v>200</v>
      </c>
      <c r="AH736" s="148">
        <v>0</v>
      </c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</row>
    <row r="737" spans="1:60" outlineLevel="1" x14ac:dyDescent="0.2">
      <c r="A737" s="155"/>
      <c r="B737" s="156"/>
      <c r="C737" s="190" t="s">
        <v>929</v>
      </c>
      <c r="D737" s="188"/>
      <c r="E737" s="189">
        <v>1.03</v>
      </c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 t="s">
        <v>200</v>
      </c>
      <c r="AH737" s="148">
        <v>0</v>
      </c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</row>
    <row r="738" spans="1:60" outlineLevel="1" x14ac:dyDescent="0.2">
      <c r="A738" s="155"/>
      <c r="B738" s="156"/>
      <c r="C738" s="190" t="s">
        <v>1142</v>
      </c>
      <c r="D738" s="188"/>
      <c r="E738" s="189">
        <v>528.77</v>
      </c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 t="s">
        <v>200</v>
      </c>
      <c r="AH738" s="148">
        <v>0</v>
      </c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</row>
    <row r="739" spans="1:60" outlineLevel="1" x14ac:dyDescent="0.2">
      <c r="A739" s="155"/>
      <c r="B739" s="156"/>
      <c r="C739" s="190" t="s">
        <v>1143</v>
      </c>
      <c r="D739" s="188"/>
      <c r="E739" s="189">
        <v>43.55</v>
      </c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 t="s">
        <v>200</v>
      </c>
      <c r="AH739" s="148">
        <v>0</v>
      </c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</row>
    <row r="740" spans="1:60" outlineLevel="1" x14ac:dyDescent="0.2">
      <c r="A740" s="155"/>
      <c r="B740" s="156"/>
      <c r="C740" s="190" t="s">
        <v>1144</v>
      </c>
      <c r="D740" s="188"/>
      <c r="E740" s="189">
        <v>74.05</v>
      </c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 t="s">
        <v>200</v>
      </c>
      <c r="AH740" s="148">
        <v>0</v>
      </c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</row>
    <row r="741" spans="1:60" outlineLevel="1" x14ac:dyDescent="0.2">
      <c r="A741" s="155"/>
      <c r="B741" s="156"/>
      <c r="C741" s="190" t="s">
        <v>1145</v>
      </c>
      <c r="D741" s="188"/>
      <c r="E741" s="189">
        <v>9.36</v>
      </c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 t="s">
        <v>200</v>
      </c>
      <c r="AH741" s="148">
        <v>0</v>
      </c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</row>
    <row r="742" spans="1:60" outlineLevel="1" x14ac:dyDescent="0.2">
      <c r="A742" s="155"/>
      <c r="B742" s="156"/>
      <c r="C742" s="190" t="s">
        <v>1146</v>
      </c>
      <c r="D742" s="188"/>
      <c r="E742" s="189">
        <v>15.26</v>
      </c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 t="s">
        <v>200</v>
      </c>
      <c r="AH742" s="148">
        <v>0</v>
      </c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</row>
    <row r="743" spans="1:60" outlineLevel="1" x14ac:dyDescent="0.2">
      <c r="A743" s="155"/>
      <c r="B743" s="156"/>
      <c r="C743" s="190" t="s">
        <v>1147</v>
      </c>
      <c r="D743" s="188"/>
      <c r="E743" s="189">
        <v>34.979999999999997</v>
      </c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 t="s">
        <v>200</v>
      </c>
      <c r="AH743" s="148">
        <v>0</v>
      </c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</row>
    <row r="744" spans="1:60" outlineLevel="1" x14ac:dyDescent="0.2">
      <c r="A744" s="155"/>
      <c r="B744" s="156"/>
      <c r="C744" s="190" t="s">
        <v>1148</v>
      </c>
      <c r="D744" s="188"/>
      <c r="E744" s="189">
        <v>5.5</v>
      </c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 t="s">
        <v>200</v>
      </c>
      <c r="AH744" s="148">
        <v>0</v>
      </c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</row>
    <row r="745" spans="1:60" outlineLevel="1" x14ac:dyDescent="0.2">
      <c r="A745" s="155"/>
      <c r="B745" s="156"/>
      <c r="C745" s="190" t="s">
        <v>1149</v>
      </c>
      <c r="D745" s="188"/>
      <c r="E745" s="189">
        <v>80.3</v>
      </c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 t="s">
        <v>200</v>
      </c>
      <c r="AH745" s="148">
        <v>0</v>
      </c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</row>
    <row r="746" spans="1:60" x14ac:dyDescent="0.2">
      <c r="A746" s="161" t="s">
        <v>172</v>
      </c>
      <c r="B746" s="162" t="s">
        <v>138</v>
      </c>
      <c r="C746" s="182" t="s">
        <v>139</v>
      </c>
      <c r="D746" s="163"/>
      <c r="E746" s="164"/>
      <c r="F746" s="165"/>
      <c r="G746" s="165">
        <f>SUMIF(AG747:AG750,"&lt;&gt;NOR",G747:G750)</f>
        <v>0</v>
      </c>
      <c r="H746" s="165"/>
      <c r="I746" s="165">
        <f>SUM(I747:I750)</f>
        <v>0</v>
      </c>
      <c r="J746" s="165"/>
      <c r="K746" s="165">
        <f>SUM(K747:K750)</f>
        <v>0</v>
      </c>
      <c r="L746" s="165"/>
      <c r="M746" s="165">
        <f>SUM(M747:M750)</f>
        <v>0</v>
      </c>
      <c r="N746" s="165"/>
      <c r="O746" s="165">
        <f>SUM(O747:O750)</f>
        <v>0</v>
      </c>
      <c r="P746" s="165"/>
      <c r="Q746" s="165">
        <f>SUM(Q747:Q750)</f>
        <v>0</v>
      </c>
      <c r="R746" s="165"/>
      <c r="S746" s="165"/>
      <c r="T746" s="166"/>
      <c r="U746" s="160"/>
      <c r="V746" s="160">
        <f>SUM(V747:V750)</f>
        <v>0</v>
      </c>
      <c r="W746" s="160"/>
      <c r="AG746" t="s">
        <v>173</v>
      </c>
    </row>
    <row r="747" spans="1:60" ht="22.5" outlineLevel="1" x14ac:dyDescent="0.2">
      <c r="A747" s="167">
        <v>192</v>
      </c>
      <c r="B747" s="168" t="s">
        <v>942</v>
      </c>
      <c r="C747" s="184" t="s">
        <v>943</v>
      </c>
      <c r="D747" s="169" t="s">
        <v>195</v>
      </c>
      <c r="E747" s="170">
        <v>31.96</v>
      </c>
      <c r="F747" s="171"/>
      <c r="G747" s="172">
        <f>ROUND(E747*F747,2)</f>
        <v>0</v>
      </c>
      <c r="H747" s="171"/>
      <c r="I747" s="172">
        <f>ROUND(E747*H747,2)</f>
        <v>0</v>
      </c>
      <c r="J747" s="171"/>
      <c r="K747" s="172">
        <f>ROUND(E747*J747,2)</f>
        <v>0</v>
      </c>
      <c r="L747" s="172">
        <v>21</v>
      </c>
      <c r="M747" s="172">
        <f>G747*(1+L747/100)</f>
        <v>0</v>
      </c>
      <c r="N747" s="172">
        <v>0</v>
      </c>
      <c r="O747" s="172">
        <f>ROUND(E747*N747,2)</f>
        <v>0</v>
      </c>
      <c r="P747" s="172">
        <v>0</v>
      </c>
      <c r="Q747" s="172">
        <f>ROUND(E747*P747,2)</f>
        <v>0</v>
      </c>
      <c r="R747" s="172"/>
      <c r="S747" s="172" t="s">
        <v>184</v>
      </c>
      <c r="T747" s="173" t="s">
        <v>178</v>
      </c>
      <c r="U747" s="158">
        <v>0</v>
      </c>
      <c r="V747" s="158">
        <f>ROUND(E747*U747,2)</f>
        <v>0</v>
      </c>
      <c r="W747" s="15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 t="s">
        <v>611</v>
      </c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</row>
    <row r="748" spans="1:60" outlineLevel="1" x14ac:dyDescent="0.2">
      <c r="A748" s="155"/>
      <c r="B748" s="156"/>
      <c r="C748" s="190" t="s">
        <v>944</v>
      </c>
      <c r="D748" s="188"/>
      <c r="E748" s="189">
        <v>31.96</v>
      </c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 t="s">
        <v>200</v>
      </c>
      <c r="AH748" s="148">
        <v>0</v>
      </c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</row>
    <row r="749" spans="1:60" ht="22.5" outlineLevel="1" x14ac:dyDescent="0.2">
      <c r="A749" s="167">
        <v>193</v>
      </c>
      <c r="B749" s="168" t="s">
        <v>945</v>
      </c>
      <c r="C749" s="184" t="s">
        <v>946</v>
      </c>
      <c r="D749" s="169" t="s">
        <v>195</v>
      </c>
      <c r="E749" s="170">
        <v>279.74400000000003</v>
      </c>
      <c r="F749" s="171"/>
      <c r="G749" s="172">
        <f>ROUND(E749*F749,2)</f>
        <v>0</v>
      </c>
      <c r="H749" s="171"/>
      <c r="I749" s="172">
        <f>ROUND(E749*H749,2)</f>
        <v>0</v>
      </c>
      <c r="J749" s="171"/>
      <c r="K749" s="172">
        <f>ROUND(E749*J749,2)</f>
        <v>0</v>
      </c>
      <c r="L749" s="172">
        <v>21</v>
      </c>
      <c r="M749" s="172">
        <f>G749*(1+L749/100)</f>
        <v>0</v>
      </c>
      <c r="N749" s="172">
        <v>0</v>
      </c>
      <c r="O749" s="172">
        <f>ROUND(E749*N749,2)</f>
        <v>0</v>
      </c>
      <c r="P749" s="172">
        <v>0</v>
      </c>
      <c r="Q749" s="172">
        <f>ROUND(E749*P749,2)</f>
        <v>0</v>
      </c>
      <c r="R749" s="172"/>
      <c r="S749" s="172" t="s">
        <v>184</v>
      </c>
      <c r="T749" s="173" t="s">
        <v>178</v>
      </c>
      <c r="U749" s="158">
        <v>0</v>
      </c>
      <c r="V749" s="158">
        <f>ROUND(E749*U749,2)</f>
        <v>0</v>
      </c>
      <c r="W749" s="15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 t="s">
        <v>611</v>
      </c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</row>
    <row r="750" spans="1:60" outlineLevel="1" x14ac:dyDescent="0.2">
      <c r="A750" s="155"/>
      <c r="B750" s="156"/>
      <c r="C750" s="190" t="s">
        <v>1150</v>
      </c>
      <c r="D750" s="188"/>
      <c r="E750" s="189">
        <v>279.74</v>
      </c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 t="s">
        <v>200</v>
      </c>
      <c r="AH750" s="148">
        <v>0</v>
      </c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</row>
    <row r="751" spans="1:60" x14ac:dyDescent="0.2">
      <c r="A751" s="161" t="s">
        <v>172</v>
      </c>
      <c r="B751" s="162" t="s">
        <v>142</v>
      </c>
      <c r="C751" s="182" t="s">
        <v>143</v>
      </c>
      <c r="D751" s="163"/>
      <c r="E751" s="164"/>
      <c r="F751" s="165"/>
      <c r="G751" s="165">
        <f>SUMIF(AG752:AG776,"&lt;&gt;NOR",G752:G776)</f>
        <v>0</v>
      </c>
      <c r="H751" s="165"/>
      <c r="I751" s="165">
        <f>SUM(I752:I776)</f>
        <v>0</v>
      </c>
      <c r="J751" s="165"/>
      <c r="K751" s="165">
        <f>SUM(K752:K776)</f>
        <v>0</v>
      </c>
      <c r="L751" s="165"/>
      <c r="M751" s="165">
        <f>SUM(M752:M776)</f>
        <v>0</v>
      </c>
      <c r="N751" s="165"/>
      <c r="O751" s="165">
        <f>SUM(O752:O776)</f>
        <v>0</v>
      </c>
      <c r="P751" s="165"/>
      <c r="Q751" s="165">
        <f>SUM(Q752:Q776)</f>
        <v>0</v>
      </c>
      <c r="R751" s="165"/>
      <c r="S751" s="165"/>
      <c r="T751" s="166"/>
      <c r="U751" s="160"/>
      <c r="V751" s="160">
        <f>SUM(V752:V776)</f>
        <v>5309.02</v>
      </c>
      <c r="W751" s="160"/>
      <c r="AG751" t="s">
        <v>173</v>
      </c>
    </row>
    <row r="752" spans="1:60" outlineLevel="1" x14ac:dyDescent="0.2">
      <c r="A752" s="167">
        <v>194</v>
      </c>
      <c r="B752" s="168" t="s">
        <v>948</v>
      </c>
      <c r="C752" s="184" t="s">
        <v>949</v>
      </c>
      <c r="D752" s="169" t="s">
        <v>234</v>
      </c>
      <c r="E752" s="170">
        <v>123.75</v>
      </c>
      <c r="F752" s="171"/>
      <c r="G752" s="172">
        <f>ROUND(E752*F752,2)</f>
        <v>0</v>
      </c>
      <c r="H752" s="171"/>
      <c r="I752" s="172">
        <f>ROUND(E752*H752,2)</f>
        <v>0</v>
      </c>
      <c r="J752" s="171"/>
      <c r="K752" s="172">
        <f>ROUND(E752*J752,2)</f>
        <v>0</v>
      </c>
      <c r="L752" s="172">
        <v>21</v>
      </c>
      <c r="M752" s="172">
        <f>G752*(1+L752/100)</f>
        <v>0</v>
      </c>
      <c r="N752" s="172">
        <v>0</v>
      </c>
      <c r="O752" s="172">
        <f>ROUND(E752*N752,2)</f>
        <v>0</v>
      </c>
      <c r="P752" s="172">
        <v>0</v>
      </c>
      <c r="Q752" s="172">
        <f>ROUND(E752*P752,2)</f>
        <v>0</v>
      </c>
      <c r="R752" s="172"/>
      <c r="S752" s="172" t="s">
        <v>177</v>
      </c>
      <c r="T752" s="173" t="s">
        <v>178</v>
      </c>
      <c r="U752" s="158">
        <v>0</v>
      </c>
      <c r="V752" s="158">
        <f>ROUND(E752*U752,2)</f>
        <v>0</v>
      </c>
      <c r="W752" s="15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 t="s">
        <v>188</v>
      </c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</row>
    <row r="753" spans="1:60" outlineLevel="1" x14ac:dyDescent="0.2">
      <c r="A753" s="155"/>
      <c r="B753" s="156"/>
      <c r="C753" s="199" t="s">
        <v>283</v>
      </c>
      <c r="D753" s="191"/>
      <c r="E753" s="192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 t="s">
        <v>200</v>
      </c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</row>
    <row r="754" spans="1:60" outlineLevel="1" x14ac:dyDescent="0.2">
      <c r="A754" s="155"/>
      <c r="B754" s="156"/>
      <c r="C754" s="200" t="s">
        <v>1151</v>
      </c>
      <c r="D754" s="191"/>
      <c r="E754" s="192"/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 t="s">
        <v>200</v>
      </c>
      <c r="AH754" s="148">
        <v>2</v>
      </c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</row>
    <row r="755" spans="1:60" outlineLevel="1" x14ac:dyDescent="0.2">
      <c r="A755" s="155"/>
      <c r="B755" s="156"/>
      <c r="C755" s="200" t="s">
        <v>1152</v>
      </c>
      <c r="D755" s="191"/>
      <c r="E755" s="192">
        <v>3.3</v>
      </c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 t="s">
        <v>200</v>
      </c>
      <c r="AH755" s="148">
        <v>2</v>
      </c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</row>
    <row r="756" spans="1:60" outlineLevel="1" x14ac:dyDescent="0.2">
      <c r="A756" s="155"/>
      <c r="B756" s="156"/>
      <c r="C756" s="200" t="s">
        <v>1153</v>
      </c>
      <c r="D756" s="191"/>
      <c r="E756" s="192">
        <v>39.6</v>
      </c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 t="s">
        <v>200</v>
      </c>
      <c r="AH756" s="148">
        <v>2</v>
      </c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</row>
    <row r="757" spans="1:60" ht="22.5" outlineLevel="1" x14ac:dyDescent="0.2">
      <c r="A757" s="155"/>
      <c r="B757" s="156"/>
      <c r="C757" s="200" t="s">
        <v>1154</v>
      </c>
      <c r="D757" s="191"/>
      <c r="E757" s="192">
        <v>6.6</v>
      </c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 t="s">
        <v>200</v>
      </c>
      <c r="AH757" s="148">
        <v>2</v>
      </c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</row>
    <row r="758" spans="1:60" outlineLevel="1" x14ac:dyDescent="0.2">
      <c r="A758" s="155"/>
      <c r="B758" s="156"/>
      <c r="C758" s="201" t="s">
        <v>295</v>
      </c>
      <c r="D758" s="193"/>
      <c r="E758" s="194">
        <v>49.5</v>
      </c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 t="s">
        <v>200</v>
      </c>
      <c r="AH758" s="148">
        <v>3</v>
      </c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</row>
    <row r="759" spans="1:60" outlineLevel="1" x14ac:dyDescent="0.2">
      <c r="A759" s="155"/>
      <c r="B759" s="156"/>
      <c r="C759" s="199" t="s">
        <v>296</v>
      </c>
      <c r="D759" s="191"/>
      <c r="E759" s="192"/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 t="s">
        <v>200</v>
      </c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</row>
    <row r="760" spans="1:60" outlineLevel="1" x14ac:dyDescent="0.2">
      <c r="A760" s="155"/>
      <c r="B760" s="156"/>
      <c r="C760" s="190" t="s">
        <v>1155</v>
      </c>
      <c r="D760" s="188"/>
      <c r="E760" s="189">
        <v>123.75</v>
      </c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 t="s">
        <v>200</v>
      </c>
      <c r="AH760" s="148">
        <v>0</v>
      </c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</row>
    <row r="761" spans="1:60" outlineLevel="1" x14ac:dyDescent="0.2">
      <c r="A761" s="167">
        <v>195</v>
      </c>
      <c r="B761" s="168" t="s">
        <v>951</v>
      </c>
      <c r="C761" s="184" t="s">
        <v>952</v>
      </c>
      <c r="D761" s="169" t="s">
        <v>234</v>
      </c>
      <c r="E761" s="170">
        <v>123.75</v>
      </c>
      <c r="F761" s="171"/>
      <c r="G761" s="172">
        <f>ROUND(E761*F761,2)</f>
        <v>0</v>
      </c>
      <c r="H761" s="171"/>
      <c r="I761" s="172">
        <f>ROUND(E761*H761,2)</f>
        <v>0</v>
      </c>
      <c r="J761" s="171"/>
      <c r="K761" s="172">
        <f>ROUND(E761*J761,2)</f>
        <v>0</v>
      </c>
      <c r="L761" s="172">
        <v>21</v>
      </c>
      <c r="M761" s="172">
        <f>G761*(1+L761/100)</f>
        <v>0</v>
      </c>
      <c r="N761" s="172">
        <v>0</v>
      </c>
      <c r="O761" s="172">
        <f>ROUND(E761*N761,2)</f>
        <v>0</v>
      </c>
      <c r="P761" s="172">
        <v>0</v>
      </c>
      <c r="Q761" s="172">
        <f>ROUND(E761*P761,2)</f>
        <v>0</v>
      </c>
      <c r="R761" s="172"/>
      <c r="S761" s="172" t="s">
        <v>177</v>
      </c>
      <c r="T761" s="173" t="s">
        <v>178</v>
      </c>
      <c r="U761" s="158">
        <v>0</v>
      </c>
      <c r="V761" s="158">
        <f>ROUND(E761*U761,2)</f>
        <v>0</v>
      </c>
      <c r="W761" s="15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 t="s">
        <v>188</v>
      </c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</row>
    <row r="762" spans="1:60" outlineLevel="1" x14ac:dyDescent="0.2">
      <c r="A762" s="155"/>
      <c r="B762" s="156"/>
      <c r="C762" s="199" t="s">
        <v>283</v>
      </c>
      <c r="D762" s="191"/>
      <c r="E762" s="192"/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 t="s">
        <v>200</v>
      </c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</row>
    <row r="763" spans="1:60" outlineLevel="1" x14ac:dyDescent="0.2">
      <c r="A763" s="155"/>
      <c r="B763" s="156"/>
      <c r="C763" s="200" t="s">
        <v>1151</v>
      </c>
      <c r="D763" s="191"/>
      <c r="E763" s="192"/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 t="s">
        <v>200</v>
      </c>
      <c r="AH763" s="148">
        <v>2</v>
      </c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</row>
    <row r="764" spans="1:60" outlineLevel="1" x14ac:dyDescent="0.2">
      <c r="A764" s="155"/>
      <c r="B764" s="156"/>
      <c r="C764" s="200" t="s">
        <v>1152</v>
      </c>
      <c r="D764" s="191"/>
      <c r="E764" s="192">
        <v>3.3</v>
      </c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 t="s">
        <v>200</v>
      </c>
      <c r="AH764" s="148">
        <v>2</v>
      </c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</row>
    <row r="765" spans="1:60" outlineLevel="1" x14ac:dyDescent="0.2">
      <c r="A765" s="155"/>
      <c r="B765" s="156"/>
      <c r="C765" s="200" t="s">
        <v>1153</v>
      </c>
      <c r="D765" s="191"/>
      <c r="E765" s="192">
        <v>39.6</v>
      </c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 t="s">
        <v>200</v>
      </c>
      <c r="AH765" s="148">
        <v>2</v>
      </c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</row>
    <row r="766" spans="1:60" ht="22.5" outlineLevel="1" x14ac:dyDescent="0.2">
      <c r="A766" s="155"/>
      <c r="B766" s="156"/>
      <c r="C766" s="200" t="s">
        <v>1154</v>
      </c>
      <c r="D766" s="191"/>
      <c r="E766" s="192">
        <v>6.6</v>
      </c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 t="s">
        <v>200</v>
      </c>
      <c r="AH766" s="148">
        <v>2</v>
      </c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</row>
    <row r="767" spans="1:60" outlineLevel="1" x14ac:dyDescent="0.2">
      <c r="A767" s="155"/>
      <c r="B767" s="156"/>
      <c r="C767" s="201" t="s">
        <v>295</v>
      </c>
      <c r="D767" s="193"/>
      <c r="E767" s="194">
        <v>49.5</v>
      </c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 t="s">
        <v>200</v>
      </c>
      <c r="AH767" s="148">
        <v>3</v>
      </c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</row>
    <row r="768" spans="1:60" outlineLevel="1" x14ac:dyDescent="0.2">
      <c r="A768" s="155"/>
      <c r="B768" s="156"/>
      <c r="C768" s="199" t="s">
        <v>296</v>
      </c>
      <c r="D768" s="191"/>
      <c r="E768" s="192"/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  <c r="W768" s="15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 t="s">
        <v>200</v>
      </c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</row>
    <row r="769" spans="1:60" outlineLevel="1" x14ac:dyDescent="0.2">
      <c r="A769" s="155"/>
      <c r="B769" s="156"/>
      <c r="C769" s="190" t="s">
        <v>1155</v>
      </c>
      <c r="D769" s="188"/>
      <c r="E769" s="189">
        <v>123.75</v>
      </c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 t="s">
        <v>200</v>
      </c>
      <c r="AH769" s="148">
        <v>0</v>
      </c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</row>
    <row r="770" spans="1:60" ht="22.5" outlineLevel="1" x14ac:dyDescent="0.2">
      <c r="A770" s="174">
        <v>196</v>
      </c>
      <c r="B770" s="175" t="s">
        <v>953</v>
      </c>
      <c r="C770" s="183" t="s">
        <v>954</v>
      </c>
      <c r="D770" s="176" t="s">
        <v>234</v>
      </c>
      <c r="E770" s="177">
        <v>767.97693000000004</v>
      </c>
      <c r="F770" s="178"/>
      <c r="G770" s="179">
        <f t="shared" ref="G770:G776" si="0">ROUND(E770*F770,2)</f>
        <v>0</v>
      </c>
      <c r="H770" s="178"/>
      <c r="I770" s="179">
        <f t="shared" ref="I770:I776" si="1">ROUND(E770*H770,2)</f>
        <v>0</v>
      </c>
      <c r="J770" s="178"/>
      <c r="K770" s="179">
        <f t="shared" ref="K770:K776" si="2">ROUND(E770*J770,2)</f>
        <v>0</v>
      </c>
      <c r="L770" s="179">
        <v>21</v>
      </c>
      <c r="M770" s="179">
        <f t="shared" ref="M770:M776" si="3">G770*(1+L770/100)</f>
        <v>0</v>
      </c>
      <c r="N770" s="179">
        <v>0</v>
      </c>
      <c r="O770" s="179">
        <f t="shared" ref="O770:O776" si="4">ROUND(E770*N770,2)</f>
        <v>0</v>
      </c>
      <c r="P770" s="179">
        <v>0</v>
      </c>
      <c r="Q770" s="179">
        <f t="shared" ref="Q770:Q776" si="5">ROUND(E770*P770,2)</f>
        <v>0</v>
      </c>
      <c r="R770" s="179"/>
      <c r="S770" s="179" t="s">
        <v>177</v>
      </c>
      <c r="T770" s="180" t="s">
        <v>178</v>
      </c>
      <c r="U770" s="158">
        <v>0.93300000000000005</v>
      </c>
      <c r="V770" s="158">
        <f t="shared" ref="V770:V776" si="6">ROUND(E770*U770,2)</f>
        <v>716.52</v>
      </c>
      <c r="W770" s="15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 t="s">
        <v>188</v>
      </c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</row>
    <row r="771" spans="1:60" ht="22.5" outlineLevel="1" x14ac:dyDescent="0.2">
      <c r="A771" s="174">
        <v>197</v>
      </c>
      <c r="B771" s="175" t="s">
        <v>955</v>
      </c>
      <c r="C771" s="183" t="s">
        <v>956</v>
      </c>
      <c r="D771" s="176" t="s">
        <v>234</v>
      </c>
      <c r="E771" s="177">
        <v>4607.8616099999999</v>
      </c>
      <c r="F771" s="178"/>
      <c r="G771" s="179">
        <f t="shared" si="0"/>
        <v>0</v>
      </c>
      <c r="H771" s="178"/>
      <c r="I771" s="179">
        <f t="shared" si="1"/>
        <v>0</v>
      </c>
      <c r="J771" s="178"/>
      <c r="K771" s="179">
        <f t="shared" si="2"/>
        <v>0</v>
      </c>
      <c r="L771" s="179">
        <v>21</v>
      </c>
      <c r="M771" s="179">
        <f t="shared" si="3"/>
        <v>0</v>
      </c>
      <c r="N771" s="179">
        <v>0</v>
      </c>
      <c r="O771" s="179">
        <f t="shared" si="4"/>
        <v>0</v>
      </c>
      <c r="P771" s="179">
        <v>0</v>
      </c>
      <c r="Q771" s="179">
        <f t="shared" si="5"/>
        <v>0</v>
      </c>
      <c r="R771" s="179"/>
      <c r="S771" s="179" t="s">
        <v>177</v>
      </c>
      <c r="T771" s="180" t="s">
        <v>178</v>
      </c>
      <c r="U771" s="158">
        <v>0.65300000000000002</v>
      </c>
      <c r="V771" s="158">
        <f t="shared" si="6"/>
        <v>3008.93</v>
      </c>
      <c r="W771" s="15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 t="s">
        <v>188</v>
      </c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</row>
    <row r="772" spans="1:60" outlineLevel="1" x14ac:dyDescent="0.2">
      <c r="A772" s="174">
        <v>198</v>
      </c>
      <c r="B772" s="175" t="s">
        <v>957</v>
      </c>
      <c r="C772" s="183" t="s">
        <v>958</v>
      </c>
      <c r="D772" s="176" t="s">
        <v>234</v>
      </c>
      <c r="E772" s="177">
        <v>767.97693000000004</v>
      </c>
      <c r="F772" s="178"/>
      <c r="G772" s="179">
        <f t="shared" si="0"/>
        <v>0</v>
      </c>
      <c r="H772" s="178"/>
      <c r="I772" s="179">
        <f t="shared" si="1"/>
        <v>0</v>
      </c>
      <c r="J772" s="178"/>
      <c r="K772" s="179">
        <f t="shared" si="2"/>
        <v>0</v>
      </c>
      <c r="L772" s="179">
        <v>21</v>
      </c>
      <c r="M772" s="179">
        <f t="shared" si="3"/>
        <v>0</v>
      </c>
      <c r="N772" s="179">
        <v>0</v>
      </c>
      <c r="O772" s="179">
        <f t="shared" si="4"/>
        <v>0</v>
      </c>
      <c r="P772" s="179">
        <v>0</v>
      </c>
      <c r="Q772" s="179">
        <f t="shared" si="5"/>
        <v>0</v>
      </c>
      <c r="R772" s="179"/>
      <c r="S772" s="179" t="s">
        <v>177</v>
      </c>
      <c r="T772" s="180" t="s">
        <v>178</v>
      </c>
      <c r="U772" s="158">
        <v>0.49</v>
      </c>
      <c r="V772" s="158">
        <f t="shared" si="6"/>
        <v>376.31</v>
      </c>
      <c r="W772" s="15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 t="s">
        <v>188</v>
      </c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</row>
    <row r="773" spans="1:60" ht="22.5" outlineLevel="1" x14ac:dyDescent="0.2">
      <c r="A773" s="174">
        <v>199</v>
      </c>
      <c r="B773" s="175" t="s">
        <v>959</v>
      </c>
      <c r="C773" s="183" t="s">
        <v>960</v>
      </c>
      <c r="D773" s="176" t="s">
        <v>234</v>
      </c>
      <c r="E773" s="177">
        <v>14591.561760000001</v>
      </c>
      <c r="F773" s="178"/>
      <c r="G773" s="179">
        <f t="shared" si="0"/>
        <v>0</v>
      </c>
      <c r="H773" s="178"/>
      <c r="I773" s="179">
        <f t="shared" si="1"/>
        <v>0</v>
      </c>
      <c r="J773" s="178"/>
      <c r="K773" s="179">
        <f t="shared" si="2"/>
        <v>0</v>
      </c>
      <c r="L773" s="179">
        <v>21</v>
      </c>
      <c r="M773" s="179">
        <f t="shared" si="3"/>
        <v>0</v>
      </c>
      <c r="N773" s="179">
        <v>0</v>
      </c>
      <c r="O773" s="179">
        <f t="shared" si="4"/>
        <v>0</v>
      </c>
      <c r="P773" s="179">
        <v>0</v>
      </c>
      <c r="Q773" s="179">
        <f t="shared" si="5"/>
        <v>0</v>
      </c>
      <c r="R773" s="179"/>
      <c r="S773" s="179" t="s">
        <v>177</v>
      </c>
      <c r="T773" s="180" t="s">
        <v>178</v>
      </c>
      <c r="U773" s="158">
        <v>0</v>
      </c>
      <c r="V773" s="158">
        <f t="shared" si="6"/>
        <v>0</v>
      </c>
      <c r="W773" s="15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 t="s">
        <v>188</v>
      </c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</row>
    <row r="774" spans="1:60" ht="22.5" outlineLevel="1" x14ac:dyDescent="0.2">
      <c r="A774" s="174">
        <v>200</v>
      </c>
      <c r="B774" s="175" t="s">
        <v>961</v>
      </c>
      <c r="C774" s="183" t="s">
        <v>962</v>
      </c>
      <c r="D774" s="176" t="s">
        <v>234</v>
      </c>
      <c r="E774" s="177">
        <v>767.97693000000004</v>
      </c>
      <c r="F774" s="178"/>
      <c r="G774" s="179">
        <f t="shared" si="0"/>
        <v>0</v>
      </c>
      <c r="H774" s="178"/>
      <c r="I774" s="179">
        <f t="shared" si="1"/>
        <v>0</v>
      </c>
      <c r="J774" s="178"/>
      <c r="K774" s="179">
        <f t="shared" si="2"/>
        <v>0</v>
      </c>
      <c r="L774" s="179">
        <v>21</v>
      </c>
      <c r="M774" s="179">
        <f t="shared" si="3"/>
        <v>0</v>
      </c>
      <c r="N774" s="179">
        <v>0</v>
      </c>
      <c r="O774" s="179">
        <f t="shared" si="4"/>
        <v>0</v>
      </c>
      <c r="P774" s="179">
        <v>0</v>
      </c>
      <c r="Q774" s="179">
        <f t="shared" si="5"/>
        <v>0</v>
      </c>
      <c r="R774" s="179"/>
      <c r="S774" s="179" t="s">
        <v>177</v>
      </c>
      <c r="T774" s="180" t="s">
        <v>178</v>
      </c>
      <c r="U774" s="158">
        <v>0.94199999999999995</v>
      </c>
      <c r="V774" s="158">
        <f t="shared" si="6"/>
        <v>723.43</v>
      </c>
      <c r="W774" s="15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 t="s">
        <v>188</v>
      </c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</row>
    <row r="775" spans="1:60" ht="22.5" outlineLevel="1" x14ac:dyDescent="0.2">
      <c r="A775" s="174">
        <v>201</v>
      </c>
      <c r="B775" s="175" t="s">
        <v>963</v>
      </c>
      <c r="C775" s="183" t="s">
        <v>964</v>
      </c>
      <c r="D775" s="176" t="s">
        <v>234</v>
      </c>
      <c r="E775" s="177">
        <v>4607.8616099999999</v>
      </c>
      <c r="F775" s="178"/>
      <c r="G775" s="179">
        <f t="shared" si="0"/>
        <v>0</v>
      </c>
      <c r="H775" s="178"/>
      <c r="I775" s="179">
        <f t="shared" si="1"/>
        <v>0</v>
      </c>
      <c r="J775" s="178"/>
      <c r="K775" s="179">
        <f t="shared" si="2"/>
        <v>0</v>
      </c>
      <c r="L775" s="179">
        <v>21</v>
      </c>
      <c r="M775" s="179">
        <f t="shared" si="3"/>
        <v>0</v>
      </c>
      <c r="N775" s="179">
        <v>0</v>
      </c>
      <c r="O775" s="179">
        <f t="shared" si="4"/>
        <v>0</v>
      </c>
      <c r="P775" s="179">
        <v>0</v>
      </c>
      <c r="Q775" s="179">
        <f t="shared" si="5"/>
        <v>0</v>
      </c>
      <c r="R775" s="179"/>
      <c r="S775" s="179" t="s">
        <v>177</v>
      </c>
      <c r="T775" s="180" t="s">
        <v>178</v>
      </c>
      <c r="U775" s="158">
        <v>0.105</v>
      </c>
      <c r="V775" s="158">
        <f t="shared" si="6"/>
        <v>483.83</v>
      </c>
      <c r="W775" s="15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 t="s">
        <v>188</v>
      </c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</row>
    <row r="776" spans="1:60" outlineLevel="1" x14ac:dyDescent="0.2">
      <c r="A776" s="167">
        <v>202</v>
      </c>
      <c r="B776" s="168" t="s">
        <v>239</v>
      </c>
      <c r="C776" s="184" t="s">
        <v>240</v>
      </c>
      <c r="D776" s="169" t="s">
        <v>234</v>
      </c>
      <c r="E776" s="170">
        <v>767.97693000000004</v>
      </c>
      <c r="F776" s="171"/>
      <c r="G776" s="172">
        <f t="shared" si="0"/>
        <v>0</v>
      </c>
      <c r="H776" s="171"/>
      <c r="I776" s="172">
        <f t="shared" si="1"/>
        <v>0</v>
      </c>
      <c r="J776" s="171"/>
      <c r="K776" s="172">
        <f t="shared" si="2"/>
        <v>0</v>
      </c>
      <c r="L776" s="172">
        <v>21</v>
      </c>
      <c r="M776" s="172">
        <f t="shared" si="3"/>
        <v>0</v>
      </c>
      <c r="N776" s="172">
        <v>0</v>
      </c>
      <c r="O776" s="172">
        <f t="shared" si="4"/>
        <v>0</v>
      </c>
      <c r="P776" s="172">
        <v>0</v>
      </c>
      <c r="Q776" s="172">
        <f t="shared" si="5"/>
        <v>0</v>
      </c>
      <c r="R776" s="172"/>
      <c r="S776" s="172" t="s">
        <v>177</v>
      </c>
      <c r="T776" s="173" t="s">
        <v>178</v>
      </c>
      <c r="U776" s="158">
        <v>0</v>
      </c>
      <c r="V776" s="158">
        <f t="shared" si="6"/>
        <v>0</v>
      </c>
      <c r="W776" s="15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 t="s">
        <v>188</v>
      </c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</row>
    <row r="777" spans="1:60" x14ac:dyDescent="0.2">
      <c r="A777" s="5"/>
      <c r="B777" s="6"/>
      <c r="C777" s="185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AE777">
        <v>15</v>
      </c>
      <c r="AF777">
        <v>21</v>
      </c>
    </row>
    <row r="778" spans="1:60" x14ac:dyDescent="0.2">
      <c r="A778" s="151"/>
      <c r="B778" s="152" t="s">
        <v>26</v>
      </c>
      <c r="C778" s="186"/>
      <c r="D778" s="153"/>
      <c r="E778" s="154"/>
      <c r="F778" s="154"/>
      <c r="G778" s="181">
        <f>G8+G85+G120+G141+G168+G228+G239+G289+G311+G361+G372+G383+G385+G447+G531+G556+G564+G598+G602+G608+G684+G727+G732+G746+G751</f>
        <v>0</v>
      </c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AE778">
        <f>SUMIF(L7:L776,AE777,G7:G776)</f>
        <v>0</v>
      </c>
      <c r="AF778">
        <f>SUMIF(L7:L776,AF777,G7:G776)</f>
        <v>0</v>
      </c>
      <c r="AG778" t="s">
        <v>189</v>
      </c>
    </row>
    <row r="779" spans="1:60" x14ac:dyDescent="0.2">
      <c r="A779" s="5"/>
      <c r="B779" s="6"/>
      <c r="C779" s="185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60" x14ac:dyDescent="0.2">
      <c r="A780" s="5"/>
      <c r="B780" s="6"/>
      <c r="C780" s="185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60" x14ac:dyDescent="0.2">
      <c r="A781" s="274" t="s">
        <v>190</v>
      </c>
      <c r="B781" s="274"/>
      <c r="C781" s="275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60" x14ac:dyDescent="0.2">
      <c r="A782" s="255"/>
      <c r="B782" s="256"/>
      <c r="C782" s="257"/>
      <c r="D782" s="256"/>
      <c r="E782" s="256"/>
      <c r="F782" s="256"/>
      <c r="G782" s="25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AG782" t="s">
        <v>191</v>
      </c>
    </row>
    <row r="783" spans="1:60" x14ac:dyDescent="0.2">
      <c r="A783" s="259"/>
      <c r="B783" s="260"/>
      <c r="C783" s="261"/>
      <c r="D783" s="260"/>
      <c r="E783" s="260"/>
      <c r="F783" s="260"/>
      <c r="G783" s="262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60" x14ac:dyDescent="0.2">
      <c r="A784" s="259"/>
      <c r="B784" s="260"/>
      <c r="C784" s="261"/>
      <c r="D784" s="260"/>
      <c r="E784" s="260"/>
      <c r="F784" s="260"/>
      <c r="G784" s="262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33" x14ac:dyDescent="0.2">
      <c r="A785" s="259"/>
      <c r="B785" s="260"/>
      <c r="C785" s="261"/>
      <c r="D785" s="260"/>
      <c r="E785" s="260"/>
      <c r="F785" s="260"/>
      <c r="G785" s="262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33" x14ac:dyDescent="0.2">
      <c r="A786" s="263"/>
      <c r="B786" s="264"/>
      <c r="C786" s="265"/>
      <c r="D786" s="264"/>
      <c r="E786" s="264"/>
      <c r="F786" s="264"/>
      <c r="G786" s="266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33" x14ac:dyDescent="0.2">
      <c r="A787" s="5"/>
      <c r="B787" s="6"/>
      <c r="C787" s="185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33" x14ac:dyDescent="0.2">
      <c r="C788" s="187"/>
      <c r="D788" s="139"/>
      <c r="AG788" t="s">
        <v>192</v>
      </c>
    </row>
    <row r="789" spans="1:33" x14ac:dyDescent="0.2">
      <c r="D789" s="139"/>
    </row>
    <row r="790" spans="1:33" x14ac:dyDescent="0.2">
      <c r="D790" s="139"/>
    </row>
    <row r="791" spans="1:33" x14ac:dyDescent="0.2">
      <c r="D791" s="139"/>
    </row>
    <row r="792" spans="1:33" x14ac:dyDescent="0.2">
      <c r="D792" s="139"/>
    </row>
    <row r="793" spans="1:33" x14ac:dyDescent="0.2">
      <c r="D793" s="139"/>
    </row>
    <row r="794" spans="1:33" x14ac:dyDescent="0.2">
      <c r="D794" s="139"/>
    </row>
    <row r="795" spans="1:33" x14ac:dyDescent="0.2">
      <c r="D795" s="139"/>
    </row>
    <row r="796" spans="1:33" x14ac:dyDescent="0.2">
      <c r="D796" s="139"/>
    </row>
    <row r="797" spans="1:33" x14ac:dyDescent="0.2">
      <c r="D797" s="139"/>
    </row>
    <row r="798" spans="1:33" x14ac:dyDescent="0.2">
      <c r="D798" s="139"/>
    </row>
    <row r="799" spans="1:33" x14ac:dyDescent="0.2">
      <c r="D799" s="139"/>
    </row>
    <row r="800" spans="1:33" x14ac:dyDescent="0.2">
      <c r="D800" s="139"/>
    </row>
    <row r="801" spans="4:4" x14ac:dyDescent="0.2">
      <c r="D801" s="139"/>
    </row>
    <row r="802" spans="4:4" x14ac:dyDescent="0.2">
      <c r="D802" s="139"/>
    </row>
    <row r="803" spans="4:4" x14ac:dyDescent="0.2">
      <c r="D803" s="139"/>
    </row>
    <row r="804" spans="4:4" x14ac:dyDescent="0.2">
      <c r="D804" s="139"/>
    </row>
    <row r="805" spans="4:4" x14ac:dyDescent="0.2">
      <c r="D805" s="139"/>
    </row>
    <row r="806" spans="4:4" x14ac:dyDescent="0.2">
      <c r="D806" s="139"/>
    </row>
    <row r="807" spans="4:4" x14ac:dyDescent="0.2">
      <c r="D807" s="139"/>
    </row>
    <row r="808" spans="4:4" x14ac:dyDescent="0.2">
      <c r="D808" s="139"/>
    </row>
    <row r="809" spans="4:4" x14ac:dyDescent="0.2">
      <c r="D809" s="139"/>
    </row>
    <row r="810" spans="4:4" x14ac:dyDescent="0.2">
      <c r="D810" s="139"/>
    </row>
    <row r="811" spans="4:4" x14ac:dyDescent="0.2">
      <c r="D811" s="139"/>
    </row>
    <row r="812" spans="4:4" x14ac:dyDescent="0.2">
      <c r="D812" s="139"/>
    </row>
    <row r="813" spans="4:4" x14ac:dyDescent="0.2">
      <c r="D813" s="139"/>
    </row>
    <row r="814" spans="4:4" x14ac:dyDescent="0.2">
      <c r="D814" s="139"/>
    </row>
    <row r="815" spans="4:4" x14ac:dyDescent="0.2">
      <c r="D815" s="139"/>
    </row>
    <row r="816" spans="4:4" x14ac:dyDescent="0.2">
      <c r="D816" s="139"/>
    </row>
    <row r="817" spans="4:4" x14ac:dyDescent="0.2">
      <c r="D817" s="139"/>
    </row>
    <row r="818" spans="4:4" x14ac:dyDescent="0.2">
      <c r="D818" s="139"/>
    </row>
    <row r="819" spans="4:4" x14ac:dyDescent="0.2">
      <c r="D819" s="139"/>
    </row>
    <row r="820" spans="4:4" x14ac:dyDescent="0.2">
      <c r="D820" s="139"/>
    </row>
    <row r="821" spans="4:4" x14ac:dyDescent="0.2">
      <c r="D821" s="139"/>
    </row>
    <row r="822" spans="4:4" x14ac:dyDescent="0.2">
      <c r="D822" s="139"/>
    </row>
    <row r="823" spans="4:4" x14ac:dyDescent="0.2">
      <c r="D823" s="139"/>
    </row>
    <row r="824" spans="4:4" x14ac:dyDescent="0.2">
      <c r="D824" s="139"/>
    </row>
    <row r="825" spans="4:4" x14ac:dyDescent="0.2">
      <c r="D825" s="139"/>
    </row>
    <row r="826" spans="4:4" x14ac:dyDescent="0.2">
      <c r="D826" s="139"/>
    </row>
    <row r="827" spans="4:4" x14ac:dyDescent="0.2">
      <c r="D827" s="139"/>
    </row>
    <row r="828" spans="4:4" x14ac:dyDescent="0.2">
      <c r="D828" s="139"/>
    </row>
    <row r="829" spans="4:4" x14ac:dyDescent="0.2">
      <c r="D829" s="139"/>
    </row>
    <row r="830" spans="4:4" x14ac:dyDescent="0.2">
      <c r="D830" s="139"/>
    </row>
    <row r="831" spans="4:4" x14ac:dyDescent="0.2">
      <c r="D831" s="139"/>
    </row>
    <row r="832" spans="4:4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KbpQcXQ9qU+dv9EY18I/w4mHEDbTiYXUMVwPDzdwCZ15AmuM3IwjARpQRFNWb5GrglriHJR/1lk/hA2AbeYdLQ==" saltValue="ay286Hb3rqINMvWkOak6Ag==" spinCount="100000" sheet="1"/>
  <mergeCells count="7">
    <mergeCell ref="A782:G786"/>
    <mergeCell ref="C291:G291"/>
    <mergeCell ref="A1:G1"/>
    <mergeCell ref="C2:G2"/>
    <mergeCell ref="C3:G3"/>
    <mergeCell ref="C4:G4"/>
    <mergeCell ref="A781:C78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176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43</v>
      </c>
      <c r="C3" s="268" t="s">
        <v>46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49</v>
      </c>
      <c r="C4" s="271" t="s">
        <v>50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SUMIF(AG9:AG87,"&lt;&gt;NOR",G9:G87)</f>
        <v>0</v>
      </c>
      <c r="H8" s="165"/>
      <c r="I8" s="165">
        <f>SUM(I9:I87)</f>
        <v>0</v>
      </c>
      <c r="J8" s="165"/>
      <c r="K8" s="165">
        <f>SUM(K9:K87)</f>
        <v>0</v>
      </c>
      <c r="L8" s="165"/>
      <c r="M8" s="165">
        <f>SUM(M9:M87)</f>
        <v>0</v>
      </c>
      <c r="N8" s="165"/>
      <c r="O8" s="165">
        <f>SUM(O9:O87)</f>
        <v>0</v>
      </c>
      <c r="P8" s="165"/>
      <c r="Q8" s="165">
        <f>SUM(Q9:Q87)</f>
        <v>0</v>
      </c>
      <c r="R8" s="165"/>
      <c r="S8" s="165"/>
      <c r="T8" s="166"/>
      <c r="U8" s="160"/>
      <c r="V8" s="160">
        <f>SUM(V9:V87)</f>
        <v>496.87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1156</v>
      </c>
      <c r="C9" s="184" t="s">
        <v>1157</v>
      </c>
      <c r="D9" s="169" t="s">
        <v>195</v>
      </c>
      <c r="E9" s="170">
        <v>250.45099999999999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0.14199999999999999</v>
      </c>
      <c r="V9" s="158">
        <f>ROUND(E9*U9,2)</f>
        <v>35.56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1158</v>
      </c>
      <c r="D10" s="188"/>
      <c r="E10" s="189">
        <v>165.7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55"/>
      <c r="B11" s="156"/>
      <c r="C11" s="190" t="s">
        <v>1159</v>
      </c>
      <c r="D11" s="188"/>
      <c r="E11" s="189">
        <v>84.75</v>
      </c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200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ht="33.75" outlineLevel="1" x14ac:dyDescent="0.2">
      <c r="A12" s="167">
        <v>2</v>
      </c>
      <c r="B12" s="168" t="s">
        <v>242</v>
      </c>
      <c r="C12" s="184" t="s">
        <v>243</v>
      </c>
      <c r="D12" s="169" t="s">
        <v>195</v>
      </c>
      <c r="E12" s="170">
        <v>293.49099999999999</v>
      </c>
      <c r="F12" s="171"/>
      <c r="G12" s="172">
        <f>ROUND(E12*F12,2)</f>
        <v>0</v>
      </c>
      <c r="H12" s="171"/>
      <c r="I12" s="172">
        <f>ROUND(E12*H12,2)</f>
        <v>0</v>
      </c>
      <c r="J12" s="171"/>
      <c r="K12" s="172">
        <f>ROUND(E12*J12,2)</f>
        <v>0</v>
      </c>
      <c r="L12" s="172">
        <v>21</v>
      </c>
      <c r="M12" s="172">
        <f>G12*(1+L12/100)</f>
        <v>0</v>
      </c>
      <c r="N12" s="172">
        <v>0</v>
      </c>
      <c r="O12" s="172">
        <f>ROUND(E12*N12,2)</f>
        <v>0</v>
      </c>
      <c r="P12" s="172">
        <v>0</v>
      </c>
      <c r="Q12" s="172">
        <f>ROUND(E12*P12,2)</f>
        <v>0</v>
      </c>
      <c r="R12" s="172"/>
      <c r="S12" s="172" t="s">
        <v>177</v>
      </c>
      <c r="T12" s="173" t="s">
        <v>178</v>
      </c>
      <c r="U12" s="158">
        <v>0.627</v>
      </c>
      <c r="V12" s="158">
        <f>ROUND(E12*U12,2)</f>
        <v>184.02</v>
      </c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196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55"/>
      <c r="B13" s="156"/>
      <c r="C13" s="190" t="s">
        <v>383</v>
      </c>
      <c r="D13" s="188"/>
      <c r="E13" s="189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55"/>
      <c r="B14" s="156"/>
      <c r="C14" s="190" t="s">
        <v>1160</v>
      </c>
      <c r="D14" s="188"/>
      <c r="E14" s="189">
        <v>7.6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200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55"/>
      <c r="B15" s="156"/>
      <c r="C15" s="190" t="s">
        <v>967</v>
      </c>
      <c r="D15" s="188"/>
      <c r="E15" s="189">
        <v>19.68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200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55"/>
      <c r="B16" s="156"/>
      <c r="C16" s="190" t="s">
        <v>1161</v>
      </c>
      <c r="D16" s="188"/>
      <c r="E16" s="189">
        <v>13.76</v>
      </c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200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1162</v>
      </c>
      <c r="D17" s="188"/>
      <c r="E17" s="189">
        <v>2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55"/>
      <c r="B18" s="156"/>
      <c r="C18" s="190" t="s">
        <v>1158</v>
      </c>
      <c r="D18" s="188"/>
      <c r="E18" s="189">
        <v>165.7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200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55"/>
      <c r="B19" s="156"/>
      <c r="C19" s="190" t="s">
        <v>1159</v>
      </c>
      <c r="D19" s="188"/>
      <c r="E19" s="189">
        <v>84.75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200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ht="22.5" outlineLevel="1" x14ac:dyDescent="0.2">
      <c r="A20" s="167">
        <v>3</v>
      </c>
      <c r="B20" s="168" t="s">
        <v>252</v>
      </c>
      <c r="C20" s="184" t="s">
        <v>253</v>
      </c>
      <c r="D20" s="169" t="s">
        <v>195</v>
      </c>
      <c r="E20" s="170">
        <v>43.04</v>
      </c>
      <c r="F20" s="171"/>
      <c r="G20" s="172">
        <f>ROUND(E20*F20,2)</f>
        <v>0</v>
      </c>
      <c r="H20" s="171"/>
      <c r="I20" s="172">
        <f>ROUND(E20*H20,2)</f>
        <v>0</v>
      </c>
      <c r="J20" s="171"/>
      <c r="K20" s="172">
        <f>ROUND(E20*J20,2)</f>
        <v>0</v>
      </c>
      <c r="L20" s="172">
        <v>21</v>
      </c>
      <c r="M20" s="172">
        <f>G20*(1+L20/100)</f>
        <v>0</v>
      </c>
      <c r="N20" s="172">
        <v>0</v>
      </c>
      <c r="O20" s="172">
        <f>ROUND(E20*N20,2)</f>
        <v>0</v>
      </c>
      <c r="P20" s="172">
        <v>0</v>
      </c>
      <c r="Q20" s="172">
        <f>ROUND(E20*P20,2)</f>
        <v>0</v>
      </c>
      <c r="R20" s="172"/>
      <c r="S20" s="172" t="s">
        <v>177</v>
      </c>
      <c r="T20" s="173" t="s">
        <v>178</v>
      </c>
      <c r="U20" s="158">
        <v>1.2270000000000001</v>
      </c>
      <c r="V20" s="158">
        <f>ROUND(E20*U20,2)</f>
        <v>52.81</v>
      </c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196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55"/>
      <c r="B21" s="156"/>
      <c r="C21" s="190" t="s">
        <v>965</v>
      </c>
      <c r="D21" s="188"/>
      <c r="E21" s="189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55"/>
      <c r="B22" s="156"/>
      <c r="C22" s="190" t="s">
        <v>1160</v>
      </c>
      <c r="D22" s="188"/>
      <c r="E22" s="189">
        <v>7.6</v>
      </c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200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967</v>
      </c>
      <c r="D23" s="188"/>
      <c r="E23" s="189">
        <v>19.68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55"/>
      <c r="B24" s="156"/>
      <c r="C24" s="190" t="s">
        <v>1161</v>
      </c>
      <c r="D24" s="188"/>
      <c r="E24" s="189">
        <v>13.76</v>
      </c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200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1162</v>
      </c>
      <c r="D25" s="188"/>
      <c r="E25" s="189">
        <v>2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67">
        <v>4</v>
      </c>
      <c r="B26" s="168" t="s">
        <v>206</v>
      </c>
      <c r="C26" s="184" t="s">
        <v>207</v>
      </c>
      <c r="D26" s="169" t="s">
        <v>208</v>
      </c>
      <c r="E26" s="170">
        <v>5.6330400000000003</v>
      </c>
      <c r="F26" s="171"/>
      <c r="G26" s="172">
        <f>ROUND(E26*F26,2)</f>
        <v>0</v>
      </c>
      <c r="H26" s="171"/>
      <c r="I26" s="172">
        <f>ROUND(E26*H26,2)</f>
        <v>0</v>
      </c>
      <c r="J26" s="171"/>
      <c r="K26" s="172">
        <f>ROUND(E26*J26,2)</f>
        <v>0</v>
      </c>
      <c r="L26" s="172">
        <v>21</v>
      </c>
      <c r="M26" s="172">
        <f>G26*(1+L26/100)</f>
        <v>0</v>
      </c>
      <c r="N26" s="172">
        <v>0</v>
      </c>
      <c r="O26" s="172">
        <f>ROUND(E26*N26,2)</f>
        <v>0</v>
      </c>
      <c r="P26" s="172">
        <v>0</v>
      </c>
      <c r="Q26" s="172">
        <f>ROUND(E26*P26,2)</f>
        <v>0</v>
      </c>
      <c r="R26" s="172"/>
      <c r="S26" s="172" t="s">
        <v>177</v>
      </c>
      <c r="T26" s="173" t="s">
        <v>178</v>
      </c>
      <c r="U26" s="158">
        <v>9.5200000000000007E-2</v>
      </c>
      <c r="V26" s="158">
        <f>ROUND(E26*U26,2)</f>
        <v>0.54</v>
      </c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196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55"/>
      <c r="B27" s="156"/>
      <c r="C27" s="190" t="s">
        <v>258</v>
      </c>
      <c r="D27" s="188"/>
      <c r="E27" s="189">
        <v>0.83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200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55"/>
      <c r="B28" s="156"/>
      <c r="C28" s="190" t="s">
        <v>259</v>
      </c>
      <c r="D28" s="188"/>
      <c r="E28" s="189">
        <v>1.96</v>
      </c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200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55"/>
      <c r="B29" s="156"/>
      <c r="C29" s="190" t="s">
        <v>260</v>
      </c>
      <c r="D29" s="188"/>
      <c r="E29" s="189">
        <v>1.96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200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55"/>
      <c r="B30" s="156"/>
      <c r="C30" s="190" t="s">
        <v>261</v>
      </c>
      <c r="D30" s="188"/>
      <c r="E30" s="189">
        <v>0.88</v>
      </c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200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67">
        <v>5</v>
      </c>
      <c r="B31" s="168" t="s">
        <v>262</v>
      </c>
      <c r="C31" s="184" t="s">
        <v>263</v>
      </c>
      <c r="D31" s="169" t="s">
        <v>208</v>
      </c>
      <c r="E31" s="170">
        <v>51.648000000000003</v>
      </c>
      <c r="F31" s="171"/>
      <c r="G31" s="172">
        <f>ROUND(E31*F31,2)</f>
        <v>0</v>
      </c>
      <c r="H31" s="171"/>
      <c r="I31" s="172">
        <f>ROUND(E31*H31,2)</f>
        <v>0</v>
      </c>
      <c r="J31" s="171"/>
      <c r="K31" s="172">
        <f>ROUND(E31*J31,2)</f>
        <v>0</v>
      </c>
      <c r="L31" s="172">
        <v>21</v>
      </c>
      <c r="M31" s="172">
        <f>G31*(1+L31/100)</f>
        <v>0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2"/>
      <c r="S31" s="172" t="s">
        <v>177</v>
      </c>
      <c r="T31" s="173" t="s">
        <v>178</v>
      </c>
      <c r="U31" s="158">
        <v>3.5329999999999999</v>
      </c>
      <c r="V31" s="158">
        <f>ROUND(E31*U31,2)</f>
        <v>182.47</v>
      </c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196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199" t="s">
        <v>283</v>
      </c>
      <c r="D32" s="191"/>
      <c r="E32" s="192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55"/>
      <c r="B33" s="156"/>
      <c r="C33" s="200" t="s">
        <v>285</v>
      </c>
      <c r="D33" s="191"/>
      <c r="E33" s="192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200</v>
      </c>
      <c r="AH33" s="148">
        <v>2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55"/>
      <c r="B34" s="156"/>
      <c r="C34" s="200" t="s">
        <v>1163</v>
      </c>
      <c r="D34" s="191"/>
      <c r="E34" s="192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2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200" t="s">
        <v>1164</v>
      </c>
      <c r="D35" s="191"/>
      <c r="E35" s="192">
        <v>7.6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2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200" t="s">
        <v>972</v>
      </c>
      <c r="D36" s="191"/>
      <c r="E36" s="192">
        <v>19.68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>
        <v>2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55"/>
      <c r="B37" s="156"/>
      <c r="C37" s="200" t="s">
        <v>1165</v>
      </c>
      <c r="D37" s="191"/>
      <c r="E37" s="192">
        <v>13.76</v>
      </c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200</v>
      </c>
      <c r="AH37" s="148">
        <v>2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200" t="s">
        <v>1166</v>
      </c>
      <c r="D38" s="191"/>
      <c r="E38" s="192">
        <v>2</v>
      </c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>
        <v>2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55"/>
      <c r="B39" s="156"/>
      <c r="C39" s="201" t="s">
        <v>295</v>
      </c>
      <c r="D39" s="193"/>
      <c r="E39" s="194">
        <v>43.04</v>
      </c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200</v>
      </c>
      <c r="AH39" s="148">
        <v>3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55"/>
      <c r="B40" s="156"/>
      <c r="C40" s="199" t="s">
        <v>296</v>
      </c>
      <c r="D40" s="191"/>
      <c r="E40" s="192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190" t="s">
        <v>1167</v>
      </c>
      <c r="D41" s="188"/>
      <c r="E41" s="189">
        <v>51.65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ht="22.5" outlineLevel="1" x14ac:dyDescent="0.2">
      <c r="A42" s="167">
        <v>6</v>
      </c>
      <c r="B42" s="168" t="s">
        <v>210</v>
      </c>
      <c r="C42" s="184" t="s">
        <v>211</v>
      </c>
      <c r="D42" s="169" t="s">
        <v>208</v>
      </c>
      <c r="E42" s="170">
        <v>5.6330400000000003</v>
      </c>
      <c r="F42" s="171"/>
      <c r="G42" s="172">
        <f>ROUND(E42*F42,2)</f>
        <v>0</v>
      </c>
      <c r="H42" s="171"/>
      <c r="I42" s="172">
        <f>ROUND(E42*H42,2)</f>
        <v>0</v>
      </c>
      <c r="J42" s="171"/>
      <c r="K42" s="172">
        <f>ROUND(E42*J42,2)</f>
        <v>0</v>
      </c>
      <c r="L42" s="172">
        <v>21</v>
      </c>
      <c r="M42" s="172">
        <f>G42*(1+L42/100)</f>
        <v>0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2"/>
      <c r="S42" s="172" t="s">
        <v>177</v>
      </c>
      <c r="T42" s="173" t="s">
        <v>178</v>
      </c>
      <c r="U42" s="158">
        <v>7.3999999999999996E-2</v>
      </c>
      <c r="V42" s="158">
        <f>ROUND(E42*U42,2)</f>
        <v>0.42</v>
      </c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196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0" t="s">
        <v>258</v>
      </c>
      <c r="D43" s="188"/>
      <c r="E43" s="189">
        <v>0.83</v>
      </c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55"/>
      <c r="B44" s="156"/>
      <c r="C44" s="190" t="s">
        <v>259</v>
      </c>
      <c r="D44" s="188"/>
      <c r="E44" s="189">
        <v>1.96</v>
      </c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200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55"/>
      <c r="B45" s="156"/>
      <c r="C45" s="190" t="s">
        <v>260</v>
      </c>
      <c r="D45" s="188"/>
      <c r="E45" s="189">
        <v>1.96</v>
      </c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200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55"/>
      <c r="B46" s="156"/>
      <c r="C46" s="190" t="s">
        <v>261</v>
      </c>
      <c r="D46" s="188"/>
      <c r="E46" s="189">
        <v>0.88</v>
      </c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200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ht="22.5" outlineLevel="1" x14ac:dyDescent="0.2">
      <c r="A47" s="167">
        <v>7</v>
      </c>
      <c r="B47" s="168" t="s">
        <v>269</v>
      </c>
      <c r="C47" s="184" t="s">
        <v>270</v>
      </c>
      <c r="D47" s="169" t="s">
        <v>208</v>
      </c>
      <c r="E47" s="170">
        <v>31.29</v>
      </c>
      <c r="F47" s="171"/>
      <c r="G47" s="172">
        <f>ROUND(E47*F47,2)</f>
        <v>0</v>
      </c>
      <c r="H47" s="171"/>
      <c r="I47" s="172">
        <f>ROUND(E47*H47,2)</f>
        <v>0</v>
      </c>
      <c r="J47" s="171"/>
      <c r="K47" s="172">
        <f>ROUND(E47*J47,2)</f>
        <v>0</v>
      </c>
      <c r="L47" s="172">
        <v>21</v>
      </c>
      <c r="M47" s="172">
        <f>G47*(1+L47/100)</f>
        <v>0</v>
      </c>
      <c r="N47" s="172">
        <v>0</v>
      </c>
      <c r="O47" s="172">
        <f>ROUND(E47*N47,2)</f>
        <v>0</v>
      </c>
      <c r="P47" s="172">
        <v>0</v>
      </c>
      <c r="Q47" s="172">
        <f>ROUND(E47*P47,2)</f>
        <v>0</v>
      </c>
      <c r="R47" s="172"/>
      <c r="S47" s="172" t="s">
        <v>177</v>
      </c>
      <c r="T47" s="173" t="s">
        <v>178</v>
      </c>
      <c r="U47" s="158">
        <v>1.0999999999999999E-2</v>
      </c>
      <c r="V47" s="158">
        <f>ROUND(E47*U47,2)</f>
        <v>0.34</v>
      </c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196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190" t="s">
        <v>1168</v>
      </c>
      <c r="D48" s="188"/>
      <c r="E48" s="189">
        <v>23.22</v>
      </c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190" t="s">
        <v>1169</v>
      </c>
      <c r="D49" s="188"/>
      <c r="E49" s="189">
        <v>8.07</v>
      </c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ht="33.75" outlineLevel="1" x14ac:dyDescent="0.2">
      <c r="A50" s="167">
        <v>8</v>
      </c>
      <c r="B50" s="168" t="s">
        <v>281</v>
      </c>
      <c r="C50" s="184" t="s">
        <v>282</v>
      </c>
      <c r="D50" s="169" t="s">
        <v>208</v>
      </c>
      <c r="E50" s="170">
        <v>312.89999999999998</v>
      </c>
      <c r="F50" s="171"/>
      <c r="G50" s="172">
        <f>ROUND(E50*F50,2)</f>
        <v>0</v>
      </c>
      <c r="H50" s="171"/>
      <c r="I50" s="172">
        <f>ROUND(E50*H50,2)</f>
        <v>0</v>
      </c>
      <c r="J50" s="171"/>
      <c r="K50" s="172">
        <f>ROUND(E50*J50,2)</f>
        <v>0</v>
      </c>
      <c r="L50" s="172">
        <v>21</v>
      </c>
      <c r="M50" s="172">
        <f>G50*(1+L50/100)</f>
        <v>0</v>
      </c>
      <c r="N50" s="172">
        <v>0</v>
      </c>
      <c r="O50" s="172">
        <f>ROUND(E50*N50,2)</f>
        <v>0</v>
      </c>
      <c r="P50" s="172">
        <v>0</v>
      </c>
      <c r="Q50" s="172">
        <f>ROUND(E50*P50,2)</f>
        <v>0</v>
      </c>
      <c r="R50" s="172"/>
      <c r="S50" s="172" t="s">
        <v>177</v>
      </c>
      <c r="T50" s="173" t="s">
        <v>178</v>
      </c>
      <c r="U50" s="158">
        <v>0</v>
      </c>
      <c r="V50" s="158">
        <f>ROUND(E50*U50,2)</f>
        <v>0</v>
      </c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196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199" t="s">
        <v>283</v>
      </c>
      <c r="D51" s="191"/>
      <c r="E51" s="192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200" t="s">
        <v>1170</v>
      </c>
      <c r="D52" s="191"/>
      <c r="E52" s="192">
        <v>23.22</v>
      </c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>
        <v>2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200" t="s">
        <v>1171</v>
      </c>
      <c r="D53" s="191"/>
      <c r="E53" s="192">
        <v>8.07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2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55"/>
      <c r="B54" s="156"/>
      <c r="C54" s="201" t="s">
        <v>295</v>
      </c>
      <c r="D54" s="193"/>
      <c r="E54" s="194">
        <v>31.29</v>
      </c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200</v>
      </c>
      <c r="AH54" s="148">
        <v>3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55"/>
      <c r="B55" s="156"/>
      <c r="C55" s="199" t="s">
        <v>296</v>
      </c>
      <c r="D55" s="191"/>
      <c r="E55" s="192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200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55"/>
      <c r="B56" s="156"/>
      <c r="C56" s="190" t="s">
        <v>1172</v>
      </c>
      <c r="D56" s="188"/>
      <c r="E56" s="189">
        <v>312.89999999999998</v>
      </c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200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ht="22.5" outlineLevel="1" x14ac:dyDescent="0.2">
      <c r="A57" s="167">
        <v>9</v>
      </c>
      <c r="B57" s="168" t="s">
        <v>213</v>
      </c>
      <c r="C57" s="184" t="s">
        <v>214</v>
      </c>
      <c r="D57" s="169" t="s">
        <v>208</v>
      </c>
      <c r="E57" s="170">
        <v>5.6330400000000003</v>
      </c>
      <c r="F57" s="171"/>
      <c r="G57" s="172">
        <f>ROUND(E57*F57,2)</f>
        <v>0</v>
      </c>
      <c r="H57" s="171"/>
      <c r="I57" s="172">
        <f>ROUND(E57*H57,2)</f>
        <v>0</v>
      </c>
      <c r="J57" s="171"/>
      <c r="K57" s="172">
        <f>ROUND(E57*J57,2)</f>
        <v>0</v>
      </c>
      <c r="L57" s="172">
        <v>21</v>
      </c>
      <c r="M57" s="172">
        <f>G57*(1+L57/100)</f>
        <v>0</v>
      </c>
      <c r="N57" s="172">
        <v>0</v>
      </c>
      <c r="O57" s="172">
        <f>ROUND(E57*N57,2)</f>
        <v>0</v>
      </c>
      <c r="P57" s="172">
        <v>0</v>
      </c>
      <c r="Q57" s="172">
        <f>ROUND(E57*P57,2)</f>
        <v>0</v>
      </c>
      <c r="R57" s="172"/>
      <c r="S57" s="172" t="s">
        <v>177</v>
      </c>
      <c r="T57" s="173" t="s">
        <v>178</v>
      </c>
      <c r="U57" s="158">
        <v>0.65200000000000002</v>
      </c>
      <c r="V57" s="158">
        <f>ROUND(E57*U57,2)</f>
        <v>3.67</v>
      </c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196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55"/>
      <c r="B58" s="156"/>
      <c r="C58" s="190" t="s">
        <v>258</v>
      </c>
      <c r="D58" s="188"/>
      <c r="E58" s="189">
        <v>0.83</v>
      </c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200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55"/>
      <c r="B59" s="156"/>
      <c r="C59" s="190" t="s">
        <v>259</v>
      </c>
      <c r="D59" s="188"/>
      <c r="E59" s="189">
        <v>1.96</v>
      </c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200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55"/>
      <c r="B60" s="156"/>
      <c r="C60" s="190" t="s">
        <v>260</v>
      </c>
      <c r="D60" s="188"/>
      <c r="E60" s="189">
        <v>1.96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200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55"/>
      <c r="B61" s="156"/>
      <c r="C61" s="190" t="s">
        <v>261</v>
      </c>
      <c r="D61" s="188"/>
      <c r="E61" s="189">
        <v>0.88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200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ht="22.5" outlineLevel="1" x14ac:dyDescent="0.2">
      <c r="A62" s="167">
        <v>10</v>
      </c>
      <c r="B62" s="168" t="s">
        <v>298</v>
      </c>
      <c r="C62" s="184" t="s">
        <v>299</v>
      </c>
      <c r="D62" s="169" t="s">
        <v>208</v>
      </c>
      <c r="E62" s="170">
        <v>31.29</v>
      </c>
      <c r="F62" s="171"/>
      <c r="G62" s="172">
        <f>ROUND(E62*F62,2)</f>
        <v>0</v>
      </c>
      <c r="H62" s="171"/>
      <c r="I62" s="172">
        <f>ROUND(E62*H62,2)</f>
        <v>0</v>
      </c>
      <c r="J62" s="171"/>
      <c r="K62" s="172">
        <f>ROUND(E62*J62,2)</f>
        <v>0</v>
      </c>
      <c r="L62" s="172">
        <v>21</v>
      </c>
      <c r="M62" s="172">
        <f>G62*(1+L62/100)</f>
        <v>0</v>
      </c>
      <c r="N62" s="172">
        <v>0</v>
      </c>
      <c r="O62" s="172">
        <f>ROUND(E62*N62,2)</f>
        <v>0</v>
      </c>
      <c r="P62" s="172">
        <v>0</v>
      </c>
      <c r="Q62" s="172">
        <f>ROUND(E62*P62,2)</f>
        <v>0</v>
      </c>
      <c r="R62" s="172"/>
      <c r="S62" s="172" t="s">
        <v>177</v>
      </c>
      <c r="T62" s="173" t="s">
        <v>178</v>
      </c>
      <c r="U62" s="158">
        <v>8.9999999999999993E-3</v>
      </c>
      <c r="V62" s="158">
        <f>ROUND(E62*U62,2)</f>
        <v>0.28000000000000003</v>
      </c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196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190" t="s">
        <v>1173</v>
      </c>
      <c r="D63" s="188"/>
      <c r="E63" s="189">
        <v>31.29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ht="33.75" outlineLevel="1" x14ac:dyDescent="0.2">
      <c r="A64" s="167">
        <v>11</v>
      </c>
      <c r="B64" s="168" t="s">
        <v>301</v>
      </c>
      <c r="C64" s="184" t="s">
        <v>302</v>
      </c>
      <c r="D64" s="169" t="s">
        <v>208</v>
      </c>
      <c r="E64" s="170">
        <v>20.358000000000001</v>
      </c>
      <c r="F64" s="171"/>
      <c r="G64" s="172">
        <f>ROUND(E64*F64,2)</f>
        <v>0</v>
      </c>
      <c r="H64" s="171"/>
      <c r="I64" s="172">
        <f>ROUND(E64*H64,2)</f>
        <v>0</v>
      </c>
      <c r="J64" s="171"/>
      <c r="K64" s="172">
        <f>ROUND(E64*J64,2)</f>
        <v>0</v>
      </c>
      <c r="L64" s="172">
        <v>21</v>
      </c>
      <c r="M64" s="172">
        <f>G64*(1+L64/100)</f>
        <v>0</v>
      </c>
      <c r="N64" s="172">
        <v>0</v>
      </c>
      <c r="O64" s="172">
        <f>ROUND(E64*N64,2)</f>
        <v>0</v>
      </c>
      <c r="P64" s="172">
        <v>0</v>
      </c>
      <c r="Q64" s="172">
        <f>ROUND(E64*P64,2)</f>
        <v>0</v>
      </c>
      <c r="R64" s="172"/>
      <c r="S64" s="172" t="s">
        <v>177</v>
      </c>
      <c r="T64" s="173" t="s">
        <v>178</v>
      </c>
      <c r="U64" s="158">
        <v>1.1499999999999999</v>
      </c>
      <c r="V64" s="158">
        <f>ROUND(E64*U64,2)</f>
        <v>23.41</v>
      </c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196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55"/>
      <c r="B65" s="156"/>
      <c r="C65" s="199" t="s">
        <v>283</v>
      </c>
      <c r="D65" s="191"/>
      <c r="E65" s="192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200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55"/>
      <c r="B66" s="156"/>
      <c r="C66" s="200" t="s">
        <v>285</v>
      </c>
      <c r="D66" s="191"/>
      <c r="E66" s="192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2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55"/>
      <c r="B67" s="156"/>
      <c r="C67" s="200" t="s">
        <v>1163</v>
      </c>
      <c r="D67" s="191"/>
      <c r="E67" s="192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200</v>
      </c>
      <c r="AH67" s="148">
        <v>2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55"/>
      <c r="B68" s="156"/>
      <c r="C68" s="200" t="s">
        <v>1164</v>
      </c>
      <c r="D68" s="191"/>
      <c r="E68" s="192">
        <v>7.6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200</v>
      </c>
      <c r="AH68" s="148">
        <v>2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200" t="s">
        <v>972</v>
      </c>
      <c r="D69" s="191"/>
      <c r="E69" s="192">
        <v>19.68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>
        <v>2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55"/>
      <c r="B70" s="156"/>
      <c r="C70" s="200" t="s">
        <v>1165</v>
      </c>
      <c r="D70" s="191"/>
      <c r="E70" s="192">
        <v>13.76</v>
      </c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200</v>
      </c>
      <c r="AH70" s="148">
        <v>2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55"/>
      <c r="B71" s="156"/>
      <c r="C71" s="200" t="s">
        <v>1166</v>
      </c>
      <c r="D71" s="191"/>
      <c r="E71" s="192">
        <v>2</v>
      </c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200</v>
      </c>
      <c r="AH71" s="148">
        <v>2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55"/>
      <c r="B72" s="156"/>
      <c r="C72" s="201" t="s">
        <v>295</v>
      </c>
      <c r="D72" s="193"/>
      <c r="E72" s="194">
        <v>43.04</v>
      </c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200</v>
      </c>
      <c r="AH72" s="148">
        <v>3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55"/>
      <c r="B73" s="156"/>
      <c r="C73" s="199" t="s">
        <v>296</v>
      </c>
      <c r="D73" s="191"/>
      <c r="E73" s="192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200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55"/>
      <c r="B74" s="156"/>
      <c r="C74" s="190" t="s">
        <v>1167</v>
      </c>
      <c r="D74" s="188"/>
      <c r="E74" s="189">
        <v>51.65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200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55"/>
      <c r="B75" s="156"/>
      <c r="C75" s="190" t="s">
        <v>1174</v>
      </c>
      <c r="D75" s="188"/>
      <c r="E75" s="189">
        <v>-31.29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200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ht="33.75" outlineLevel="1" x14ac:dyDescent="0.2">
      <c r="A76" s="167">
        <v>12</v>
      </c>
      <c r="B76" s="168" t="s">
        <v>215</v>
      </c>
      <c r="C76" s="184" t="s">
        <v>216</v>
      </c>
      <c r="D76" s="169" t="s">
        <v>195</v>
      </c>
      <c r="E76" s="170">
        <v>56.330399999999997</v>
      </c>
      <c r="F76" s="171"/>
      <c r="G76" s="172">
        <f>ROUND(E76*F76,2)</f>
        <v>0</v>
      </c>
      <c r="H76" s="171"/>
      <c r="I76" s="172">
        <f>ROUND(E76*H76,2)</f>
        <v>0</v>
      </c>
      <c r="J76" s="171"/>
      <c r="K76" s="172">
        <f>ROUND(E76*J76,2)</f>
        <v>0</v>
      </c>
      <c r="L76" s="172">
        <v>21</v>
      </c>
      <c r="M76" s="172">
        <f>G76*(1+L76/100)</f>
        <v>0</v>
      </c>
      <c r="N76" s="172">
        <v>0</v>
      </c>
      <c r="O76" s="172">
        <f>ROUND(E76*N76,2)</f>
        <v>0</v>
      </c>
      <c r="P76" s="172">
        <v>0</v>
      </c>
      <c r="Q76" s="172">
        <f>ROUND(E76*P76,2)</f>
        <v>0</v>
      </c>
      <c r="R76" s="172"/>
      <c r="S76" s="172" t="s">
        <v>177</v>
      </c>
      <c r="T76" s="173" t="s">
        <v>178</v>
      </c>
      <c r="U76" s="158">
        <v>0.17699999999999999</v>
      </c>
      <c r="V76" s="158">
        <f>ROUND(E76*U76,2)</f>
        <v>9.9700000000000006</v>
      </c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196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1" x14ac:dyDescent="0.2">
      <c r="A77" s="155"/>
      <c r="B77" s="156"/>
      <c r="C77" s="190" t="s">
        <v>304</v>
      </c>
      <c r="D77" s="188"/>
      <c r="E77" s="189">
        <v>8.2799999999999994</v>
      </c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200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55"/>
      <c r="B78" s="156"/>
      <c r="C78" s="190" t="s">
        <v>305</v>
      </c>
      <c r="D78" s="188"/>
      <c r="E78" s="189">
        <v>19.64</v>
      </c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200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1" x14ac:dyDescent="0.2">
      <c r="A79" s="155"/>
      <c r="B79" s="156"/>
      <c r="C79" s="190" t="s">
        <v>306</v>
      </c>
      <c r="D79" s="188"/>
      <c r="E79" s="189">
        <v>19.64</v>
      </c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200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55"/>
      <c r="B80" s="156"/>
      <c r="C80" s="190" t="s">
        <v>307</v>
      </c>
      <c r="D80" s="188"/>
      <c r="E80" s="189">
        <v>8.76</v>
      </c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200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67">
        <v>13</v>
      </c>
      <c r="B81" s="168" t="s">
        <v>308</v>
      </c>
      <c r="C81" s="184" t="s">
        <v>309</v>
      </c>
      <c r="D81" s="169" t="s">
        <v>208</v>
      </c>
      <c r="E81" s="170">
        <v>31.29</v>
      </c>
      <c r="F81" s="171"/>
      <c r="G81" s="172">
        <f>ROUND(E81*F81,2)</f>
        <v>0</v>
      </c>
      <c r="H81" s="171"/>
      <c r="I81" s="172">
        <f>ROUND(E81*H81,2)</f>
        <v>0</v>
      </c>
      <c r="J81" s="171"/>
      <c r="K81" s="172">
        <f>ROUND(E81*J81,2)</f>
        <v>0</v>
      </c>
      <c r="L81" s="172">
        <v>21</v>
      </c>
      <c r="M81" s="172">
        <f>G81*(1+L81/100)</f>
        <v>0</v>
      </c>
      <c r="N81" s="172">
        <v>0</v>
      </c>
      <c r="O81" s="172">
        <f>ROUND(E81*N81,2)</f>
        <v>0</v>
      </c>
      <c r="P81" s="172">
        <v>0</v>
      </c>
      <c r="Q81" s="172">
        <f>ROUND(E81*P81,2)</f>
        <v>0</v>
      </c>
      <c r="R81" s="172"/>
      <c r="S81" s="172" t="s">
        <v>177</v>
      </c>
      <c r="T81" s="173" t="s">
        <v>178</v>
      </c>
      <c r="U81" s="158">
        <v>0</v>
      </c>
      <c r="V81" s="158">
        <f>ROUND(E81*U81,2)</f>
        <v>0</v>
      </c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196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55"/>
      <c r="B82" s="156"/>
      <c r="C82" s="190" t="s">
        <v>1173</v>
      </c>
      <c r="D82" s="188"/>
      <c r="E82" s="189">
        <v>31.29</v>
      </c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200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ht="22.5" outlineLevel="1" x14ac:dyDescent="0.2">
      <c r="A83" s="167">
        <v>14</v>
      </c>
      <c r="B83" s="168" t="s">
        <v>218</v>
      </c>
      <c r="C83" s="184" t="s">
        <v>219</v>
      </c>
      <c r="D83" s="169" t="s">
        <v>195</v>
      </c>
      <c r="E83" s="170">
        <v>56.330399999999997</v>
      </c>
      <c r="F83" s="171"/>
      <c r="G83" s="172">
        <f>ROUND(E83*F83,2)</f>
        <v>0</v>
      </c>
      <c r="H83" s="171"/>
      <c r="I83" s="172">
        <f>ROUND(E83*H83,2)</f>
        <v>0</v>
      </c>
      <c r="J83" s="171"/>
      <c r="K83" s="172">
        <f>ROUND(E83*J83,2)</f>
        <v>0</v>
      </c>
      <c r="L83" s="172">
        <v>21</v>
      </c>
      <c r="M83" s="172">
        <f>G83*(1+L83/100)</f>
        <v>0</v>
      </c>
      <c r="N83" s="172">
        <v>0</v>
      </c>
      <c r="O83" s="172">
        <f>ROUND(E83*N83,2)</f>
        <v>0</v>
      </c>
      <c r="P83" s="172">
        <v>0</v>
      </c>
      <c r="Q83" s="172">
        <f>ROUND(E83*P83,2)</f>
        <v>0</v>
      </c>
      <c r="R83" s="172"/>
      <c r="S83" s="172" t="s">
        <v>177</v>
      </c>
      <c r="T83" s="173" t="s">
        <v>178</v>
      </c>
      <c r="U83" s="158">
        <v>0.06</v>
      </c>
      <c r="V83" s="158">
        <f>ROUND(E83*U83,2)</f>
        <v>3.38</v>
      </c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220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1" x14ac:dyDescent="0.2">
      <c r="A84" s="155"/>
      <c r="B84" s="156"/>
      <c r="C84" s="190" t="s">
        <v>304</v>
      </c>
      <c r="D84" s="188"/>
      <c r="E84" s="189">
        <v>8.2799999999999994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48"/>
      <c r="Y84" s="148"/>
      <c r="Z84" s="148"/>
      <c r="AA84" s="148"/>
      <c r="AB84" s="148"/>
      <c r="AC84" s="148"/>
      <c r="AD84" s="148"/>
      <c r="AE84" s="148"/>
      <c r="AF84" s="148"/>
      <c r="AG84" s="148" t="s">
        <v>200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55"/>
      <c r="B85" s="156"/>
      <c r="C85" s="190" t="s">
        <v>305</v>
      </c>
      <c r="D85" s="188"/>
      <c r="E85" s="189">
        <v>19.64</v>
      </c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200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55"/>
      <c r="B86" s="156"/>
      <c r="C86" s="190" t="s">
        <v>306</v>
      </c>
      <c r="D86" s="188"/>
      <c r="E86" s="189">
        <v>19.64</v>
      </c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200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307</v>
      </c>
      <c r="D87" s="188"/>
      <c r="E87" s="189">
        <v>8.76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x14ac:dyDescent="0.2">
      <c r="A88" s="161" t="s">
        <v>172</v>
      </c>
      <c r="B88" s="162" t="s">
        <v>71</v>
      </c>
      <c r="C88" s="182" t="s">
        <v>72</v>
      </c>
      <c r="D88" s="163"/>
      <c r="E88" s="164"/>
      <c r="F88" s="165"/>
      <c r="G88" s="165">
        <f>SUMIF(AG89:AG127,"&lt;&gt;NOR",G89:G127)</f>
        <v>0</v>
      </c>
      <c r="H88" s="165"/>
      <c r="I88" s="165">
        <f>SUM(I89:I127)</f>
        <v>0</v>
      </c>
      <c r="J88" s="165"/>
      <c r="K88" s="165">
        <f>SUM(K89:K127)</f>
        <v>0</v>
      </c>
      <c r="L88" s="165"/>
      <c r="M88" s="165">
        <f>SUM(M89:M127)</f>
        <v>0</v>
      </c>
      <c r="N88" s="165"/>
      <c r="O88" s="165">
        <f>SUM(O89:O127)</f>
        <v>0</v>
      </c>
      <c r="P88" s="165"/>
      <c r="Q88" s="165">
        <f>SUM(Q89:Q127)</f>
        <v>0</v>
      </c>
      <c r="R88" s="165"/>
      <c r="S88" s="165"/>
      <c r="T88" s="166"/>
      <c r="U88" s="160"/>
      <c r="V88" s="160">
        <f>SUM(V89:V127)</f>
        <v>57.85</v>
      </c>
      <c r="W88" s="160"/>
      <c r="AG88" t="s">
        <v>173</v>
      </c>
    </row>
    <row r="89" spans="1:60" ht="22.5" outlineLevel="1" x14ac:dyDescent="0.2">
      <c r="A89" s="167">
        <v>15</v>
      </c>
      <c r="B89" s="168" t="s">
        <v>310</v>
      </c>
      <c r="C89" s="184" t="s">
        <v>311</v>
      </c>
      <c r="D89" s="169" t="s">
        <v>208</v>
      </c>
      <c r="E89" s="170">
        <v>23.21632</v>
      </c>
      <c r="F89" s="171"/>
      <c r="G89" s="172">
        <f>ROUND(E89*F89,2)</f>
        <v>0</v>
      </c>
      <c r="H89" s="171"/>
      <c r="I89" s="172">
        <f>ROUND(E89*H89,2)</f>
        <v>0</v>
      </c>
      <c r="J89" s="171"/>
      <c r="K89" s="172">
        <f>ROUND(E89*J89,2)</f>
        <v>0</v>
      </c>
      <c r="L89" s="172">
        <v>21</v>
      </c>
      <c r="M89" s="172">
        <f>G89*(1+L89/100)</f>
        <v>0</v>
      </c>
      <c r="N89" s="172">
        <v>0</v>
      </c>
      <c r="O89" s="172">
        <f>ROUND(E89*N89,2)</f>
        <v>0</v>
      </c>
      <c r="P89" s="172">
        <v>0</v>
      </c>
      <c r="Q89" s="172">
        <f>ROUND(E89*P89,2)</f>
        <v>0</v>
      </c>
      <c r="R89" s="172"/>
      <c r="S89" s="172" t="s">
        <v>177</v>
      </c>
      <c r="T89" s="173" t="s">
        <v>178</v>
      </c>
      <c r="U89" s="158">
        <v>0.92</v>
      </c>
      <c r="V89" s="158">
        <f>ROUND(E89*U89,2)</f>
        <v>21.36</v>
      </c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196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264</v>
      </c>
      <c r="D90" s="188"/>
      <c r="E90" s="189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55"/>
      <c r="B91" s="156"/>
      <c r="C91" s="190" t="s">
        <v>1175</v>
      </c>
      <c r="D91" s="188"/>
      <c r="E91" s="189">
        <v>3.84</v>
      </c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200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1" x14ac:dyDescent="0.2">
      <c r="A92" s="155"/>
      <c r="B92" s="156"/>
      <c r="C92" s="190" t="s">
        <v>985</v>
      </c>
      <c r="D92" s="188"/>
      <c r="E92" s="189">
        <v>8</v>
      </c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200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55"/>
      <c r="B93" s="156"/>
      <c r="C93" s="190" t="s">
        <v>274</v>
      </c>
      <c r="D93" s="188"/>
      <c r="E93" s="189">
        <v>7.86</v>
      </c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200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55"/>
      <c r="B94" s="156"/>
      <c r="C94" s="190" t="s">
        <v>1176</v>
      </c>
      <c r="D94" s="188"/>
      <c r="E94" s="189">
        <v>3.52</v>
      </c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200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67">
        <v>16</v>
      </c>
      <c r="B95" s="168" t="s">
        <v>312</v>
      </c>
      <c r="C95" s="184" t="s">
        <v>313</v>
      </c>
      <c r="D95" s="169" t="s">
        <v>195</v>
      </c>
      <c r="E95" s="170">
        <v>162</v>
      </c>
      <c r="F95" s="171"/>
      <c r="G95" s="172">
        <f>ROUND(E95*F95,2)</f>
        <v>0</v>
      </c>
      <c r="H95" s="171"/>
      <c r="I95" s="172">
        <f>ROUND(E95*H95,2)</f>
        <v>0</v>
      </c>
      <c r="J95" s="171"/>
      <c r="K95" s="172">
        <f>ROUND(E95*J95,2)</f>
        <v>0</v>
      </c>
      <c r="L95" s="172">
        <v>21</v>
      </c>
      <c r="M95" s="172">
        <f>G95*(1+L95/100)</f>
        <v>0</v>
      </c>
      <c r="N95" s="172">
        <v>0</v>
      </c>
      <c r="O95" s="172">
        <f>ROUND(E95*N95,2)</f>
        <v>0</v>
      </c>
      <c r="P95" s="172">
        <v>0</v>
      </c>
      <c r="Q95" s="172">
        <f>ROUND(E95*P95,2)</f>
        <v>0</v>
      </c>
      <c r="R95" s="172"/>
      <c r="S95" s="172" t="s">
        <v>177</v>
      </c>
      <c r="T95" s="173" t="s">
        <v>178</v>
      </c>
      <c r="U95" s="158">
        <v>8.8999999999999996E-2</v>
      </c>
      <c r="V95" s="158">
        <f>ROUND(E95*U95,2)</f>
        <v>14.42</v>
      </c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196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55"/>
      <c r="B96" s="156"/>
      <c r="C96" s="190" t="s">
        <v>264</v>
      </c>
      <c r="D96" s="188"/>
      <c r="E96" s="189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200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55"/>
      <c r="B97" s="156"/>
      <c r="C97" s="190" t="s">
        <v>1177</v>
      </c>
      <c r="D97" s="188"/>
      <c r="E97" s="189">
        <v>28.8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200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55"/>
      <c r="B98" s="156"/>
      <c r="C98" s="190" t="s">
        <v>989</v>
      </c>
      <c r="D98" s="188"/>
      <c r="E98" s="189">
        <v>60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200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55"/>
      <c r="B99" s="156"/>
      <c r="C99" s="190" t="s">
        <v>1178</v>
      </c>
      <c r="D99" s="188"/>
      <c r="E99" s="189">
        <v>60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200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55"/>
      <c r="B100" s="156"/>
      <c r="C100" s="190" t="s">
        <v>1179</v>
      </c>
      <c r="D100" s="188"/>
      <c r="E100" s="189">
        <v>13.2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200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67">
        <v>17</v>
      </c>
      <c r="B101" s="168" t="s">
        <v>318</v>
      </c>
      <c r="C101" s="184" t="s">
        <v>319</v>
      </c>
      <c r="D101" s="169" t="s">
        <v>208</v>
      </c>
      <c r="E101" s="170">
        <v>8.7061200000000003</v>
      </c>
      <c r="F101" s="171"/>
      <c r="G101" s="172">
        <f>ROUND(E101*F101,2)</f>
        <v>0</v>
      </c>
      <c r="H101" s="171"/>
      <c r="I101" s="172">
        <f>ROUND(E101*H101,2)</f>
        <v>0</v>
      </c>
      <c r="J101" s="171"/>
      <c r="K101" s="172">
        <f>ROUND(E101*J101,2)</f>
        <v>0</v>
      </c>
      <c r="L101" s="172">
        <v>21</v>
      </c>
      <c r="M101" s="172">
        <f>G101*(1+L101/100)</f>
        <v>0</v>
      </c>
      <c r="N101" s="172">
        <v>0</v>
      </c>
      <c r="O101" s="172">
        <f>ROUND(E101*N101,2)</f>
        <v>0</v>
      </c>
      <c r="P101" s="172">
        <v>0</v>
      </c>
      <c r="Q101" s="172">
        <f>ROUND(E101*P101,2)</f>
        <v>0</v>
      </c>
      <c r="R101" s="172"/>
      <c r="S101" s="172" t="s">
        <v>177</v>
      </c>
      <c r="T101" s="173" t="s">
        <v>178</v>
      </c>
      <c r="U101" s="158">
        <v>1.89</v>
      </c>
      <c r="V101" s="158">
        <f>ROUND(E101*U101,2)</f>
        <v>16.45</v>
      </c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196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55"/>
      <c r="B102" s="156"/>
      <c r="C102" s="190" t="s">
        <v>264</v>
      </c>
      <c r="D102" s="188"/>
      <c r="E102" s="189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200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55"/>
      <c r="B103" s="156"/>
      <c r="C103" s="190" t="s">
        <v>1180</v>
      </c>
      <c r="D103" s="188"/>
      <c r="E103" s="189">
        <v>1.44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200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55"/>
      <c r="B104" s="156"/>
      <c r="C104" s="190" t="s">
        <v>993</v>
      </c>
      <c r="D104" s="188"/>
      <c r="E104" s="189">
        <v>3</v>
      </c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200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55"/>
      <c r="B105" s="156"/>
      <c r="C105" s="190" t="s">
        <v>279</v>
      </c>
      <c r="D105" s="188"/>
      <c r="E105" s="189">
        <v>2.95</v>
      </c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200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55"/>
      <c r="B106" s="156"/>
      <c r="C106" s="190" t="s">
        <v>1181</v>
      </c>
      <c r="D106" s="188"/>
      <c r="E106" s="189">
        <v>1.32</v>
      </c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200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ht="22.5" outlineLevel="1" x14ac:dyDescent="0.2">
      <c r="A107" s="167">
        <v>18</v>
      </c>
      <c r="B107" s="168" t="s">
        <v>320</v>
      </c>
      <c r="C107" s="184" t="s">
        <v>321</v>
      </c>
      <c r="D107" s="169" t="s">
        <v>256</v>
      </c>
      <c r="E107" s="170">
        <v>73</v>
      </c>
      <c r="F107" s="171"/>
      <c r="G107" s="172">
        <f>ROUND(E107*F107,2)</f>
        <v>0</v>
      </c>
      <c r="H107" s="171"/>
      <c r="I107" s="172">
        <f>ROUND(E107*H107,2)</f>
        <v>0</v>
      </c>
      <c r="J107" s="171"/>
      <c r="K107" s="172">
        <f>ROUND(E107*J107,2)</f>
        <v>0</v>
      </c>
      <c r="L107" s="172">
        <v>21</v>
      </c>
      <c r="M107" s="172">
        <f>G107*(1+L107/100)</f>
        <v>0</v>
      </c>
      <c r="N107" s="172">
        <v>0</v>
      </c>
      <c r="O107" s="172">
        <f>ROUND(E107*N107,2)</f>
        <v>0</v>
      </c>
      <c r="P107" s="172">
        <v>0</v>
      </c>
      <c r="Q107" s="172">
        <f>ROUND(E107*P107,2)</f>
        <v>0</v>
      </c>
      <c r="R107" s="172"/>
      <c r="S107" s="172" t="s">
        <v>177</v>
      </c>
      <c r="T107" s="173" t="s">
        <v>178</v>
      </c>
      <c r="U107" s="158">
        <v>0.05</v>
      </c>
      <c r="V107" s="158">
        <f>ROUND(E107*U107,2)</f>
        <v>3.65</v>
      </c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196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55"/>
      <c r="B108" s="156"/>
      <c r="C108" s="190" t="s">
        <v>264</v>
      </c>
      <c r="D108" s="188"/>
      <c r="E108" s="189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200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55"/>
      <c r="B109" s="156"/>
      <c r="C109" s="190" t="s">
        <v>1182</v>
      </c>
      <c r="D109" s="188"/>
      <c r="E109" s="189">
        <v>12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200</v>
      </c>
      <c r="AH109" s="148">
        <v>0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55"/>
      <c r="B110" s="156"/>
      <c r="C110" s="190" t="s">
        <v>997</v>
      </c>
      <c r="D110" s="188"/>
      <c r="E110" s="189">
        <v>25</v>
      </c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200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55"/>
      <c r="B111" s="156"/>
      <c r="C111" s="190" t="s">
        <v>1183</v>
      </c>
      <c r="D111" s="188"/>
      <c r="E111" s="189">
        <v>25</v>
      </c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200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55"/>
      <c r="B112" s="156"/>
      <c r="C112" s="190" t="s">
        <v>1184</v>
      </c>
      <c r="D112" s="188"/>
      <c r="E112" s="189">
        <v>11</v>
      </c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200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ht="22.5" outlineLevel="1" x14ac:dyDescent="0.2">
      <c r="A113" s="167">
        <v>19</v>
      </c>
      <c r="B113" s="168" t="s">
        <v>326</v>
      </c>
      <c r="C113" s="184" t="s">
        <v>327</v>
      </c>
      <c r="D113" s="169" t="s">
        <v>208</v>
      </c>
      <c r="E113" s="170">
        <v>0.51149999999999995</v>
      </c>
      <c r="F113" s="171"/>
      <c r="G113" s="172">
        <f>ROUND(E113*F113,2)</f>
        <v>0</v>
      </c>
      <c r="H113" s="171"/>
      <c r="I113" s="172">
        <f>ROUND(E113*H113,2)</f>
        <v>0</v>
      </c>
      <c r="J113" s="171"/>
      <c r="K113" s="172">
        <f>ROUND(E113*J113,2)</f>
        <v>0</v>
      </c>
      <c r="L113" s="172">
        <v>21</v>
      </c>
      <c r="M113" s="172">
        <f>G113*(1+L113/100)</f>
        <v>0</v>
      </c>
      <c r="N113" s="172">
        <v>0</v>
      </c>
      <c r="O113" s="172">
        <f>ROUND(E113*N113,2)</f>
        <v>0</v>
      </c>
      <c r="P113" s="172">
        <v>0</v>
      </c>
      <c r="Q113" s="172">
        <f>ROUND(E113*P113,2)</f>
        <v>0</v>
      </c>
      <c r="R113" s="172"/>
      <c r="S113" s="172" t="s">
        <v>177</v>
      </c>
      <c r="T113" s="173" t="s">
        <v>178</v>
      </c>
      <c r="U113" s="158">
        <v>1.085</v>
      </c>
      <c r="V113" s="158">
        <f>ROUND(E113*U113,2)</f>
        <v>0.55000000000000004</v>
      </c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196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55"/>
      <c r="B114" s="156"/>
      <c r="C114" s="190" t="s">
        <v>1185</v>
      </c>
      <c r="D114" s="188"/>
      <c r="E114" s="189">
        <v>0.51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67">
        <v>20</v>
      </c>
      <c r="B115" s="168" t="s">
        <v>1186</v>
      </c>
      <c r="C115" s="184" t="s">
        <v>1187</v>
      </c>
      <c r="D115" s="169" t="s">
        <v>208</v>
      </c>
      <c r="E115" s="170">
        <v>2.97</v>
      </c>
      <c r="F115" s="171"/>
      <c r="G115" s="172">
        <f>ROUND(E115*F115,2)</f>
        <v>0</v>
      </c>
      <c r="H115" s="171"/>
      <c r="I115" s="172">
        <f>ROUND(E115*H115,2)</f>
        <v>0</v>
      </c>
      <c r="J115" s="171"/>
      <c r="K115" s="172">
        <f>ROUND(E115*J115,2)</f>
        <v>0</v>
      </c>
      <c r="L115" s="172">
        <v>21</v>
      </c>
      <c r="M115" s="172">
        <f>G115*(1+L115/100)</f>
        <v>0</v>
      </c>
      <c r="N115" s="172">
        <v>0</v>
      </c>
      <c r="O115" s="172">
        <f>ROUND(E115*N115,2)</f>
        <v>0</v>
      </c>
      <c r="P115" s="172">
        <v>0</v>
      </c>
      <c r="Q115" s="172">
        <f>ROUND(E115*P115,2)</f>
        <v>0</v>
      </c>
      <c r="R115" s="172"/>
      <c r="S115" s="172" t="s">
        <v>177</v>
      </c>
      <c r="T115" s="173" t="s">
        <v>178</v>
      </c>
      <c r="U115" s="158">
        <v>0.47699999999999998</v>
      </c>
      <c r="V115" s="158">
        <f>ROUND(E115*U115,2)</f>
        <v>1.42</v>
      </c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196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55"/>
      <c r="B116" s="156"/>
      <c r="C116" s="190" t="s">
        <v>1188</v>
      </c>
      <c r="D116" s="188"/>
      <c r="E116" s="189">
        <v>1.49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200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55"/>
      <c r="B117" s="156"/>
      <c r="C117" s="190" t="s">
        <v>1189</v>
      </c>
      <c r="D117" s="188"/>
      <c r="E117" s="189">
        <v>1.49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200</v>
      </c>
      <c r="AH117" s="148">
        <v>0</v>
      </c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ht="33.75" outlineLevel="1" x14ac:dyDescent="0.2">
      <c r="A118" s="167">
        <v>21</v>
      </c>
      <c r="B118" s="168" t="s">
        <v>329</v>
      </c>
      <c r="C118" s="184" t="s">
        <v>330</v>
      </c>
      <c r="D118" s="169" t="s">
        <v>195</v>
      </c>
      <c r="E118" s="170">
        <v>194.4</v>
      </c>
      <c r="F118" s="171"/>
      <c r="G118" s="172">
        <f>ROUND(E118*F118,2)</f>
        <v>0</v>
      </c>
      <c r="H118" s="171"/>
      <c r="I118" s="172">
        <f>ROUND(E118*H118,2)</f>
        <v>0</v>
      </c>
      <c r="J118" s="171"/>
      <c r="K118" s="172">
        <f>ROUND(E118*J118,2)</f>
        <v>0</v>
      </c>
      <c r="L118" s="172">
        <v>21</v>
      </c>
      <c r="M118" s="172">
        <f>G118*(1+L118/100)</f>
        <v>0</v>
      </c>
      <c r="N118" s="172">
        <v>0</v>
      </c>
      <c r="O118" s="172">
        <f>ROUND(E118*N118,2)</f>
        <v>0</v>
      </c>
      <c r="P118" s="172">
        <v>0</v>
      </c>
      <c r="Q118" s="172">
        <f>ROUND(E118*P118,2)</f>
        <v>0</v>
      </c>
      <c r="R118" s="172" t="s">
        <v>228</v>
      </c>
      <c r="S118" s="172" t="s">
        <v>177</v>
      </c>
      <c r="T118" s="173" t="s">
        <v>178</v>
      </c>
      <c r="U118" s="158">
        <v>0</v>
      </c>
      <c r="V118" s="158">
        <f>ROUND(E118*U118,2)</f>
        <v>0</v>
      </c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185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55"/>
      <c r="B119" s="156"/>
      <c r="C119" s="199" t="s">
        <v>283</v>
      </c>
      <c r="D119" s="191"/>
      <c r="E119" s="192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 t="s">
        <v>200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55"/>
      <c r="B120" s="156"/>
      <c r="C120" s="200" t="s">
        <v>285</v>
      </c>
      <c r="D120" s="191"/>
      <c r="E120" s="192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200</v>
      </c>
      <c r="AH120" s="148">
        <v>2</v>
      </c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55"/>
      <c r="B121" s="156"/>
      <c r="C121" s="200" t="s">
        <v>1190</v>
      </c>
      <c r="D121" s="191"/>
      <c r="E121" s="192">
        <v>28.8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200</v>
      </c>
      <c r="AH121" s="148">
        <v>2</v>
      </c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/>
      <c r="B122" s="156"/>
      <c r="C122" s="200" t="s">
        <v>1001</v>
      </c>
      <c r="D122" s="191"/>
      <c r="E122" s="192">
        <v>60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200</v>
      </c>
      <c r="AH122" s="148">
        <v>2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55"/>
      <c r="B123" s="156"/>
      <c r="C123" s="200" t="s">
        <v>1191</v>
      </c>
      <c r="D123" s="191"/>
      <c r="E123" s="192">
        <v>60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200</v>
      </c>
      <c r="AH123" s="148">
        <v>2</v>
      </c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200" t="s">
        <v>1192</v>
      </c>
      <c r="D124" s="191"/>
      <c r="E124" s="192">
        <v>13.2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>
        <v>2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55"/>
      <c r="B125" s="156"/>
      <c r="C125" s="201" t="s">
        <v>295</v>
      </c>
      <c r="D125" s="193"/>
      <c r="E125" s="194">
        <v>162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200</v>
      </c>
      <c r="AH125" s="148">
        <v>3</v>
      </c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55"/>
      <c r="B126" s="156"/>
      <c r="C126" s="199" t="s">
        <v>296</v>
      </c>
      <c r="D126" s="191"/>
      <c r="E126" s="192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200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55"/>
      <c r="B127" s="156"/>
      <c r="C127" s="190" t="s">
        <v>1193</v>
      </c>
      <c r="D127" s="188"/>
      <c r="E127" s="189">
        <v>194.4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200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x14ac:dyDescent="0.2">
      <c r="A128" s="161" t="s">
        <v>172</v>
      </c>
      <c r="B128" s="162" t="s">
        <v>75</v>
      </c>
      <c r="C128" s="182" t="s">
        <v>76</v>
      </c>
      <c r="D128" s="163"/>
      <c r="E128" s="164"/>
      <c r="F128" s="165"/>
      <c r="G128" s="165">
        <f>SUMIF(AG129:AG166,"&lt;&gt;NOR",G129:G166)</f>
        <v>0</v>
      </c>
      <c r="H128" s="165"/>
      <c r="I128" s="165">
        <f>SUM(I129:I166)</f>
        <v>0</v>
      </c>
      <c r="J128" s="165"/>
      <c r="K128" s="165">
        <f>SUM(K129:K166)</f>
        <v>0</v>
      </c>
      <c r="L128" s="165"/>
      <c r="M128" s="165">
        <f>SUM(M129:M166)</f>
        <v>0</v>
      </c>
      <c r="N128" s="165"/>
      <c r="O128" s="165">
        <f>SUM(O129:O166)</f>
        <v>0</v>
      </c>
      <c r="P128" s="165"/>
      <c r="Q128" s="165">
        <f>SUM(Q129:Q166)</f>
        <v>0</v>
      </c>
      <c r="R128" s="165"/>
      <c r="S128" s="165"/>
      <c r="T128" s="166"/>
      <c r="U128" s="160"/>
      <c r="V128" s="160">
        <f>SUM(V129:V166)</f>
        <v>517.15</v>
      </c>
      <c r="W128" s="160"/>
      <c r="AG128" t="s">
        <v>173</v>
      </c>
    </row>
    <row r="129" spans="1:60" outlineLevel="1" x14ac:dyDescent="0.2">
      <c r="A129" s="167">
        <v>22</v>
      </c>
      <c r="B129" s="168" t="s">
        <v>336</v>
      </c>
      <c r="C129" s="184" t="s">
        <v>337</v>
      </c>
      <c r="D129" s="169" t="s">
        <v>208</v>
      </c>
      <c r="E129" s="170">
        <v>1.89</v>
      </c>
      <c r="F129" s="171"/>
      <c r="G129" s="172">
        <f>ROUND(E129*F129,2)</f>
        <v>0</v>
      </c>
      <c r="H129" s="171"/>
      <c r="I129" s="172">
        <f>ROUND(E129*H129,2)</f>
        <v>0</v>
      </c>
      <c r="J129" s="171"/>
      <c r="K129" s="172">
        <f>ROUND(E129*J129,2)</f>
        <v>0</v>
      </c>
      <c r="L129" s="172">
        <v>21</v>
      </c>
      <c r="M129" s="172">
        <f>G129*(1+L129/100)</f>
        <v>0</v>
      </c>
      <c r="N129" s="172">
        <v>0</v>
      </c>
      <c r="O129" s="172">
        <f>ROUND(E129*N129,2)</f>
        <v>0</v>
      </c>
      <c r="P129" s="172">
        <v>0</v>
      </c>
      <c r="Q129" s="172">
        <f>ROUND(E129*P129,2)</f>
        <v>0</v>
      </c>
      <c r="R129" s="172"/>
      <c r="S129" s="172" t="s">
        <v>177</v>
      </c>
      <c r="T129" s="173" t="s">
        <v>178</v>
      </c>
      <c r="U129" s="158">
        <v>4.0460000000000003</v>
      </c>
      <c r="V129" s="158">
        <f>ROUND(E129*U129,2)</f>
        <v>7.65</v>
      </c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196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55"/>
      <c r="B130" s="156"/>
      <c r="C130" s="190" t="s">
        <v>1005</v>
      </c>
      <c r="D130" s="188"/>
      <c r="E130" s="189">
        <v>1.89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200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67">
        <v>23</v>
      </c>
      <c r="B131" s="168" t="s">
        <v>1194</v>
      </c>
      <c r="C131" s="184" t="s">
        <v>1195</v>
      </c>
      <c r="D131" s="169" t="s">
        <v>208</v>
      </c>
      <c r="E131" s="170">
        <v>14.25</v>
      </c>
      <c r="F131" s="171"/>
      <c r="G131" s="172">
        <f>ROUND(E131*F131,2)</f>
        <v>0</v>
      </c>
      <c r="H131" s="171"/>
      <c r="I131" s="172">
        <f>ROUND(E131*H131,2)</f>
        <v>0</v>
      </c>
      <c r="J131" s="171"/>
      <c r="K131" s="172">
        <f>ROUND(E131*J131,2)</f>
        <v>0</v>
      </c>
      <c r="L131" s="172">
        <v>21</v>
      </c>
      <c r="M131" s="172">
        <f>G131*(1+L131/100)</f>
        <v>0</v>
      </c>
      <c r="N131" s="172">
        <v>0</v>
      </c>
      <c r="O131" s="172">
        <f>ROUND(E131*N131,2)</f>
        <v>0</v>
      </c>
      <c r="P131" s="172">
        <v>0</v>
      </c>
      <c r="Q131" s="172">
        <f>ROUND(E131*P131,2)</f>
        <v>0</v>
      </c>
      <c r="R131" s="172"/>
      <c r="S131" s="172" t="s">
        <v>177</v>
      </c>
      <c r="T131" s="173" t="s">
        <v>178</v>
      </c>
      <c r="U131" s="158">
        <v>1.093</v>
      </c>
      <c r="V131" s="158">
        <f>ROUND(E131*U131,2)</f>
        <v>15.58</v>
      </c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196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55"/>
      <c r="B132" s="156"/>
      <c r="C132" s="190" t="s">
        <v>1196</v>
      </c>
      <c r="D132" s="188"/>
      <c r="E132" s="189">
        <v>6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200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55"/>
      <c r="B133" s="156"/>
      <c r="C133" s="190" t="s">
        <v>1197</v>
      </c>
      <c r="D133" s="188"/>
      <c r="E133" s="189">
        <v>3.42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200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55"/>
      <c r="B134" s="156"/>
      <c r="C134" s="190" t="s">
        <v>1198</v>
      </c>
      <c r="D134" s="188"/>
      <c r="E134" s="189">
        <v>4.83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 t="s">
        <v>200</v>
      </c>
      <c r="AH134" s="148">
        <v>0</v>
      </c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ht="22.5" outlineLevel="1" x14ac:dyDescent="0.2">
      <c r="A135" s="167">
        <v>24</v>
      </c>
      <c r="B135" s="168" t="s">
        <v>1199</v>
      </c>
      <c r="C135" s="184" t="s">
        <v>1200</v>
      </c>
      <c r="D135" s="169" t="s">
        <v>195</v>
      </c>
      <c r="E135" s="170">
        <v>125.7</v>
      </c>
      <c r="F135" s="171"/>
      <c r="G135" s="172">
        <f>ROUND(E135*F135,2)</f>
        <v>0</v>
      </c>
      <c r="H135" s="171"/>
      <c r="I135" s="172">
        <f>ROUND(E135*H135,2)</f>
        <v>0</v>
      </c>
      <c r="J135" s="171"/>
      <c r="K135" s="172">
        <f>ROUND(E135*J135,2)</f>
        <v>0</v>
      </c>
      <c r="L135" s="172">
        <v>21</v>
      </c>
      <c r="M135" s="172">
        <f>G135*(1+L135/100)</f>
        <v>0</v>
      </c>
      <c r="N135" s="172">
        <v>0</v>
      </c>
      <c r="O135" s="172">
        <f>ROUND(E135*N135,2)</f>
        <v>0</v>
      </c>
      <c r="P135" s="172">
        <v>0</v>
      </c>
      <c r="Q135" s="172">
        <f>ROUND(E135*P135,2)</f>
        <v>0</v>
      </c>
      <c r="R135" s="172"/>
      <c r="S135" s="172" t="s">
        <v>177</v>
      </c>
      <c r="T135" s="173" t="s">
        <v>178</v>
      </c>
      <c r="U135" s="158">
        <v>0.65</v>
      </c>
      <c r="V135" s="158">
        <f>ROUND(E135*U135,2)</f>
        <v>81.709999999999994</v>
      </c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196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/>
      <c r="B136" s="156"/>
      <c r="C136" s="190" t="s">
        <v>1201</v>
      </c>
      <c r="D136" s="188"/>
      <c r="E136" s="189">
        <v>43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200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55"/>
      <c r="B137" s="156"/>
      <c r="C137" s="190" t="s">
        <v>1202</v>
      </c>
      <c r="D137" s="188"/>
      <c r="E137" s="189">
        <v>25.2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200</v>
      </c>
      <c r="AH137" s="148">
        <v>0</v>
      </c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55"/>
      <c r="B138" s="156"/>
      <c r="C138" s="190" t="s">
        <v>1203</v>
      </c>
      <c r="D138" s="188"/>
      <c r="E138" s="189">
        <v>57.5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200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ht="22.5" outlineLevel="1" x14ac:dyDescent="0.2">
      <c r="A139" s="167">
        <v>25</v>
      </c>
      <c r="B139" s="168" t="s">
        <v>1204</v>
      </c>
      <c r="C139" s="184" t="s">
        <v>1205</v>
      </c>
      <c r="D139" s="169" t="s">
        <v>195</v>
      </c>
      <c r="E139" s="170">
        <v>125.7</v>
      </c>
      <c r="F139" s="171"/>
      <c r="G139" s="172">
        <f>ROUND(E139*F139,2)</f>
        <v>0</v>
      </c>
      <c r="H139" s="171"/>
      <c r="I139" s="172">
        <f>ROUND(E139*H139,2)</f>
        <v>0</v>
      </c>
      <c r="J139" s="171"/>
      <c r="K139" s="172">
        <f>ROUND(E139*J139,2)</f>
        <v>0</v>
      </c>
      <c r="L139" s="172">
        <v>21</v>
      </c>
      <c r="M139" s="172">
        <f>G139*(1+L139/100)</f>
        <v>0</v>
      </c>
      <c r="N139" s="172">
        <v>0</v>
      </c>
      <c r="O139" s="172">
        <f>ROUND(E139*N139,2)</f>
        <v>0</v>
      </c>
      <c r="P139" s="172">
        <v>0</v>
      </c>
      <c r="Q139" s="172">
        <f>ROUND(E139*P139,2)</f>
        <v>0</v>
      </c>
      <c r="R139" s="172"/>
      <c r="S139" s="172" t="s">
        <v>177</v>
      </c>
      <c r="T139" s="173" t="s">
        <v>178</v>
      </c>
      <c r="U139" s="158">
        <v>0.35</v>
      </c>
      <c r="V139" s="158">
        <f>ROUND(E139*U139,2)</f>
        <v>44</v>
      </c>
      <c r="W139" s="15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 t="s">
        <v>196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55"/>
      <c r="B140" s="156"/>
      <c r="C140" s="190" t="s">
        <v>1201</v>
      </c>
      <c r="D140" s="188"/>
      <c r="E140" s="189">
        <v>43</v>
      </c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200</v>
      </c>
      <c r="AH140" s="148">
        <v>0</v>
      </c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55"/>
      <c r="B141" s="156"/>
      <c r="C141" s="190" t="s">
        <v>1202</v>
      </c>
      <c r="D141" s="188"/>
      <c r="E141" s="189">
        <v>25.2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200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55"/>
      <c r="B142" s="156"/>
      <c r="C142" s="190" t="s">
        <v>1203</v>
      </c>
      <c r="D142" s="188"/>
      <c r="E142" s="189">
        <v>57.5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200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ht="22.5" outlineLevel="1" x14ac:dyDescent="0.2">
      <c r="A143" s="167">
        <v>26</v>
      </c>
      <c r="B143" s="168" t="s">
        <v>1206</v>
      </c>
      <c r="C143" s="184" t="s">
        <v>1207</v>
      </c>
      <c r="D143" s="169" t="s">
        <v>234</v>
      </c>
      <c r="E143" s="170">
        <v>1.71</v>
      </c>
      <c r="F143" s="171"/>
      <c r="G143" s="172">
        <f>ROUND(E143*F143,2)</f>
        <v>0</v>
      </c>
      <c r="H143" s="171"/>
      <c r="I143" s="172">
        <f>ROUND(E143*H143,2)</f>
        <v>0</v>
      </c>
      <c r="J143" s="171"/>
      <c r="K143" s="172">
        <f>ROUND(E143*J143,2)</f>
        <v>0</v>
      </c>
      <c r="L143" s="172">
        <v>21</v>
      </c>
      <c r="M143" s="172">
        <f>G143*(1+L143/100)</f>
        <v>0</v>
      </c>
      <c r="N143" s="172">
        <v>0</v>
      </c>
      <c r="O143" s="172">
        <f>ROUND(E143*N143,2)</f>
        <v>0</v>
      </c>
      <c r="P143" s="172">
        <v>0</v>
      </c>
      <c r="Q143" s="172">
        <f>ROUND(E143*P143,2)</f>
        <v>0</v>
      </c>
      <c r="R143" s="172"/>
      <c r="S143" s="172" t="s">
        <v>177</v>
      </c>
      <c r="T143" s="173" t="s">
        <v>178</v>
      </c>
      <c r="U143" s="158">
        <v>25.271000000000001</v>
      </c>
      <c r="V143" s="158">
        <f>ROUND(E143*U143,2)</f>
        <v>43.21</v>
      </c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196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55"/>
      <c r="B144" s="156"/>
      <c r="C144" s="190" t="s">
        <v>1208</v>
      </c>
      <c r="D144" s="188"/>
      <c r="E144" s="189">
        <v>0.72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200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55"/>
      <c r="B145" s="156"/>
      <c r="C145" s="190" t="s">
        <v>1209</v>
      </c>
      <c r="D145" s="188"/>
      <c r="E145" s="189">
        <v>0.41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200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1" x14ac:dyDescent="0.2">
      <c r="A146" s="155"/>
      <c r="B146" s="156"/>
      <c r="C146" s="190" t="s">
        <v>1210</v>
      </c>
      <c r="D146" s="188"/>
      <c r="E146" s="189">
        <v>0.57999999999999996</v>
      </c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200</v>
      </c>
      <c r="AH146" s="148">
        <v>0</v>
      </c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ht="33.75" outlineLevel="1" x14ac:dyDescent="0.2">
      <c r="A147" s="167">
        <v>27</v>
      </c>
      <c r="B147" s="168" t="s">
        <v>1211</v>
      </c>
      <c r="C147" s="184" t="s">
        <v>1212</v>
      </c>
      <c r="D147" s="169" t="s">
        <v>227</v>
      </c>
      <c r="E147" s="170">
        <v>10</v>
      </c>
      <c r="F147" s="171"/>
      <c r="G147" s="172">
        <f>ROUND(E147*F147,2)</f>
        <v>0</v>
      </c>
      <c r="H147" s="171"/>
      <c r="I147" s="172">
        <f>ROUND(E147*H147,2)</f>
        <v>0</v>
      </c>
      <c r="J147" s="171"/>
      <c r="K147" s="172">
        <f>ROUND(E147*J147,2)</f>
        <v>0</v>
      </c>
      <c r="L147" s="172">
        <v>21</v>
      </c>
      <c r="M147" s="172">
        <f>G147*(1+L147/100)</f>
        <v>0</v>
      </c>
      <c r="N147" s="172">
        <v>0</v>
      </c>
      <c r="O147" s="172">
        <f>ROUND(E147*N147,2)</f>
        <v>0</v>
      </c>
      <c r="P147" s="172">
        <v>0</v>
      </c>
      <c r="Q147" s="172">
        <f>ROUND(E147*P147,2)</f>
        <v>0</v>
      </c>
      <c r="R147" s="172"/>
      <c r="S147" s="172" t="s">
        <v>177</v>
      </c>
      <c r="T147" s="173" t="s">
        <v>178</v>
      </c>
      <c r="U147" s="158">
        <v>0.52</v>
      </c>
      <c r="V147" s="158">
        <f>ROUND(E147*U147,2)</f>
        <v>5.2</v>
      </c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196</v>
      </c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1" x14ac:dyDescent="0.2">
      <c r="A148" s="155"/>
      <c r="B148" s="156"/>
      <c r="C148" s="190" t="s">
        <v>1213</v>
      </c>
      <c r="D148" s="188"/>
      <c r="E148" s="189">
        <v>10</v>
      </c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 t="s">
        <v>200</v>
      </c>
      <c r="AH148" s="148">
        <v>0</v>
      </c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ht="33.75" outlineLevel="1" x14ac:dyDescent="0.2">
      <c r="A149" s="167">
        <v>28</v>
      </c>
      <c r="B149" s="168" t="s">
        <v>340</v>
      </c>
      <c r="C149" s="184" t="s">
        <v>341</v>
      </c>
      <c r="D149" s="169" t="s">
        <v>256</v>
      </c>
      <c r="E149" s="170">
        <v>230.14</v>
      </c>
      <c r="F149" s="171"/>
      <c r="G149" s="172">
        <f>ROUND(E149*F149,2)</f>
        <v>0</v>
      </c>
      <c r="H149" s="171"/>
      <c r="I149" s="172">
        <f>ROUND(E149*H149,2)</f>
        <v>0</v>
      </c>
      <c r="J149" s="171"/>
      <c r="K149" s="172">
        <f>ROUND(E149*J149,2)</f>
        <v>0</v>
      </c>
      <c r="L149" s="172">
        <v>21</v>
      </c>
      <c r="M149" s="172">
        <f>G149*(1+L149/100)</f>
        <v>0</v>
      </c>
      <c r="N149" s="172">
        <v>0</v>
      </c>
      <c r="O149" s="172">
        <f>ROUND(E149*N149,2)</f>
        <v>0</v>
      </c>
      <c r="P149" s="172">
        <v>0</v>
      </c>
      <c r="Q149" s="172">
        <f>ROUND(E149*P149,2)</f>
        <v>0</v>
      </c>
      <c r="R149" s="172"/>
      <c r="S149" s="172" t="s">
        <v>177</v>
      </c>
      <c r="T149" s="173" t="s">
        <v>178</v>
      </c>
      <c r="U149" s="158">
        <v>1.0222199999999999</v>
      </c>
      <c r="V149" s="158">
        <f>ROUND(E149*U149,2)</f>
        <v>235.25</v>
      </c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196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55"/>
      <c r="B150" s="156"/>
      <c r="C150" s="190" t="s">
        <v>342</v>
      </c>
      <c r="D150" s="188"/>
      <c r="E150" s="189">
        <v>6.4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200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55"/>
      <c r="B151" s="156"/>
      <c r="C151" s="190" t="s">
        <v>1214</v>
      </c>
      <c r="D151" s="188"/>
      <c r="E151" s="189">
        <v>25.6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200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55"/>
      <c r="B152" s="156"/>
      <c r="C152" s="190" t="s">
        <v>1215</v>
      </c>
      <c r="D152" s="188"/>
      <c r="E152" s="189">
        <v>134.4</v>
      </c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200</v>
      </c>
      <c r="AH152" s="148">
        <v>0</v>
      </c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1216</v>
      </c>
      <c r="D153" s="188"/>
      <c r="E153" s="189">
        <v>19.2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55"/>
      <c r="B154" s="156"/>
      <c r="C154" s="190" t="s">
        <v>1010</v>
      </c>
      <c r="D154" s="188"/>
      <c r="E154" s="189">
        <v>7.2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200</v>
      </c>
      <c r="AH154" s="148">
        <v>0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outlineLevel="1" x14ac:dyDescent="0.2">
      <c r="A155" s="155"/>
      <c r="B155" s="156"/>
      <c r="C155" s="190" t="s">
        <v>1217</v>
      </c>
      <c r="D155" s="188"/>
      <c r="E155" s="189">
        <v>1.2</v>
      </c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200</v>
      </c>
      <c r="AH155" s="148">
        <v>0</v>
      </c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1" x14ac:dyDescent="0.2">
      <c r="A156" s="155"/>
      <c r="B156" s="156"/>
      <c r="C156" s="190" t="s">
        <v>1218</v>
      </c>
      <c r="D156" s="188"/>
      <c r="E156" s="189">
        <v>1.2</v>
      </c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200</v>
      </c>
      <c r="AH156" s="148">
        <v>0</v>
      </c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/>
      <c r="B157" s="156"/>
      <c r="C157" s="190" t="s">
        <v>1219</v>
      </c>
      <c r="D157" s="188"/>
      <c r="E157" s="189">
        <v>34.94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200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ht="33.75" outlineLevel="1" x14ac:dyDescent="0.2">
      <c r="A158" s="167">
        <v>29</v>
      </c>
      <c r="B158" s="168" t="s">
        <v>349</v>
      </c>
      <c r="C158" s="184" t="s">
        <v>350</v>
      </c>
      <c r="D158" s="169" t="s">
        <v>256</v>
      </c>
      <c r="E158" s="170">
        <v>74.400000000000006</v>
      </c>
      <c r="F158" s="171"/>
      <c r="G158" s="172">
        <f>ROUND(E158*F158,2)</f>
        <v>0</v>
      </c>
      <c r="H158" s="171"/>
      <c r="I158" s="172">
        <f>ROUND(E158*H158,2)</f>
        <v>0</v>
      </c>
      <c r="J158" s="171"/>
      <c r="K158" s="172">
        <f>ROUND(E158*J158,2)</f>
        <v>0</v>
      </c>
      <c r="L158" s="172">
        <v>21</v>
      </c>
      <c r="M158" s="172">
        <f>G158*(1+L158/100)</f>
        <v>0</v>
      </c>
      <c r="N158" s="172">
        <v>0</v>
      </c>
      <c r="O158" s="172">
        <f>ROUND(E158*N158,2)</f>
        <v>0</v>
      </c>
      <c r="P158" s="172">
        <v>0</v>
      </c>
      <c r="Q158" s="172">
        <f>ROUND(E158*P158,2)</f>
        <v>0</v>
      </c>
      <c r="R158" s="172"/>
      <c r="S158" s="172" t="s">
        <v>177</v>
      </c>
      <c r="T158" s="173" t="s">
        <v>178</v>
      </c>
      <c r="U158" s="158">
        <v>1.13636</v>
      </c>
      <c r="V158" s="158">
        <f>ROUND(E158*U158,2)</f>
        <v>84.55</v>
      </c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196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1" x14ac:dyDescent="0.2">
      <c r="A159" s="155"/>
      <c r="B159" s="156"/>
      <c r="C159" s="190" t="s">
        <v>351</v>
      </c>
      <c r="D159" s="188"/>
      <c r="E159" s="189">
        <v>7.2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200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55"/>
      <c r="B160" s="156"/>
      <c r="C160" s="190" t="s">
        <v>352</v>
      </c>
      <c r="D160" s="188"/>
      <c r="E160" s="189">
        <v>2.4</v>
      </c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200</v>
      </c>
      <c r="AH160" s="148">
        <v>0</v>
      </c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0" t="s">
        <v>1220</v>
      </c>
      <c r="D161" s="188"/>
      <c r="E161" s="189">
        <v>60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>
        <v>0</v>
      </c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55"/>
      <c r="B162" s="156"/>
      <c r="C162" s="190" t="s">
        <v>354</v>
      </c>
      <c r="D162" s="188"/>
      <c r="E162" s="189">
        <v>4.8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200</v>
      </c>
      <c r="AH162" s="148">
        <v>0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67">
        <v>30</v>
      </c>
      <c r="B163" s="168" t="s">
        <v>355</v>
      </c>
      <c r="C163" s="184" t="s">
        <v>356</v>
      </c>
      <c r="D163" s="169" t="s">
        <v>256</v>
      </c>
      <c r="E163" s="170">
        <v>264.661</v>
      </c>
      <c r="F163" s="171"/>
      <c r="G163" s="172">
        <f>ROUND(E163*F163,2)</f>
        <v>0</v>
      </c>
      <c r="H163" s="171"/>
      <c r="I163" s="172">
        <f>ROUND(E163*H163,2)</f>
        <v>0</v>
      </c>
      <c r="J163" s="171"/>
      <c r="K163" s="172">
        <f>ROUND(E163*J163,2)</f>
        <v>0</v>
      </c>
      <c r="L163" s="172">
        <v>21</v>
      </c>
      <c r="M163" s="172">
        <f>G163*(1+L163/100)</f>
        <v>0</v>
      </c>
      <c r="N163" s="172">
        <v>0</v>
      </c>
      <c r="O163" s="172">
        <f>ROUND(E163*N163,2)</f>
        <v>0</v>
      </c>
      <c r="P163" s="172">
        <v>0</v>
      </c>
      <c r="Q163" s="172">
        <f>ROUND(E163*P163,2)</f>
        <v>0</v>
      </c>
      <c r="R163" s="172"/>
      <c r="S163" s="172" t="s">
        <v>184</v>
      </c>
      <c r="T163" s="173" t="s">
        <v>178</v>
      </c>
      <c r="U163" s="158">
        <v>0</v>
      </c>
      <c r="V163" s="158">
        <f>ROUND(E163*U163,2)</f>
        <v>0</v>
      </c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185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55"/>
      <c r="B164" s="156"/>
      <c r="C164" s="190" t="s">
        <v>1221</v>
      </c>
      <c r="D164" s="188"/>
      <c r="E164" s="189">
        <v>264.66000000000003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200</v>
      </c>
      <c r="AH164" s="148">
        <v>0</v>
      </c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67">
        <v>31</v>
      </c>
      <c r="B165" s="168" t="s">
        <v>363</v>
      </c>
      <c r="C165" s="184" t="s">
        <v>364</v>
      </c>
      <c r="D165" s="169" t="s">
        <v>256</v>
      </c>
      <c r="E165" s="170">
        <v>85.56</v>
      </c>
      <c r="F165" s="171"/>
      <c r="G165" s="172">
        <f>ROUND(E165*F165,2)</f>
        <v>0</v>
      </c>
      <c r="H165" s="171"/>
      <c r="I165" s="172">
        <f>ROUND(E165*H165,2)</f>
        <v>0</v>
      </c>
      <c r="J165" s="171"/>
      <c r="K165" s="172">
        <f>ROUND(E165*J165,2)</f>
        <v>0</v>
      </c>
      <c r="L165" s="172">
        <v>21</v>
      </c>
      <c r="M165" s="172">
        <f>G165*(1+L165/100)</f>
        <v>0</v>
      </c>
      <c r="N165" s="172">
        <v>0</v>
      </c>
      <c r="O165" s="172">
        <f>ROUND(E165*N165,2)</f>
        <v>0</v>
      </c>
      <c r="P165" s="172">
        <v>0</v>
      </c>
      <c r="Q165" s="172">
        <f>ROUND(E165*P165,2)</f>
        <v>0</v>
      </c>
      <c r="R165" s="172"/>
      <c r="S165" s="172" t="s">
        <v>184</v>
      </c>
      <c r="T165" s="173" t="s">
        <v>178</v>
      </c>
      <c r="U165" s="158">
        <v>0</v>
      </c>
      <c r="V165" s="158">
        <f>ROUND(E165*U165,2)</f>
        <v>0</v>
      </c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185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190" t="s">
        <v>1222</v>
      </c>
      <c r="D166" s="188"/>
      <c r="E166" s="189">
        <v>85.56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>
        <v>0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x14ac:dyDescent="0.2">
      <c r="A167" s="161" t="s">
        <v>172</v>
      </c>
      <c r="B167" s="162" t="s">
        <v>77</v>
      </c>
      <c r="C167" s="182" t="s">
        <v>78</v>
      </c>
      <c r="D167" s="163"/>
      <c r="E167" s="164"/>
      <c r="F167" s="165"/>
      <c r="G167" s="165">
        <f>SUMIF(AG168:AG191,"&lt;&gt;NOR",G168:G191)</f>
        <v>0</v>
      </c>
      <c r="H167" s="165"/>
      <c r="I167" s="165">
        <f>SUM(I168:I191)</f>
        <v>0</v>
      </c>
      <c r="J167" s="165"/>
      <c r="K167" s="165">
        <f>SUM(K168:K191)</f>
        <v>0</v>
      </c>
      <c r="L167" s="165"/>
      <c r="M167" s="165">
        <f>SUM(M168:M191)</f>
        <v>0</v>
      </c>
      <c r="N167" s="165"/>
      <c r="O167" s="165">
        <f>SUM(O168:O191)</f>
        <v>0</v>
      </c>
      <c r="P167" s="165"/>
      <c r="Q167" s="165">
        <f>SUM(Q168:Q191)</f>
        <v>0</v>
      </c>
      <c r="R167" s="165"/>
      <c r="S167" s="165"/>
      <c r="T167" s="166"/>
      <c r="U167" s="160"/>
      <c r="V167" s="160">
        <f>SUM(V168:V191)</f>
        <v>102.31</v>
      </c>
      <c r="W167" s="160"/>
      <c r="AG167" t="s">
        <v>173</v>
      </c>
    </row>
    <row r="168" spans="1:60" ht="22.5" outlineLevel="1" x14ac:dyDescent="0.2">
      <c r="A168" s="167">
        <v>32</v>
      </c>
      <c r="B168" s="168" t="s">
        <v>1223</v>
      </c>
      <c r="C168" s="184" t="s">
        <v>1224</v>
      </c>
      <c r="D168" s="169" t="s">
        <v>208</v>
      </c>
      <c r="E168" s="170">
        <v>3.8263500000000001</v>
      </c>
      <c r="F168" s="171"/>
      <c r="G168" s="172">
        <f>ROUND(E168*F168,2)</f>
        <v>0</v>
      </c>
      <c r="H168" s="171"/>
      <c r="I168" s="172">
        <f>ROUND(E168*H168,2)</f>
        <v>0</v>
      </c>
      <c r="J168" s="171"/>
      <c r="K168" s="172">
        <f>ROUND(E168*J168,2)</f>
        <v>0</v>
      </c>
      <c r="L168" s="172">
        <v>21</v>
      </c>
      <c r="M168" s="172">
        <f>G168*(1+L168/100)</f>
        <v>0</v>
      </c>
      <c r="N168" s="172">
        <v>0</v>
      </c>
      <c r="O168" s="172">
        <f>ROUND(E168*N168,2)</f>
        <v>0</v>
      </c>
      <c r="P168" s="172">
        <v>0</v>
      </c>
      <c r="Q168" s="172">
        <f>ROUND(E168*P168,2)</f>
        <v>0</v>
      </c>
      <c r="R168" s="172"/>
      <c r="S168" s="172" t="s">
        <v>177</v>
      </c>
      <c r="T168" s="173" t="s">
        <v>178</v>
      </c>
      <c r="U168" s="158">
        <v>3.7694999999999999</v>
      </c>
      <c r="V168" s="158">
        <f>ROUND(E168*U168,2)</f>
        <v>14.42</v>
      </c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196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55"/>
      <c r="B169" s="156"/>
      <c r="C169" s="190" t="s">
        <v>1225</v>
      </c>
      <c r="D169" s="188"/>
      <c r="E169" s="189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200</v>
      </c>
      <c r="AH169" s="148">
        <v>0</v>
      </c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190" t="s">
        <v>1226</v>
      </c>
      <c r="D170" s="188"/>
      <c r="E170" s="189">
        <v>2.02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0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1" x14ac:dyDescent="0.2">
      <c r="A171" s="155"/>
      <c r="B171" s="156"/>
      <c r="C171" s="190" t="s">
        <v>1227</v>
      </c>
      <c r="D171" s="188"/>
      <c r="E171" s="189">
        <v>0.95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200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1" x14ac:dyDescent="0.2">
      <c r="A172" s="155"/>
      <c r="B172" s="156"/>
      <c r="C172" s="190" t="s">
        <v>1228</v>
      </c>
      <c r="D172" s="188"/>
      <c r="E172" s="189">
        <v>0.57999999999999996</v>
      </c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200</v>
      </c>
      <c r="AH172" s="148">
        <v>0</v>
      </c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190" t="s">
        <v>1229</v>
      </c>
      <c r="D173" s="188"/>
      <c r="E173" s="189">
        <v>0.27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ht="33.75" outlineLevel="1" x14ac:dyDescent="0.2">
      <c r="A174" s="167">
        <v>33</v>
      </c>
      <c r="B174" s="168" t="s">
        <v>1230</v>
      </c>
      <c r="C174" s="184" t="s">
        <v>1231</v>
      </c>
      <c r="D174" s="169" t="s">
        <v>234</v>
      </c>
      <c r="E174" s="170">
        <v>0.1386</v>
      </c>
      <c r="F174" s="171"/>
      <c r="G174" s="172">
        <f>ROUND(E174*F174,2)</f>
        <v>0</v>
      </c>
      <c r="H174" s="171"/>
      <c r="I174" s="172">
        <f>ROUND(E174*H174,2)</f>
        <v>0</v>
      </c>
      <c r="J174" s="171"/>
      <c r="K174" s="172">
        <f>ROUND(E174*J174,2)</f>
        <v>0</v>
      </c>
      <c r="L174" s="172">
        <v>21</v>
      </c>
      <c r="M174" s="172">
        <f>G174*(1+L174/100)</f>
        <v>0</v>
      </c>
      <c r="N174" s="172">
        <v>0</v>
      </c>
      <c r="O174" s="172">
        <f>ROUND(E174*N174,2)</f>
        <v>0</v>
      </c>
      <c r="P174" s="172">
        <v>0</v>
      </c>
      <c r="Q174" s="172">
        <f>ROUND(E174*P174,2)</f>
        <v>0</v>
      </c>
      <c r="R174" s="172"/>
      <c r="S174" s="172" t="s">
        <v>177</v>
      </c>
      <c r="T174" s="173" t="s">
        <v>178</v>
      </c>
      <c r="U174" s="158">
        <v>54.167999999999999</v>
      </c>
      <c r="V174" s="158">
        <f>ROUND(E174*U174,2)</f>
        <v>7.51</v>
      </c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196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55"/>
      <c r="B175" s="156"/>
      <c r="C175" s="190" t="s">
        <v>1225</v>
      </c>
      <c r="D175" s="188"/>
      <c r="E175" s="189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200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55"/>
      <c r="B176" s="156"/>
      <c r="C176" s="190" t="s">
        <v>1232</v>
      </c>
      <c r="D176" s="188"/>
      <c r="E176" s="189">
        <v>0.1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 t="s">
        <v>200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1" x14ac:dyDescent="0.2">
      <c r="A177" s="155"/>
      <c r="B177" s="156"/>
      <c r="C177" s="190" t="s">
        <v>1233</v>
      </c>
      <c r="D177" s="188"/>
      <c r="E177" s="189">
        <v>0.03</v>
      </c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200</v>
      </c>
      <c r="AH177" s="148">
        <v>0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ht="22.5" outlineLevel="1" x14ac:dyDescent="0.2">
      <c r="A178" s="167">
        <v>34</v>
      </c>
      <c r="B178" s="168" t="s">
        <v>1234</v>
      </c>
      <c r="C178" s="184" t="s">
        <v>1235</v>
      </c>
      <c r="D178" s="169" t="s">
        <v>195</v>
      </c>
      <c r="E178" s="170">
        <v>13.475</v>
      </c>
      <c r="F178" s="171"/>
      <c r="G178" s="172">
        <f>ROUND(E178*F178,2)</f>
        <v>0</v>
      </c>
      <c r="H178" s="171"/>
      <c r="I178" s="172">
        <f>ROUND(E178*H178,2)</f>
        <v>0</v>
      </c>
      <c r="J178" s="171"/>
      <c r="K178" s="172">
        <f>ROUND(E178*J178,2)</f>
        <v>0</v>
      </c>
      <c r="L178" s="172">
        <v>21</v>
      </c>
      <c r="M178" s="172">
        <f>G178*(1+L178/100)</f>
        <v>0</v>
      </c>
      <c r="N178" s="172">
        <v>0</v>
      </c>
      <c r="O178" s="172">
        <f>ROUND(E178*N178,2)</f>
        <v>0</v>
      </c>
      <c r="P178" s="172">
        <v>0</v>
      </c>
      <c r="Q178" s="172">
        <f>ROUND(E178*P178,2)</f>
        <v>0</v>
      </c>
      <c r="R178" s="172"/>
      <c r="S178" s="172" t="s">
        <v>177</v>
      </c>
      <c r="T178" s="173" t="s">
        <v>178</v>
      </c>
      <c r="U178" s="158">
        <v>2.2999999999999998</v>
      </c>
      <c r="V178" s="158">
        <f>ROUND(E178*U178,2)</f>
        <v>30.99</v>
      </c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196</v>
      </c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55"/>
      <c r="B179" s="156"/>
      <c r="C179" s="190" t="s">
        <v>1225</v>
      </c>
      <c r="D179" s="188"/>
      <c r="E179" s="189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200</v>
      </c>
      <c r="AH179" s="148">
        <v>0</v>
      </c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55"/>
      <c r="B180" s="156"/>
      <c r="C180" s="190" t="s">
        <v>1236</v>
      </c>
      <c r="D180" s="188"/>
      <c r="E180" s="189">
        <v>13.47</v>
      </c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200</v>
      </c>
      <c r="AH180" s="148">
        <v>0</v>
      </c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ht="22.5" outlineLevel="1" x14ac:dyDescent="0.2">
      <c r="A181" s="167">
        <v>35</v>
      </c>
      <c r="B181" s="168" t="s">
        <v>1237</v>
      </c>
      <c r="C181" s="184" t="s">
        <v>1238</v>
      </c>
      <c r="D181" s="169" t="s">
        <v>195</v>
      </c>
      <c r="E181" s="170">
        <v>13.475</v>
      </c>
      <c r="F181" s="171"/>
      <c r="G181" s="172">
        <f>ROUND(E181*F181,2)</f>
        <v>0</v>
      </c>
      <c r="H181" s="171"/>
      <c r="I181" s="172">
        <f>ROUND(E181*H181,2)</f>
        <v>0</v>
      </c>
      <c r="J181" s="171"/>
      <c r="K181" s="172">
        <f>ROUND(E181*J181,2)</f>
        <v>0</v>
      </c>
      <c r="L181" s="172">
        <v>21</v>
      </c>
      <c r="M181" s="172">
        <f>G181*(1+L181/100)</f>
        <v>0</v>
      </c>
      <c r="N181" s="172">
        <v>0</v>
      </c>
      <c r="O181" s="172">
        <f>ROUND(E181*N181,2)</f>
        <v>0</v>
      </c>
      <c r="P181" s="172">
        <v>0</v>
      </c>
      <c r="Q181" s="172">
        <f>ROUND(E181*P181,2)</f>
        <v>0</v>
      </c>
      <c r="R181" s="172"/>
      <c r="S181" s="172" t="s">
        <v>177</v>
      </c>
      <c r="T181" s="173" t="s">
        <v>178</v>
      </c>
      <c r="U181" s="158">
        <v>0.33800000000000002</v>
      </c>
      <c r="V181" s="158">
        <f>ROUND(E181*U181,2)</f>
        <v>4.55</v>
      </c>
      <c r="W181" s="15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 t="s">
        <v>196</v>
      </c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55"/>
      <c r="B182" s="156"/>
      <c r="C182" s="190" t="s">
        <v>1225</v>
      </c>
      <c r="D182" s="188"/>
      <c r="E182" s="189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200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55"/>
      <c r="B183" s="156"/>
      <c r="C183" s="190" t="s">
        <v>1236</v>
      </c>
      <c r="D183" s="188"/>
      <c r="E183" s="189">
        <v>13.47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200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ht="22.5" outlineLevel="1" x14ac:dyDescent="0.2">
      <c r="A184" s="167">
        <v>36</v>
      </c>
      <c r="B184" s="168" t="s">
        <v>376</v>
      </c>
      <c r="C184" s="184" t="s">
        <v>377</v>
      </c>
      <c r="D184" s="169" t="s">
        <v>195</v>
      </c>
      <c r="E184" s="170">
        <v>24.914999999999999</v>
      </c>
      <c r="F184" s="171"/>
      <c r="G184" s="172">
        <f>ROUND(E184*F184,2)</f>
        <v>0</v>
      </c>
      <c r="H184" s="171"/>
      <c r="I184" s="172">
        <f>ROUND(E184*H184,2)</f>
        <v>0</v>
      </c>
      <c r="J184" s="171"/>
      <c r="K184" s="172">
        <f>ROUND(E184*J184,2)</f>
        <v>0</v>
      </c>
      <c r="L184" s="172">
        <v>21</v>
      </c>
      <c r="M184" s="172">
        <f>G184*(1+L184/100)</f>
        <v>0</v>
      </c>
      <c r="N184" s="172">
        <v>0</v>
      </c>
      <c r="O184" s="172">
        <f>ROUND(E184*N184,2)</f>
        <v>0</v>
      </c>
      <c r="P184" s="172">
        <v>0</v>
      </c>
      <c r="Q184" s="172">
        <f>ROUND(E184*P184,2)</f>
        <v>0</v>
      </c>
      <c r="R184" s="172"/>
      <c r="S184" s="172" t="s">
        <v>177</v>
      </c>
      <c r="T184" s="173" t="s">
        <v>178</v>
      </c>
      <c r="U184" s="158">
        <v>1.5396000000000001</v>
      </c>
      <c r="V184" s="158">
        <f>ROUND(E184*U184,2)</f>
        <v>38.36</v>
      </c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196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1" x14ac:dyDescent="0.2">
      <c r="A185" s="155"/>
      <c r="B185" s="156"/>
      <c r="C185" s="190" t="s">
        <v>1225</v>
      </c>
      <c r="D185" s="188"/>
      <c r="E185" s="189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200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1239</v>
      </c>
      <c r="D186" s="188"/>
      <c r="E186" s="189">
        <v>18.09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55"/>
      <c r="B187" s="156"/>
      <c r="C187" s="190" t="s">
        <v>1240</v>
      </c>
      <c r="D187" s="188"/>
      <c r="E187" s="189">
        <v>6.82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200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ht="22.5" outlineLevel="1" x14ac:dyDescent="0.2">
      <c r="A188" s="167">
        <v>37</v>
      </c>
      <c r="B188" s="168" t="s">
        <v>379</v>
      </c>
      <c r="C188" s="184" t="s">
        <v>380</v>
      </c>
      <c r="D188" s="169" t="s">
        <v>195</v>
      </c>
      <c r="E188" s="170">
        <v>24.914999999999999</v>
      </c>
      <c r="F188" s="171"/>
      <c r="G188" s="172">
        <f>ROUND(E188*F188,2)</f>
        <v>0</v>
      </c>
      <c r="H188" s="171"/>
      <c r="I188" s="172">
        <f>ROUND(E188*H188,2)</f>
        <v>0</v>
      </c>
      <c r="J188" s="171"/>
      <c r="K188" s="172">
        <f>ROUND(E188*J188,2)</f>
        <v>0</v>
      </c>
      <c r="L188" s="172">
        <v>21</v>
      </c>
      <c r="M188" s="172">
        <f>G188*(1+L188/100)</f>
        <v>0</v>
      </c>
      <c r="N188" s="172">
        <v>0</v>
      </c>
      <c r="O188" s="172">
        <f>ROUND(E188*N188,2)</f>
        <v>0</v>
      </c>
      <c r="P188" s="172">
        <v>0</v>
      </c>
      <c r="Q188" s="172">
        <f>ROUND(E188*P188,2)</f>
        <v>0</v>
      </c>
      <c r="R188" s="172"/>
      <c r="S188" s="172" t="s">
        <v>177</v>
      </c>
      <c r="T188" s="173" t="s">
        <v>178</v>
      </c>
      <c r="U188" s="158">
        <v>0.26</v>
      </c>
      <c r="V188" s="158">
        <f>ROUND(E188*U188,2)</f>
        <v>6.48</v>
      </c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196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55"/>
      <c r="B189" s="156"/>
      <c r="C189" s="190" t="s">
        <v>1225</v>
      </c>
      <c r="D189" s="188"/>
      <c r="E189" s="189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200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55"/>
      <c r="B190" s="156"/>
      <c r="C190" s="190" t="s">
        <v>1239</v>
      </c>
      <c r="D190" s="188"/>
      <c r="E190" s="189">
        <v>18.09</v>
      </c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200</v>
      </c>
      <c r="AH190" s="148">
        <v>0</v>
      </c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55"/>
      <c r="B191" s="156"/>
      <c r="C191" s="190" t="s">
        <v>1240</v>
      </c>
      <c r="D191" s="188"/>
      <c r="E191" s="189">
        <v>6.82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200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x14ac:dyDescent="0.2">
      <c r="A192" s="161" t="s">
        <v>172</v>
      </c>
      <c r="B192" s="162" t="s">
        <v>79</v>
      </c>
      <c r="C192" s="182" t="s">
        <v>80</v>
      </c>
      <c r="D192" s="163"/>
      <c r="E192" s="164"/>
      <c r="F192" s="165"/>
      <c r="G192" s="165">
        <f>SUMIF(AG193:AG232,"&lt;&gt;NOR",G193:G232)</f>
        <v>0</v>
      </c>
      <c r="H192" s="165"/>
      <c r="I192" s="165">
        <f>SUM(I193:I232)</f>
        <v>0</v>
      </c>
      <c r="J192" s="165"/>
      <c r="K192" s="165">
        <f>SUM(K193:K232)</f>
        <v>0</v>
      </c>
      <c r="L192" s="165"/>
      <c r="M192" s="165">
        <f>SUM(M193:M232)</f>
        <v>0</v>
      </c>
      <c r="N192" s="165"/>
      <c r="O192" s="165">
        <f>SUM(O193:O232)</f>
        <v>0</v>
      </c>
      <c r="P192" s="165"/>
      <c r="Q192" s="165">
        <f>SUM(Q193:Q232)</f>
        <v>0</v>
      </c>
      <c r="R192" s="165"/>
      <c r="S192" s="165"/>
      <c r="T192" s="166"/>
      <c r="U192" s="160"/>
      <c r="V192" s="160">
        <f>SUM(V193:V232)</f>
        <v>129.27000000000001</v>
      </c>
      <c r="W192" s="160"/>
      <c r="AG192" t="s">
        <v>173</v>
      </c>
    </row>
    <row r="193" spans="1:60" ht="22.5" outlineLevel="1" x14ac:dyDescent="0.2">
      <c r="A193" s="167">
        <v>38</v>
      </c>
      <c r="B193" s="168" t="s">
        <v>381</v>
      </c>
      <c r="C193" s="184" t="s">
        <v>382</v>
      </c>
      <c r="D193" s="169" t="s">
        <v>195</v>
      </c>
      <c r="E193" s="170">
        <v>277.40100000000001</v>
      </c>
      <c r="F193" s="171"/>
      <c r="G193" s="172">
        <f>ROUND(E193*F193,2)</f>
        <v>0</v>
      </c>
      <c r="H193" s="171"/>
      <c r="I193" s="172">
        <f>ROUND(E193*H193,2)</f>
        <v>0</v>
      </c>
      <c r="J193" s="171"/>
      <c r="K193" s="172">
        <f>ROUND(E193*J193,2)</f>
        <v>0</v>
      </c>
      <c r="L193" s="172">
        <v>21</v>
      </c>
      <c r="M193" s="172">
        <f>G193*(1+L193/100)</f>
        <v>0</v>
      </c>
      <c r="N193" s="172">
        <v>0</v>
      </c>
      <c r="O193" s="172">
        <f>ROUND(E193*N193,2)</f>
        <v>0</v>
      </c>
      <c r="P193" s="172">
        <v>0</v>
      </c>
      <c r="Q193" s="172">
        <f>ROUND(E193*P193,2)</f>
        <v>0</v>
      </c>
      <c r="R193" s="172"/>
      <c r="S193" s="172" t="s">
        <v>177</v>
      </c>
      <c r="T193" s="173" t="s">
        <v>178</v>
      </c>
      <c r="U193" s="158">
        <v>1.6E-2</v>
      </c>
      <c r="V193" s="158">
        <f>ROUND(E193*U193,2)</f>
        <v>4.4400000000000004</v>
      </c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196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1" x14ac:dyDescent="0.2">
      <c r="A194" s="155"/>
      <c r="B194" s="156"/>
      <c r="C194" s="190" t="s">
        <v>383</v>
      </c>
      <c r="D194" s="188"/>
      <c r="E194" s="189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200</v>
      </c>
      <c r="AH194" s="148">
        <v>0</v>
      </c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1241</v>
      </c>
      <c r="D195" s="188"/>
      <c r="E195" s="189">
        <v>4.5999999999999996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55"/>
      <c r="B196" s="156"/>
      <c r="C196" s="190" t="s">
        <v>1018</v>
      </c>
      <c r="D196" s="188"/>
      <c r="E196" s="189">
        <v>12.3</v>
      </c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200</v>
      </c>
      <c r="AH196" s="148">
        <v>0</v>
      </c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55"/>
      <c r="B197" s="156"/>
      <c r="C197" s="190" t="s">
        <v>1242</v>
      </c>
      <c r="D197" s="188"/>
      <c r="E197" s="189">
        <v>8.8000000000000007</v>
      </c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200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55"/>
      <c r="B198" s="156"/>
      <c r="C198" s="190" t="s">
        <v>1243</v>
      </c>
      <c r="D198" s="188"/>
      <c r="E198" s="189">
        <v>1.25</v>
      </c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200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1" x14ac:dyDescent="0.2">
      <c r="A199" s="155"/>
      <c r="B199" s="156"/>
      <c r="C199" s="190" t="s">
        <v>1158</v>
      </c>
      <c r="D199" s="188"/>
      <c r="E199" s="189">
        <v>165.7</v>
      </c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200</v>
      </c>
      <c r="AH199" s="148">
        <v>0</v>
      </c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55"/>
      <c r="B200" s="156"/>
      <c r="C200" s="190" t="s">
        <v>1159</v>
      </c>
      <c r="D200" s="188"/>
      <c r="E200" s="189">
        <v>84.75</v>
      </c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200</v>
      </c>
      <c r="AH200" s="148">
        <v>0</v>
      </c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ht="22.5" outlineLevel="1" x14ac:dyDescent="0.2">
      <c r="A201" s="167">
        <v>39</v>
      </c>
      <c r="B201" s="168" t="s">
        <v>1244</v>
      </c>
      <c r="C201" s="184" t="s">
        <v>1245</v>
      </c>
      <c r="D201" s="169" t="s">
        <v>195</v>
      </c>
      <c r="E201" s="170">
        <v>277.40100000000001</v>
      </c>
      <c r="F201" s="171"/>
      <c r="G201" s="172">
        <f>ROUND(E201*F201,2)</f>
        <v>0</v>
      </c>
      <c r="H201" s="171"/>
      <c r="I201" s="172">
        <f>ROUND(E201*H201,2)</f>
        <v>0</v>
      </c>
      <c r="J201" s="171"/>
      <c r="K201" s="172">
        <f>ROUND(E201*J201,2)</f>
        <v>0</v>
      </c>
      <c r="L201" s="172">
        <v>21</v>
      </c>
      <c r="M201" s="172">
        <f>G201*(1+L201/100)</f>
        <v>0</v>
      </c>
      <c r="N201" s="172">
        <v>0</v>
      </c>
      <c r="O201" s="172">
        <f>ROUND(E201*N201,2)</f>
        <v>0</v>
      </c>
      <c r="P201" s="172">
        <v>0</v>
      </c>
      <c r="Q201" s="172">
        <f>ROUND(E201*P201,2)</f>
        <v>0</v>
      </c>
      <c r="R201" s="172"/>
      <c r="S201" s="172" t="s">
        <v>177</v>
      </c>
      <c r="T201" s="173" t="s">
        <v>178</v>
      </c>
      <c r="U201" s="158">
        <v>2.9000000000000001E-2</v>
      </c>
      <c r="V201" s="158">
        <f>ROUND(E201*U201,2)</f>
        <v>8.0399999999999991</v>
      </c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196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1" x14ac:dyDescent="0.2">
      <c r="A202" s="155"/>
      <c r="B202" s="156"/>
      <c r="C202" s="190" t="s">
        <v>383</v>
      </c>
      <c r="D202" s="188"/>
      <c r="E202" s="189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200</v>
      </c>
      <c r="AH202" s="148">
        <v>0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55"/>
      <c r="B203" s="156"/>
      <c r="C203" s="190" t="s">
        <v>1241</v>
      </c>
      <c r="D203" s="188"/>
      <c r="E203" s="189">
        <v>4.5999999999999996</v>
      </c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200</v>
      </c>
      <c r="AH203" s="148">
        <v>0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55"/>
      <c r="B204" s="156"/>
      <c r="C204" s="190" t="s">
        <v>1018</v>
      </c>
      <c r="D204" s="188"/>
      <c r="E204" s="189">
        <v>12.3</v>
      </c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200</v>
      </c>
      <c r="AH204" s="148">
        <v>0</v>
      </c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1" x14ac:dyDescent="0.2">
      <c r="A205" s="155"/>
      <c r="B205" s="156"/>
      <c r="C205" s="190" t="s">
        <v>1242</v>
      </c>
      <c r="D205" s="188"/>
      <c r="E205" s="189">
        <v>8.8000000000000007</v>
      </c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190" t="s">
        <v>1243</v>
      </c>
      <c r="D206" s="188"/>
      <c r="E206" s="189">
        <v>1.25</v>
      </c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>
        <v>0</v>
      </c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1" x14ac:dyDescent="0.2">
      <c r="A207" s="155"/>
      <c r="B207" s="156"/>
      <c r="C207" s="190" t="s">
        <v>1158</v>
      </c>
      <c r="D207" s="188"/>
      <c r="E207" s="189">
        <v>165.7</v>
      </c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200</v>
      </c>
      <c r="AH207" s="148">
        <v>0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55"/>
      <c r="B208" s="156"/>
      <c r="C208" s="190" t="s">
        <v>1159</v>
      </c>
      <c r="D208" s="188"/>
      <c r="E208" s="189">
        <v>84.75</v>
      </c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200</v>
      </c>
      <c r="AH208" s="148">
        <v>0</v>
      </c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ht="22.5" outlineLevel="1" x14ac:dyDescent="0.2">
      <c r="A209" s="167">
        <v>40</v>
      </c>
      <c r="B209" s="168" t="s">
        <v>1246</v>
      </c>
      <c r="C209" s="184" t="s">
        <v>1247</v>
      </c>
      <c r="D209" s="169" t="s">
        <v>195</v>
      </c>
      <c r="E209" s="170">
        <v>165.70099999999999</v>
      </c>
      <c r="F209" s="171"/>
      <c r="G209" s="172">
        <f>ROUND(E209*F209,2)</f>
        <v>0</v>
      </c>
      <c r="H209" s="171"/>
      <c r="I209" s="172">
        <f>ROUND(E209*H209,2)</f>
        <v>0</v>
      </c>
      <c r="J209" s="171"/>
      <c r="K209" s="172">
        <f>ROUND(E209*J209,2)</f>
        <v>0</v>
      </c>
      <c r="L209" s="172">
        <v>21</v>
      </c>
      <c r="M209" s="172">
        <f>G209*(1+L209/100)</f>
        <v>0</v>
      </c>
      <c r="N209" s="172">
        <v>0</v>
      </c>
      <c r="O209" s="172">
        <f>ROUND(E209*N209,2)</f>
        <v>0</v>
      </c>
      <c r="P209" s="172">
        <v>0</v>
      </c>
      <c r="Q209" s="172">
        <f>ROUND(E209*P209,2)</f>
        <v>0</v>
      </c>
      <c r="R209" s="172"/>
      <c r="S209" s="172" t="s">
        <v>177</v>
      </c>
      <c r="T209" s="173" t="s">
        <v>178</v>
      </c>
      <c r="U209" s="158">
        <v>0.45200000000000001</v>
      </c>
      <c r="V209" s="158">
        <f>ROUND(E209*U209,2)</f>
        <v>74.900000000000006</v>
      </c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196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55"/>
      <c r="B210" s="156"/>
      <c r="C210" s="190" t="s">
        <v>1158</v>
      </c>
      <c r="D210" s="188"/>
      <c r="E210" s="189">
        <v>165.7</v>
      </c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200</v>
      </c>
      <c r="AH210" s="148">
        <v>0</v>
      </c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ht="33.75" outlineLevel="1" x14ac:dyDescent="0.2">
      <c r="A211" s="167">
        <v>41</v>
      </c>
      <c r="B211" s="168" t="s">
        <v>398</v>
      </c>
      <c r="C211" s="184" t="s">
        <v>399</v>
      </c>
      <c r="D211" s="169" t="s">
        <v>195</v>
      </c>
      <c r="E211" s="170">
        <v>26.95</v>
      </c>
      <c r="F211" s="171"/>
      <c r="G211" s="172">
        <f>ROUND(E211*F211,2)</f>
        <v>0</v>
      </c>
      <c r="H211" s="171"/>
      <c r="I211" s="172">
        <f>ROUND(E211*H211,2)</f>
        <v>0</v>
      </c>
      <c r="J211" s="171"/>
      <c r="K211" s="172">
        <f>ROUND(E211*J211,2)</f>
        <v>0</v>
      </c>
      <c r="L211" s="172">
        <v>21</v>
      </c>
      <c r="M211" s="172">
        <f>G211*(1+L211/100)</f>
        <v>0</v>
      </c>
      <c r="N211" s="172">
        <v>0</v>
      </c>
      <c r="O211" s="172">
        <f>ROUND(E211*N211,2)</f>
        <v>0</v>
      </c>
      <c r="P211" s="172">
        <v>0</v>
      </c>
      <c r="Q211" s="172">
        <f>ROUND(E211*P211,2)</f>
        <v>0</v>
      </c>
      <c r="R211" s="172"/>
      <c r="S211" s="172" t="s">
        <v>177</v>
      </c>
      <c r="T211" s="173" t="s">
        <v>178</v>
      </c>
      <c r="U211" s="158">
        <v>0.375</v>
      </c>
      <c r="V211" s="158">
        <f>ROUND(E211*U211,2)</f>
        <v>10.11</v>
      </c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196</v>
      </c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1" x14ac:dyDescent="0.2">
      <c r="A212" s="155"/>
      <c r="B212" s="156"/>
      <c r="C212" s="190" t="s">
        <v>383</v>
      </c>
      <c r="D212" s="188"/>
      <c r="E212" s="189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200</v>
      </c>
      <c r="AH212" s="148">
        <v>0</v>
      </c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55"/>
      <c r="B213" s="156"/>
      <c r="C213" s="190" t="s">
        <v>1241</v>
      </c>
      <c r="D213" s="188"/>
      <c r="E213" s="189">
        <v>4.5999999999999996</v>
      </c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200</v>
      </c>
      <c r="AH213" s="148">
        <v>0</v>
      </c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55"/>
      <c r="B214" s="156"/>
      <c r="C214" s="190" t="s">
        <v>1018</v>
      </c>
      <c r="D214" s="188"/>
      <c r="E214" s="189">
        <v>12.3</v>
      </c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200</v>
      </c>
      <c r="AH214" s="148">
        <v>0</v>
      </c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55"/>
      <c r="B215" s="156"/>
      <c r="C215" s="190" t="s">
        <v>1242</v>
      </c>
      <c r="D215" s="188"/>
      <c r="E215" s="189">
        <v>8.8000000000000007</v>
      </c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200</v>
      </c>
      <c r="AH215" s="148">
        <v>0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55"/>
      <c r="B216" s="156"/>
      <c r="C216" s="190" t="s">
        <v>1243</v>
      </c>
      <c r="D216" s="188"/>
      <c r="E216" s="189">
        <v>1.25</v>
      </c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200</v>
      </c>
      <c r="AH216" s="148">
        <v>0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ht="33.75" outlineLevel="1" x14ac:dyDescent="0.2">
      <c r="A217" s="167">
        <v>42</v>
      </c>
      <c r="B217" s="168" t="s">
        <v>398</v>
      </c>
      <c r="C217" s="184" t="s">
        <v>399</v>
      </c>
      <c r="D217" s="169" t="s">
        <v>195</v>
      </c>
      <c r="E217" s="170">
        <v>84.75</v>
      </c>
      <c r="F217" s="171"/>
      <c r="G217" s="172">
        <f>ROUND(E217*F217,2)</f>
        <v>0</v>
      </c>
      <c r="H217" s="171"/>
      <c r="I217" s="172">
        <f>ROUND(E217*H217,2)</f>
        <v>0</v>
      </c>
      <c r="J217" s="171"/>
      <c r="K217" s="172">
        <f>ROUND(E217*J217,2)</f>
        <v>0</v>
      </c>
      <c r="L217" s="172">
        <v>21</v>
      </c>
      <c r="M217" s="172">
        <f>G217*(1+L217/100)</f>
        <v>0</v>
      </c>
      <c r="N217" s="172">
        <v>0</v>
      </c>
      <c r="O217" s="172">
        <f>ROUND(E217*N217,2)</f>
        <v>0</v>
      </c>
      <c r="P217" s="172">
        <v>0</v>
      </c>
      <c r="Q217" s="172">
        <f>ROUND(E217*P217,2)</f>
        <v>0</v>
      </c>
      <c r="R217" s="172"/>
      <c r="S217" s="172" t="s">
        <v>177</v>
      </c>
      <c r="T217" s="173" t="s">
        <v>178</v>
      </c>
      <c r="U217" s="158">
        <v>0.375</v>
      </c>
      <c r="V217" s="158">
        <f>ROUND(E217*U217,2)</f>
        <v>31.78</v>
      </c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196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0" t="s">
        <v>1159</v>
      </c>
      <c r="D218" s="188"/>
      <c r="E218" s="189">
        <v>84.75</v>
      </c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>
        <v>0</v>
      </c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ht="22.5" outlineLevel="1" x14ac:dyDescent="0.2">
      <c r="A219" s="167">
        <v>43</v>
      </c>
      <c r="B219" s="168" t="s">
        <v>1248</v>
      </c>
      <c r="C219" s="184" t="s">
        <v>1249</v>
      </c>
      <c r="D219" s="169" t="s">
        <v>195</v>
      </c>
      <c r="E219" s="170">
        <v>169.01501999999999</v>
      </c>
      <c r="F219" s="171"/>
      <c r="G219" s="172">
        <f>ROUND(E219*F219,2)</f>
        <v>0</v>
      </c>
      <c r="H219" s="171"/>
      <c r="I219" s="172">
        <f>ROUND(E219*H219,2)</f>
        <v>0</v>
      </c>
      <c r="J219" s="171"/>
      <c r="K219" s="172">
        <f>ROUND(E219*J219,2)</f>
        <v>0</v>
      </c>
      <c r="L219" s="172">
        <v>21</v>
      </c>
      <c r="M219" s="172">
        <f>G219*(1+L219/100)</f>
        <v>0</v>
      </c>
      <c r="N219" s="172">
        <v>0</v>
      </c>
      <c r="O219" s="172">
        <f>ROUND(E219*N219,2)</f>
        <v>0</v>
      </c>
      <c r="P219" s="172">
        <v>0</v>
      </c>
      <c r="Q219" s="172">
        <f>ROUND(E219*P219,2)</f>
        <v>0</v>
      </c>
      <c r="R219" s="172" t="s">
        <v>228</v>
      </c>
      <c r="S219" s="172" t="s">
        <v>177</v>
      </c>
      <c r="T219" s="173" t="s">
        <v>178</v>
      </c>
      <c r="U219" s="158">
        <v>0</v>
      </c>
      <c r="V219" s="158">
        <f>ROUND(E219*U219,2)</f>
        <v>0</v>
      </c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185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55"/>
      <c r="B220" s="156"/>
      <c r="C220" s="190" t="s">
        <v>1250</v>
      </c>
      <c r="D220" s="188"/>
      <c r="E220" s="189">
        <v>169.02</v>
      </c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200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ht="22.5" outlineLevel="1" x14ac:dyDescent="0.2">
      <c r="A221" s="167">
        <v>44</v>
      </c>
      <c r="B221" s="168" t="s">
        <v>403</v>
      </c>
      <c r="C221" s="184" t="s">
        <v>404</v>
      </c>
      <c r="D221" s="169" t="s">
        <v>195</v>
      </c>
      <c r="E221" s="170">
        <v>88.987499999999997</v>
      </c>
      <c r="F221" s="171"/>
      <c r="G221" s="172">
        <f>ROUND(E221*F221,2)</f>
        <v>0</v>
      </c>
      <c r="H221" s="171"/>
      <c r="I221" s="172">
        <f>ROUND(E221*H221,2)</f>
        <v>0</v>
      </c>
      <c r="J221" s="171"/>
      <c r="K221" s="172">
        <f>ROUND(E221*J221,2)</f>
        <v>0</v>
      </c>
      <c r="L221" s="172">
        <v>21</v>
      </c>
      <c r="M221" s="172">
        <f>G221*(1+L221/100)</f>
        <v>0</v>
      </c>
      <c r="N221" s="172">
        <v>0</v>
      </c>
      <c r="O221" s="172">
        <f>ROUND(E221*N221,2)</f>
        <v>0</v>
      </c>
      <c r="P221" s="172">
        <v>0</v>
      </c>
      <c r="Q221" s="172">
        <f>ROUND(E221*P221,2)</f>
        <v>0</v>
      </c>
      <c r="R221" s="172" t="s">
        <v>228</v>
      </c>
      <c r="S221" s="172" t="s">
        <v>177</v>
      </c>
      <c r="T221" s="173" t="s">
        <v>178</v>
      </c>
      <c r="U221" s="158">
        <v>0</v>
      </c>
      <c r="V221" s="158">
        <f>ROUND(E221*U221,2)</f>
        <v>0</v>
      </c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185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55"/>
      <c r="B222" s="156"/>
      <c r="C222" s="190" t="s">
        <v>1251</v>
      </c>
      <c r="D222" s="188"/>
      <c r="E222" s="189">
        <v>88.99</v>
      </c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 t="s">
        <v>200</v>
      </c>
      <c r="AH222" s="148">
        <v>0</v>
      </c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ht="22.5" outlineLevel="1" x14ac:dyDescent="0.2">
      <c r="A223" s="167">
        <v>45</v>
      </c>
      <c r="B223" s="168" t="s">
        <v>403</v>
      </c>
      <c r="C223" s="184" t="s">
        <v>404</v>
      </c>
      <c r="D223" s="169" t="s">
        <v>195</v>
      </c>
      <c r="E223" s="170">
        <v>27.489000000000001</v>
      </c>
      <c r="F223" s="171"/>
      <c r="G223" s="172">
        <f>ROUND(E223*F223,2)</f>
        <v>0</v>
      </c>
      <c r="H223" s="171"/>
      <c r="I223" s="172">
        <f>ROUND(E223*H223,2)</f>
        <v>0</v>
      </c>
      <c r="J223" s="171"/>
      <c r="K223" s="172">
        <f>ROUND(E223*J223,2)</f>
        <v>0</v>
      </c>
      <c r="L223" s="172">
        <v>21</v>
      </c>
      <c r="M223" s="172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2" t="s">
        <v>228</v>
      </c>
      <c r="S223" s="172" t="s">
        <v>177</v>
      </c>
      <c r="T223" s="173" t="s">
        <v>178</v>
      </c>
      <c r="U223" s="158">
        <v>0</v>
      </c>
      <c r="V223" s="158">
        <f>ROUND(E223*U223,2)</f>
        <v>0</v>
      </c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185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9" t="s">
        <v>283</v>
      </c>
      <c r="D224" s="191"/>
      <c r="E224" s="192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55"/>
      <c r="B225" s="156"/>
      <c r="C225" s="200" t="s">
        <v>1252</v>
      </c>
      <c r="D225" s="191"/>
      <c r="E225" s="192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200</v>
      </c>
      <c r="AH225" s="148">
        <v>2</v>
      </c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55"/>
      <c r="B226" s="156"/>
      <c r="C226" s="200" t="s">
        <v>1253</v>
      </c>
      <c r="D226" s="191"/>
      <c r="E226" s="192">
        <v>4.5999999999999996</v>
      </c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200</v>
      </c>
      <c r="AH226" s="148">
        <v>2</v>
      </c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55"/>
      <c r="B227" s="156"/>
      <c r="C227" s="200" t="s">
        <v>1023</v>
      </c>
      <c r="D227" s="191"/>
      <c r="E227" s="192">
        <v>12.3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200</v>
      </c>
      <c r="AH227" s="148">
        <v>2</v>
      </c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200" t="s">
        <v>1254</v>
      </c>
      <c r="D228" s="191"/>
      <c r="E228" s="192">
        <v>8.8000000000000007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2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55"/>
      <c r="B229" s="156"/>
      <c r="C229" s="200" t="s">
        <v>1255</v>
      </c>
      <c r="D229" s="191"/>
      <c r="E229" s="192">
        <v>1.25</v>
      </c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200</v>
      </c>
      <c r="AH229" s="148">
        <v>2</v>
      </c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201" t="s">
        <v>295</v>
      </c>
      <c r="D230" s="193"/>
      <c r="E230" s="194">
        <v>26.95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>
        <v>3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55"/>
      <c r="B231" s="156"/>
      <c r="C231" s="199" t="s">
        <v>296</v>
      </c>
      <c r="D231" s="191"/>
      <c r="E231" s="192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200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1" x14ac:dyDescent="0.2">
      <c r="A232" s="155"/>
      <c r="B232" s="156"/>
      <c r="C232" s="190" t="s">
        <v>1256</v>
      </c>
      <c r="D232" s="188"/>
      <c r="E232" s="189">
        <v>27.49</v>
      </c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200</v>
      </c>
      <c r="AH232" s="148">
        <v>0</v>
      </c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x14ac:dyDescent="0.2">
      <c r="A233" s="161" t="s">
        <v>172</v>
      </c>
      <c r="B233" s="162" t="s">
        <v>81</v>
      </c>
      <c r="C233" s="182" t="s">
        <v>83</v>
      </c>
      <c r="D233" s="163"/>
      <c r="E233" s="164"/>
      <c r="F233" s="165"/>
      <c r="G233" s="165">
        <f>SUMIF(AG234:AG237,"&lt;&gt;NOR",G234:G237)</f>
        <v>0</v>
      </c>
      <c r="H233" s="165"/>
      <c r="I233" s="165">
        <f>SUM(I234:I237)</f>
        <v>0</v>
      </c>
      <c r="J233" s="165"/>
      <c r="K233" s="165">
        <f>SUM(K234:K237)</f>
        <v>0</v>
      </c>
      <c r="L233" s="165"/>
      <c r="M233" s="165">
        <f>SUM(M234:M237)</f>
        <v>0</v>
      </c>
      <c r="N233" s="165"/>
      <c r="O233" s="165">
        <f>SUM(O234:O237)</f>
        <v>0</v>
      </c>
      <c r="P233" s="165"/>
      <c r="Q233" s="165">
        <f>SUM(Q234:Q237)</f>
        <v>0</v>
      </c>
      <c r="R233" s="165"/>
      <c r="S233" s="165"/>
      <c r="T233" s="166"/>
      <c r="U233" s="160"/>
      <c r="V233" s="160">
        <f>SUM(V234:V237)</f>
        <v>145.61000000000001</v>
      </c>
      <c r="W233" s="160"/>
      <c r="AG233" t="s">
        <v>173</v>
      </c>
    </row>
    <row r="234" spans="1:60" ht="22.5" outlineLevel="1" x14ac:dyDescent="0.2">
      <c r="A234" s="167">
        <v>46</v>
      </c>
      <c r="B234" s="168" t="s">
        <v>410</v>
      </c>
      <c r="C234" s="184" t="s">
        <v>411</v>
      </c>
      <c r="D234" s="169" t="s">
        <v>195</v>
      </c>
      <c r="E234" s="170">
        <v>104.82</v>
      </c>
      <c r="F234" s="171"/>
      <c r="G234" s="172">
        <f>ROUND(E234*F234,2)</f>
        <v>0</v>
      </c>
      <c r="H234" s="171"/>
      <c r="I234" s="172">
        <f>ROUND(E234*H234,2)</f>
        <v>0</v>
      </c>
      <c r="J234" s="171"/>
      <c r="K234" s="172">
        <f>ROUND(E234*J234,2)</f>
        <v>0</v>
      </c>
      <c r="L234" s="172">
        <v>21</v>
      </c>
      <c r="M234" s="172">
        <f>G234*(1+L234/100)</f>
        <v>0</v>
      </c>
      <c r="N234" s="172">
        <v>0</v>
      </c>
      <c r="O234" s="172">
        <f>ROUND(E234*N234,2)</f>
        <v>0</v>
      </c>
      <c r="P234" s="172">
        <v>0</v>
      </c>
      <c r="Q234" s="172">
        <f>ROUND(E234*P234,2)</f>
        <v>0</v>
      </c>
      <c r="R234" s="172"/>
      <c r="S234" s="172" t="s">
        <v>177</v>
      </c>
      <c r="T234" s="173" t="s">
        <v>178</v>
      </c>
      <c r="U234" s="158">
        <v>0.20499999999999999</v>
      </c>
      <c r="V234" s="158">
        <f>ROUND(E234*U234,2)</f>
        <v>21.49</v>
      </c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196</v>
      </c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outlineLevel="1" x14ac:dyDescent="0.2">
      <c r="A235" s="155"/>
      <c r="B235" s="156"/>
      <c r="C235" s="190" t="s">
        <v>1257</v>
      </c>
      <c r="D235" s="188"/>
      <c r="E235" s="189">
        <v>104.82</v>
      </c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200</v>
      </c>
      <c r="AH235" s="148">
        <v>0</v>
      </c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67">
        <v>47</v>
      </c>
      <c r="B236" s="168" t="s">
        <v>413</v>
      </c>
      <c r="C236" s="184" t="s">
        <v>414</v>
      </c>
      <c r="D236" s="169" t="s">
        <v>195</v>
      </c>
      <c r="E236" s="170">
        <v>104.82</v>
      </c>
      <c r="F236" s="171"/>
      <c r="G236" s="172">
        <f>ROUND(E236*F236,2)</f>
        <v>0</v>
      </c>
      <c r="H236" s="171"/>
      <c r="I236" s="172">
        <f>ROUND(E236*H236,2)</f>
        <v>0</v>
      </c>
      <c r="J236" s="171"/>
      <c r="K236" s="172">
        <f>ROUND(E236*J236,2)</f>
        <v>0</v>
      </c>
      <c r="L236" s="172">
        <v>21</v>
      </c>
      <c r="M236" s="172">
        <f>G236*(1+L236/100)</f>
        <v>0</v>
      </c>
      <c r="N236" s="172">
        <v>0</v>
      </c>
      <c r="O236" s="172">
        <f>ROUND(E236*N236,2)</f>
        <v>0</v>
      </c>
      <c r="P236" s="172">
        <v>0</v>
      </c>
      <c r="Q236" s="172">
        <f>ROUND(E236*P236,2)</f>
        <v>0</v>
      </c>
      <c r="R236" s="172"/>
      <c r="S236" s="172" t="s">
        <v>177</v>
      </c>
      <c r="T236" s="173" t="s">
        <v>178</v>
      </c>
      <c r="U236" s="158">
        <v>1.1841699999999999</v>
      </c>
      <c r="V236" s="158">
        <f>ROUND(E236*U236,2)</f>
        <v>124.12</v>
      </c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196</v>
      </c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55"/>
      <c r="B237" s="156"/>
      <c r="C237" s="190" t="s">
        <v>1257</v>
      </c>
      <c r="D237" s="188"/>
      <c r="E237" s="189">
        <v>104.82</v>
      </c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200</v>
      </c>
      <c r="AH237" s="148">
        <v>0</v>
      </c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x14ac:dyDescent="0.2">
      <c r="A238" s="161" t="s">
        <v>172</v>
      </c>
      <c r="B238" s="162" t="s">
        <v>84</v>
      </c>
      <c r="C238" s="182" t="s">
        <v>85</v>
      </c>
      <c r="D238" s="163"/>
      <c r="E238" s="164"/>
      <c r="F238" s="165"/>
      <c r="G238" s="165">
        <f>SUMIF(AG239:AG320,"&lt;&gt;NOR",G239:G320)</f>
        <v>0</v>
      </c>
      <c r="H238" s="165"/>
      <c r="I238" s="165">
        <f>SUM(I239:I320)</f>
        <v>0</v>
      </c>
      <c r="J238" s="165"/>
      <c r="K238" s="165">
        <f>SUM(K239:K320)</f>
        <v>0</v>
      </c>
      <c r="L238" s="165"/>
      <c r="M238" s="165">
        <f>SUM(M239:M320)</f>
        <v>0</v>
      </c>
      <c r="N238" s="165"/>
      <c r="O238" s="165">
        <f>SUM(O239:O320)</f>
        <v>0</v>
      </c>
      <c r="P238" s="165"/>
      <c r="Q238" s="165">
        <f>SUM(Q239:Q320)</f>
        <v>0</v>
      </c>
      <c r="R238" s="165"/>
      <c r="S238" s="165"/>
      <c r="T238" s="166"/>
      <c r="U238" s="160"/>
      <c r="V238" s="160">
        <f>SUM(V239:V320)</f>
        <v>5366.3</v>
      </c>
      <c r="W238" s="160"/>
      <c r="AG238" t="s">
        <v>173</v>
      </c>
    </row>
    <row r="239" spans="1:60" ht="22.5" outlineLevel="1" x14ac:dyDescent="0.2">
      <c r="A239" s="167">
        <v>48</v>
      </c>
      <c r="B239" s="168" t="s">
        <v>415</v>
      </c>
      <c r="C239" s="184" t="s">
        <v>416</v>
      </c>
      <c r="D239" s="169" t="s">
        <v>195</v>
      </c>
      <c r="E239" s="170">
        <v>1950.51</v>
      </c>
      <c r="F239" s="171"/>
      <c r="G239" s="172">
        <f>ROUND(E239*F239,2)</f>
        <v>0</v>
      </c>
      <c r="H239" s="171"/>
      <c r="I239" s="172">
        <f>ROUND(E239*H239,2)</f>
        <v>0</v>
      </c>
      <c r="J239" s="171"/>
      <c r="K239" s="172">
        <f>ROUND(E239*J239,2)</f>
        <v>0</v>
      </c>
      <c r="L239" s="172">
        <v>21</v>
      </c>
      <c r="M239" s="172">
        <f>G239*(1+L239/100)</f>
        <v>0</v>
      </c>
      <c r="N239" s="172">
        <v>0</v>
      </c>
      <c r="O239" s="172">
        <f>ROUND(E239*N239,2)</f>
        <v>0</v>
      </c>
      <c r="P239" s="172">
        <v>0</v>
      </c>
      <c r="Q239" s="172">
        <f>ROUND(E239*P239,2)</f>
        <v>0</v>
      </c>
      <c r="R239" s="172"/>
      <c r="S239" s="172" t="s">
        <v>177</v>
      </c>
      <c r="T239" s="173" t="s">
        <v>178</v>
      </c>
      <c r="U239" s="158">
        <v>8.1000000000000003E-2</v>
      </c>
      <c r="V239" s="158">
        <f>ROUND(E239*U239,2)</f>
        <v>157.99</v>
      </c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196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55"/>
      <c r="B240" s="156"/>
      <c r="C240" s="190" t="s">
        <v>1258</v>
      </c>
      <c r="D240" s="188"/>
      <c r="E240" s="189">
        <v>1716.1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200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55"/>
      <c r="B241" s="156"/>
      <c r="C241" s="190" t="s">
        <v>1259</v>
      </c>
      <c r="D241" s="188"/>
      <c r="E241" s="189">
        <v>215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200</v>
      </c>
      <c r="AH241" s="148">
        <v>0</v>
      </c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outlineLevel="1" x14ac:dyDescent="0.2">
      <c r="A242" s="155"/>
      <c r="B242" s="156"/>
      <c r="C242" s="190" t="s">
        <v>1260</v>
      </c>
      <c r="D242" s="188"/>
      <c r="E242" s="189">
        <v>3.64</v>
      </c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200</v>
      </c>
      <c r="AH242" s="148">
        <v>0</v>
      </c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190" t="s">
        <v>1261</v>
      </c>
      <c r="D243" s="188"/>
      <c r="E243" s="189">
        <v>5.17</v>
      </c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>
        <v>0</v>
      </c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190" t="s">
        <v>1262</v>
      </c>
      <c r="D244" s="188"/>
      <c r="E244" s="189">
        <v>10.6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>
        <v>0</v>
      </c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ht="22.5" outlineLevel="1" x14ac:dyDescent="0.2">
      <c r="A245" s="167">
        <v>49</v>
      </c>
      <c r="B245" s="168" t="s">
        <v>419</v>
      </c>
      <c r="C245" s="184" t="s">
        <v>420</v>
      </c>
      <c r="D245" s="169" t="s">
        <v>195</v>
      </c>
      <c r="E245" s="170">
        <v>1950.51</v>
      </c>
      <c r="F245" s="171"/>
      <c r="G245" s="172">
        <f>ROUND(E245*F245,2)</f>
        <v>0</v>
      </c>
      <c r="H245" s="171"/>
      <c r="I245" s="172">
        <f>ROUND(E245*H245,2)</f>
        <v>0</v>
      </c>
      <c r="J245" s="171"/>
      <c r="K245" s="172">
        <f>ROUND(E245*J245,2)</f>
        <v>0</v>
      </c>
      <c r="L245" s="172">
        <v>21</v>
      </c>
      <c r="M245" s="172">
        <f>G245*(1+L245/100)</f>
        <v>0</v>
      </c>
      <c r="N245" s="172">
        <v>0</v>
      </c>
      <c r="O245" s="172">
        <f>ROUND(E245*N245,2)</f>
        <v>0</v>
      </c>
      <c r="P245" s="172">
        <v>0</v>
      </c>
      <c r="Q245" s="172">
        <f>ROUND(E245*P245,2)</f>
        <v>0</v>
      </c>
      <c r="R245" s="172"/>
      <c r="S245" s="172" t="s">
        <v>177</v>
      </c>
      <c r="T245" s="173" t="s">
        <v>178</v>
      </c>
      <c r="U245" s="158">
        <v>0.42</v>
      </c>
      <c r="V245" s="158">
        <f>ROUND(E245*U245,2)</f>
        <v>819.21</v>
      </c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196</v>
      </c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55"/>
      <c r="B246" s="156"/>
      <c r="C246" s="190" t="s">
        <v>1258</v>
      </c>
      <c r="D246" s="188"/>
      <c r="E246" s="189">
        <v>1716.1</v>
      </c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200</v>
      </c>
      <c r="AH246" s="148">
        <v>0</v>
      </c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55"/>
      <c r="B247" s="156"/>
      <c r="C247" s="190" t="s">
        <v>1259</v>
      </c>
      <c r="D247" s="188"/>
      <c r="E247" s="189">
        <v>215</v>
      </c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200</v>
      </c>
      <c r="AH247" s="148">
        <v>0</v>
      </c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55"/>
      <c r="B248" s="156"/>
      <c r="C248" s="190" t="s">
        <v>1260</v>
      </c>
      <c r="D248" s="188"/>
      <c r="E248" s="189">
        <v>3.64</v>
      </c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200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55"/>
      <c r="B249" s="156"/>
      <c r="C249" s="190" t="s">
        <v>1261</v>
      </c>
      <c r="D249" s="188"/>
      <c r="E249" s="189">
        <v>5.17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 t="s">
        <v>200</v>
      </c>
      <c r="AH249" s="148">
        <v>0</v>
      </c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1" x14ac:dyDescent="0.2">
      <c r="A250" s="155"/>
      <c r="B250" s="156"/>
      <c r="C250" s="190" t="s">
        <v>1262</v>
      </c>
      <c r="D250" s="188"/>
      <c r="E250" s="189">
        <v>10.6</v>
      </c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200</v>
      </c>
      <c r="AH250" s="148">
        <v>0</v>
      </c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ht="22.5" outlineLevel="1" x14ac:dyDescent="0.2">
      <c r="A251" s="167">
        <v>50</v>
      </c>
      <c r="B251" s="168" t="s">
        <v>421</v>
      </c>
      <c r="C251" s="184" t="s">
        <v>422</v>
      </c>
      <c r="D251" s="169" t="s">
        <v>195</v>
      </c>
      <c r="E251" s="170">
        <v>62.018000000000001</v>
      </c>
      <c r="F251" s="171"/>
      <c r="G251" s="172">
        <f>ROUND(E251*F251,2)</f>
        <v>0</v>
      </c>
      <c r="H251" s="171"/>
      <c r="I251" s="172">
        <f>ROUND(E251*H251,2)</f>
        <v>0</v>
      </c>
      <c r="J251" s="171"/>
      <c r="K251" s="172">
        <f>ROUND(E251*J251,2)</f>
        <v>0</v>
      </c>
      <c r="L251" s="172">
        <v>21</v>
      </c>
      <c r="M251" s="172">
        <f>G251*(1+L251/100)</f>
        <v>0</v>
      </c>
      <c r="N251" s="172">
        <v>0</v>
      </c>
      <c r="O251" s="172">
        <f>ROUND(E251*N251,2)</f>
        <v>0</v>
      </c>
      <c r="P251" s="172">
        <v>0</v>
      </c>
      <c r="Q251" s="172">
        <f>ROUND(E251*P251,2)</f>
        <v>0</v>
      </c>
      <c r="R251" s="172"/>
      <c r="S251" s="172" t="s">
        <v>177</v>
      </c>
      <c r="T251" s="173" t="s">
        <v>178</v>
      </c>
      <c r="U251" s="158">
        <v>0.36</v>
      </c>
      <c r="V251" s="158">
        <f>ROUND(E251*U251,2)</f>
        <v>22.33</v>
      </c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196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55"/>
      <c r="B252" s="156"/>
      <c r="C252" s="190" t="s">
        <v>423</v>
      </c>
      <c r="D252" s="188"/>
      <c r="E252" s="189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200</v>
      </c>
      <c r="AH252" s="148">
        <v>0</v>
      </c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0" t="s">
        <v>1263</v>
      </c>
      <c r="D253" s="188"/>
      <c r="E253" s="189">
        <v>18.02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0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55"/>
      <c r="B254" s="156"/>
      <c r="C254" s="190" t="s">
        <v>1264</v>
      </c>
      <c r="D254" s="188"/>
      <c r="E254" s="189">
        <v>26.1</v>
      </c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200</v>
      </c>
      <c r="AH254" s="148">
        <v>0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55"/>
      <c r="B255" s="156"/>
      <c r="C255" s="190" t="s">
        <v>1265</v>
      </c>
      <c r="D255" s="188"/>
      <c r="E255" s="189">
        <v>6.4</v>
      </c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200</v>
      </c>
      <c r="AH255" s="148">
        <v>0</v>
      </c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55"/>
      <c r="B256" s="156"/>
      <c r="C256" s="190" t="s">
        <v>1266</v>
      </c>
      <c r="D256" s="188"/>
      <c r="E256" s="189">
        <v>11.5</v>
      </c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200</v>
      </c>
      <c r="AH256" s="148">
        <v>0</v>
      </c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ht="22.5" outlineLevel="1" x14ac:dyDescent="0.2">
      <c r="A257" s="167">
        <v>51</v>
      </c>
      <c r="B257" s="168" t="s">
        <v>428</v>
      </c>
      <c r="C257" s="184" t="s">
        <v>429</v>
      </c>
      <c r="D257" s="169" t="s">
        <v>195</v>
      </c>
      <c r="E257" s="170">
        <v>788.92499999999995</v>
      </c>
      <c r="F257" s="171"/>
      <c r="G257" s="172">
        <f>ROUND(E257*F257,2)</f>
        <v>0</v>
      </c>
      <c r="H257" s="171"/>
      <c r="I257" s="172">
        <f>ROUND(E257*H257,2)</f>
        <v>0</v>
      </c>
      <c r="J257" s="171"/>
      <c r="K257" s="172">
        <f>ROUND(E257*J257,2)</f>
        <v>0</v>
      </c>
      <c r="L257" s="172">
        <v>21</v>
      </c>
      <c r="M257" s="172">
        <f>G257*(1+L257/100)</f>
        <v>0</v>
      </c>
      <c r="N257" s="172">
        <v>0</v>
      </c>
      <c r="O257" s="172">
        <f>ROUND(E257*N257,2)</f>
        <v>0</v>
      </c>
      <c r="P257" s="172">
        <v>0</v>
      </c>
      <c r="Q257" s="172">
        <f>ROUND(E257*P257,2)</f>
        <v>0</v>
      </c>
      <c r="R257" s="172"/>
      <c r="S257" s="172" t="s">
        <v>177</v>
      </c>
      <c r="T257" s="173" t="s">
        <v>178</v>
      </c>
      <c r="U257" s="158">
        <v>7.8E-2</v>
      </c>
      <c r="V257" s="158">
        <f>ROUND(E257*U257,2)</f>
        <v>61.54</v>
      </c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196</v>
      </c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55"/>
      <c r="B258" s="156"/>
      <c r="C258" s="190" t="s">
        <v>1267</v>
      </c>
      <c r="D258" s="188"/>
      <c r="E258" s="189">
        <v>21.6</v>
      </c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200</v>
      </c>
      <c r="AH258" s="148">
        <v>0</v>
      </c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outlineLevel="1" x14ac:dyDescent="0.2">
      <c r="A259" s="155"/>
      <c r="B259" s="156"/>
      <c r="C259" s="190" t="s">
        <v>1268</v>
      </c>
      <c r="D259" s="188"/>
      <c r="E259" s="189">
        <v>94.13</v>
      </c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200</v>
      </c>
      <c r="AH259" s="148">
        <v>0</v>
      </c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ht="22.5" outlineLevel="1" x14ac:dyDescent="0.2">
      <c r="A260" s="155"/>
      <c r="B260" s="156"/>
      <c r="C260" s="190" t="s">
        <v>1269</v>
      </c>
      <c r="D260" s="188"/>
      <c r="E260" s="189">
        <v>673.2</v>
      </c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200</v>
      </c>
      <c r="AH260" s="148">
        <v>0</v>
      </c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ht="22.5" outlineLevel="1" x14ac:dyDescent="0.2">
      <c r="A261" s="167">
        <v>52</v>
      </c>
      <c r="B261" s="168" t="s">
        <v>433</v>
      </c>
      <c r="C261" s="184" t="s">
        <v>434</v>
      </c>
      <c r="D261" s="169" t="s">
        <v>195</v>
      </c>
      <c r="E261" s="170">
        <v>62.018000000000001</v>
      </c>
      <c r="F261" s="171"/>
      <c r="G261" s="172">
        <f>ROUND(E261*F261,2)</f>
        <v>0</v>
      </c>
      <c r="H261" s="171"/>
      <c r="I261" s="172">
        <f>ROUND(E261*H261,2)</f>
        <v>0</v>
      </c>
      <c r="J261" s="171"/>
      <c r="K261" s="172">
        <f>ROUND(E261*J261,2)</f>
        <v>0</v>
      </c>
      <c r="L261" s="172">
        <v>21</v>
      </c>
      <c r="M261" s="172">
        <f>G261*(1+L261/100)</f>
        <v>0</v>
      </c>
      <c r="N261" s="172">
        <v>0</v>
      </c>
      <c r="O261" s="172">
        <f>ROUND(E261*N261,2)</f>
        <v>0</v>
      </c>
      <c r="P261" s="172">
        <v>0</v>
      </c>
      <c r="Q261" s="172">
        <f>ROUND(E261*P261,2)</f>
        <v>0</v>
      </c>
      <c r="R261" s="172"/>
      <c r="S261" s="172" t="s">
        <v>177</v>
      </c>
      <c r="T261" s="173" t="s">
        <v>178</v>
      </c>
      <c r="U261" s="158">
        <v>0.74299999999999999</v>
      </c>
      <c r="V261" s="158">
        <f>ROUND(E261*U261,2)</f>
        <v>46.08</v>
      </c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196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55"/>
      <c r="B262" s="156"/>
      <c r="C262" s="190" t="s">
        <v>423</v>
      </c>
      <c r="D262" s="188"/>
      <c r="E262" s="189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200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55"/>
      <c r="B263" s="156"/>
      <c r="C263" s="190" t="s">
        <v>1263</v>
      </c>
      <c r="D263" s="188"/>
      <c r="E263" s="189">
        <v>18.02</v>
      </c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200</v>
      </c>
      <c r="AH263" s="148">
        <v>0</v>
      </c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55"/>
      <c r="B264" s="156"/>
      <c r="C264" s="190" t="s">
        <v>1264</v>
      </c>
      <c r="D264" s="188"/>
      <c r="E264" s="189">
        <v>26.1</v>
      </c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200</v>
      </c>
      <c r="AH264" s="148">
        <v>0</v>
      </c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/>
      <c r="B265" s="156"/>
      <c r="C265" s="190" t="s">
        <v>1265</v>
      </c>
      <c r="D265" s="188"/>
      <c r="E265" s="189">
        <v>6.4</v>
      </c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200</v>
      </c>
      <c r="AH265" s="148">
        <v>0</v>
      </c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55"/>
      <c r="B266" s="156"/>
      <c r="C266" s="190" t="s">
        <v>1266</v>
      </c>
      <c r="D266" s="188"/>
      <c r="E266" s="189">
        <v>11.5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200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ht="33.75" outlineLevel="1" x14ac:dyDescent="0.2">
      <c r="A267" s="167">
        <v>53</v>
      </c>
      <c r="B267" s="168" t="s">
        <v>435</v>
      </c>
      <c r="C267" s="184" t="s">
        <v>436</v>
      </c>
      <c r="D267" s="169" t="s">
        <v>195</v>
      </c>
      <c r="E267" s="170">
        <v>1950.51</v>
      </c>
      <c r="F267" s="171"/>
      <c r="G267" s="172">
        <f>ROUND(E267*F267,2)</f>
        <v>0</v>
      </c>
      <c r="H267" s="171"/>
      <c r="I267" s="172">
        <f>ROUND(E267*H267,2)</f>
        <v>0</v>
      </c>
      <c r="J267" s="171"/>
      <c r="K267" s="172">
        <f>ROUND(E267*J267,2)</f>
        <v>0</v>
      </c>
      <c r="L267" s="172">
        <v>21</v>
      </c>
      <c r="M267" s="172">
        <f>G267*(1+L267/100)</f>
        <v>0</v>
      </c>
      <c r="N267" s="172">
        <v>0</v>
      </c>
      <c r="O267" s="172">
        <f>ROUND(E267*N267,2)</f>
        <v>0</v>
      </c>
      <c r="P267" s="172">
        <v>0</v>
      </c>
      <c r="Q267" s="172">
        <f>ROUND(E267*P267,2)</f>
        <v>0</v>
      </c>
      <c r="R267" s="172"/>
      <c r="S267" s="172" t="s">
        <v>177</v>
      </c>
      <c r="T267" s="173" t="s">
        <v>178</v>
      </c>
      <c r="U267" s="158">
        <v>0.23</v>
      </c>
      <c r="V267" s="158">
        <f>ROUND(E267*U267,2)</f>
        <v>448.62</v>
      </c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196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55"/>
      <c r="B268" s="156"/>
      <c r="C268" s="190" t="s">
        <v>1258</v>
      </c>
      <c r="D268" s="188"/>
      <c r="E268" s="189">
        <v>1716.1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outlineLevel="1" x14ac:dyDescent="0.2">
      <c r="A269" s="155"/>
      <c r="B269" s="156"/>
      <c r="C269" s="190" t="s">
        <v>1259</v>
      </c>
      <c r="D269" s="188"/>
      <c r="E269" s="189">
        <v>215</v>
      </c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 t="s">
        <v>200</v>
      </c>
      <c r="AH269" s="148">
        <v>0</v>
      </c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55"/>
      <c r="B270" s="156"/>
      <c r="C270" s="190" t="s">
        <v>1260</v>
      </c>
      <c r="D270" s="188"/>
      <c r="E270" s="189">
        <v>3.64</v>
      </c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200</v>
      </c>
      <c r="AH270" s="148">
        <v>0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55"/>
      <c r="B271" s="156"/>
      <c r="C271" s="190" t="s">
        <v>1261</v>
      </c>
      <c r="D271" s="188"/>
      <c r="E271" s="189">
        <v>5.17</v>
      </c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200</v>
      </c>
      <c r="AH271" s="148">
        <v>0</v>
      </c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outlineLevel="1" x14ac:dyDescent="0.2">
      <c r="A272" s="155"/>
      <c r="B272" s="156"/>
      <c r="C272" s="190" t="s">
        <v>1262</v>
      </c>
      <c r="D272" s="188"/>
      <c r="E272" s="189">
        <v>10.6</v>
      </c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200</v>
      </c>
      <c r="AH272" s="148">
        <v>0</v>
      </c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ht="22.5" outlineLevel="1" x14ac:dyDescent="0.2">
      <c r="A273" s="167">
        <v>54</v>
      </c>
      <c r="B273" s="168" t="s">
        <v>437</v>
      </c>
      <c r="C273" s="184" t="s">
        <v>438</v>
      </c>
      <c r="D273" s="169" t="s">
        <v>195</v>
      </c>
      <c r="E273" s="170">
        <v>3901.02</v>
      </c>
      <c r="F273" s="171"/>
      <c r="G273" s="172">
        <f>ROUND(E273*F273,2)</f>
        <v>0</v>
      </c>
      <c r="H273" s="171"/>
      <c r="I273" s="172">
        <f>ROUND(E273*H273,2)</f>
        <v>0</v>
      </c>
      <c r="J273" s="171"/>
      <c r="K273" s="172">
        <f>ROUND(E273*J273,2)</f>
        <v>0</v>
      </c>
      <c r="L273" s="172">
        <v>21</v>
      </c>
      <c r="M273" s="172">
        <f>G273*(1+L273/100)</f>
        <v>0</v>
      </c>
      <c r="N273" s="172">
        <v>0</v>
      </c>
      <c r="O273" s="172">
        <f>ROUND(E273*N273,2)</f>
        <v>0</v>
      </c>
      <c r="P273" s="172">
        <v>0</v>
      </c>
      <c r="Q273" s="172">
        <f>ROUND(E273*P273,2)</f>
        <v>0</v>
      </c>
      <c r="R273" s="172"/>
      <c r="S273" s="172" t="s">
        <v>177</v>
      </c>
      <c r="T273" s="173" t="s">
        <v>178</v>
      </c>
      <c r="U273" s="158">
        <v>0.36199999999999999</v>
      </c>
      <c r="V273" s="158">
        <f>ROUND(E273*U273,2)</f>
        <v>1412.17</v>
      </c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196</v>
      </c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55"/>
      <c r="B274" s="156"/>
      <c r="C274" s="190" t="s">
        <v>1270</v>
      </c>
      <c r="D274" s="188"/>
      <c r="E274" s="189">
        <v>3432.2</v>
      </c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200</v>
      </c>
      <c r="AH274" s="148">
        <v>0</v>
      </c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1" x14ac:dyDescent="0.2">
      <c r="A275" s="155"/>
      <c r="B275" s="156"/>
      <c r="C275" s="190" t="s">
        <v>1271</v>
      </c>
      <c r="D275" s="188"/>
      <c r="E275" s="189">
        <v>430</v>
      </c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200</v>
      </c>
      <c r="AH275" s="148">
        <v>0</v>
      </c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1" x14ac:dyDescent="0.2">
      <c r="A276" s="155"/>
      <c r="B276" s="156"/>
      <c r="C276" s="190" t="s">
        <v>1272</v>
      </c>
      <c r="D276" s="188"/>
      <c r="E276" s="189">
        <v>7.28</v>
      </c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200</v>
      </c>
      <c r="AH276" s="148">
        <v>0</v>
      </c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outlineLevel="1" x14ac:dyDescent="0.2">
      <c r="A277" s="155"/>
      <c r="B277" s="156"/>
      <c r="C277" s="190" t="s">
        <v>1273</v>
      </c>
      <c r="D277" s="188"/>
      <c r="E277" s="189">
        <v>10.34</v>
      </c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 t="s">
        <v>200</v>
      </c>
      <c r="AH277" s="148">
        <v>0</v>
      </c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outlineLevel="1" x14ac:dyDescent="0.2">
      <c r="A278" s="155"/>
      <c r="B278" s="156"/>
      <c r="C278" s="190" t="s">
        <v>1274</v>
      </c>
      <c r="D278" s="188"/>
      <c r="E278" s="189">
        <v>21.2</v>
      </c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200</v>
      </c>
      <c r="AH278" s="148">
        <v>0</v>
      </c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1" x14ac:dyDescent="0.2">
      <c r="A279" s="167">
        <v>55</v>
      </c>
      <c r="B279" s="168" t="s">
        <v>441</v>
      </c>
      <c r="C279" s="184" t="s">
        <v>442</v>
      </c>
      <c r="D279" s="169" t="s">
        <v>195</v>
      </c>
      <c r="E279" s="170">
        <v>1950.51</v>
      </c>
      <c r="F279" s="171"/>
      <c r="G279" s="172">
        <f>ROUND(E279*F279,2)</f>
        <v>0</v>
      </c>
      <c r="H279" s="171"/>
      <c r="I279" s="172">
        <f>ROUND(E279*H279,2)</f>
        <v>0</v>
      </c>
      <c r="J279" s="171"/>
      <c r="K279" s="172">
        <f>ROUND(E279*J279,2)</f>
        <v>0</v>
      </c>
      <c r="L279" s="172">
        <v>21</v>
      </c>
      <c r="M279" s="172">
        <f>G279*(1+L279/100)</f>
        <v>0</v>
      </c>
      <c r="N279" s="172">
        <v>0</v>
      </c>
      <c r="O279" s="172">
        <f>ROUND(E279*N279,2)</f>
        <v>0</v>
      </c>
      <c r="P279" s="172">
        <v>0</v>
      </c>
      <c r="Q279" s="172">
        <f>ROUND(E279*P279,2)</f>
        <v>0</v>
      </c>
      <c r="R279" s="172"/>
      <c r="S279" s="172" t="s">
        <v>177</v>
      </c>
      <c r="T279" s="173" t="s">
        <v>178</v>
      </c>
      <c r="U279" s="158">
        <v>0.11</v>
      </c>
      <c r="V279" s="158">
        <f>ROUND(E279*U279,2)</f>
        <v>214.56</v>
      </c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196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1" x14ac:dyDescent="0.2">
      <c r="A280" s="155"/>
      <c r="B280" s="156"/>
      <c r="C280" s="190" t="s">
        <v>1258</v>
      </c>
      <c r="D280" s="188"/>
      <c r="E280" s="189">
        <v>1716.1</v>
      </c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200</v>
      </c>
      <c r="AH280" s="148">
        <v>0</v>
      </c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1" x14ac:dyDescent="0.2">
      <c r="A281" s="155"/>
      <c r="B281" s="156"/>
      <c r="C281" s="190" t="s">
        <v>1259</v>
      </c>
      <c r="D281" s="188"/>
      <c r="E281" s="189">
        <v>215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200</v>
      </c>
      <c r="AH281" s="148">
        <v>0</v>
      </c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1" x14ac:dyDescent="0.2">
      <c r="A282" s="155"/>
      <c r="B282" s="156"/>
      <c r="C282" s="190" t="s">
        <v>1260</v>
      </c>
      <c r="D282" s="188"/>
      <c r="E282" s="189">
        <v>3.64</v>
      </c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200</v>
      </c>
      <c r="AH282" s="148">
        <v>0</v>
      </c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outlineLevel="1" x14ac:dyDescent="0.2">
      <c r="A283" s="155"/>
      <c r="B283" s="156"/>
      <c r="C283" s="190" t="s">
        <v>1261</v>
      </c>
      <c r="D283" s="188"/>
      <c r="E283" s="189">
        <v>5.17</v>
      </c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200</v>
      </c>
      <c r="AH283" s="148">
        <v>0</v>
      </c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0" t="s">
        <v>1262</v>
      </c>
      <c r="D284" s="188"/>
      <c r="E284" s="189">
        <v>10.6</v>
      </c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>
        <v>0</v>
      </c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ht="33.75" outlineLevel="1" x14ac:dyDescent="0.2">
      <c r="A285" s="167">
        <v>56</v>
      </c>
      <c r="B285" s="168" t="s">
        <v>443</v>
      </c>
      <c r="C285" s="184" t="s">
        <v>444</v>
      </c>
      <c r="D285" s="169" t="s">
        <v>195</v>
      </c>
      <c r="E285" s="170">
        <v>1950.51</v>
      </c>
      <c r="F285" s="171"/>
      <c r="G285" s="172">
        <f>ROUND(E285*F285,2)</f>
        <v>0</v>
      </c>
      <c r="H285" s="171"/>
      <c r="I285" s="172">
        <f>ROUND(E285*H285,2)</f>
        <v>0</v>
      </c>
      <c r="J285" s="171"/>
      <c r="K285" s="172">
        <f>ROUND(E285*J285,2)</f>
        <v>0</v>
      </c>
      <c r="L285" s="172">
        <v>21</v>
      </c>
      <c r="M285" s="172">
        <f>G285*(1+L285/100)</f>
        <v>0</v>
      </c>
      <c r="N285" s="172">
        <v>0</v>
      </c>
      <c r="O285" s="172">
        <f>ROUND(E285*N285,2)</f>
        <v>0</v>
      </c>
      <c r="P285" s="172">
        <v>0</v>
      </c>
      <c r="Q285" s="172">
        <f>ROUND(E285*P285,2)</f>
        <v>0</v>
      </c>
      <c r="R285" s="172"/>
      <c r="S285" s="172" t="s">
        <v>177</v>
      </c>
      <c r="T285" s="173" t="s">
        <v>178</v>
      </c>
      <c r="U285" s="158">
        <v>0.45</v>
      </c>
      <c r="V285" s="158">
        <f>ROUND(E285*U285,2)</f>
        <v>877.73</v>
      </c>
      <c r="W285" s="15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 t="s">
        <v>196</v>
      </c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outlineLevel="1" x14ac:dyDescent="0.2">
      <c r="A286" s="155"/>
      <c r="B286" s="156"/>
      <c r="C286" s="190" t="s">
        <v>1258</v>
      </c>
      <c r="D286" s="188"/>
      <c r="E286" s="189">
        <v>1716.1</v>
      </c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200</v>
      </c>
      <c r="AH286" s="148">
        <v>0</v>
      </c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190" t="s">
        <v>1259</v>
      </c>
      <c r="D287" s="188"/>
      <c r="E287" s="189">
        <v>215</v>
      </c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>
        <v>0</v>
      </c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190" t="s">
        <v>1260</v>
      </c>
      <c r="D288" s="188"/>
      <c r="E288" s="189">
        <v>3.64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0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1" x14ac:dyDescent="0.2">
      <c r="A289" s="155"/>
      <c r="B289" s="156"/>
      <c r="C289" s="190" t="s">
        <v>1261</v>
      </c>
      <c r="D289" s="188"/>
      <c r="E289" s="189">
        <v>5.17</v>
      </c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200</v>
      </c>
      <c r="AH289" s="148">
        <v>0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1" x14ac:dyDescent="0.2">
      <c r="A290" s="155"/>
      <c r="B290" s="156"/>
      <c r="C290" s="190" t="s">
        <v>1262</v>
      </c>
      <c r="D290" s="188"/>
      <c r="E290" s="189">
        <v>10.6</v>
      </c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200</v>
      </c>
      <c r="AH290" s="148">
        <v>0</v>
      </c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ht="22.5" outlineLevel="1" x14ac:dyDescent="0.2">
      <c r="A291" s="167">
        <v>57</v>
      </c>
      <c r="B291" s="168" t="s">
        <v>445</v>
      </c>
      <c r="C291" s="184" t="s">
        <v>446</v>
      </c>
      <c r="D291" s="169" t="s">
        <v>195</v>
      </c>
      <c r="E291" s="170">
        <v>520.6</v>
      </c>
      <c r="F291" s="171"/>
      <c r="G291" s="172">
        <f>ROUND(E291*F291,2)</f>
        <v>0</v>
      </c>
      <c r="H291" s="171"/>
      <c r="I291" s="172">
        <f>ROUND(E291*H291,2)</f>
        <v>0</v>
      </c>
      <c r="J291" s="171"/>
      <c r="K291" s="172">
        <f>ROUND(E291*J291,2)</f>
        <v>0</v>
      </c>
      <c r="L291" s="172">
        <v>21</v>
      </c>
      <c r="M291" s="172">
        <f>G291*(1+L291/100)</f>
        <v>0</v>
      </c>
      <c r="N291" s="172">
        <v>0</v>
      </c>
      <c r="O291" s="172">
        <f>ROUND(E291*N291,2)</f>
        <v>0</v>
      </c>
      <c r="P291" s="172">
        <v>0</v>
      </c>
      <c r="Q291" s="172">
        <f>ROUND(E291*P291,2)</f>
        <v>0</v>
      </c>
      <c r="R291" s="172"/>
      <c r="S291" s="172" t="s">
        <v>177</v>
      </c>
      <c r="T291" s="173" t="s">
        <v>178</v>
      </c>
      <c r="U291" s="158">
        <v>0.44</v>
      </c>
      <c r="V291" s="158">
        <f>ROUND(E291*U291,2)</f>
        <v>229.06</v>
      </c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196</v>
      </c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outlineLevel="1" x14ac:dyDescent="0.2">
      <c r="A292" s="155"/>
      <c r="B292" s="156"/>
      <c r="C292" s="190" t="s">
        <v>447</v>
      </c>
      <c r="D292" s="188"/>
      <c r="E292" s="189">
        <v>26.4</v>
      </c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200</v>
      </c>
      <c r="AH292" s="148">
        <v>0</v>
      </c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ht="22.5" outlineLevel="1" x14ac:dyDescent="0.2">
      <c r="A293" s="155"/>
      <c r="B293" s="156"/>
      <c r="C293" s="190" t="s">
        <v>448</v>
      </c>
      <c r="D293" s="188"/>
      <c r="E293" s="189">
        <v>72</v>
      </c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>
        <v>0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outlineLevel="1" x14ac:dyDescent="0.2">
      <c r="A294" s="155"/>
      <c r="B294" s="156"/>
      <c r="C294" s="190" t="s">
        <v>1039</v>
      </c>
      <c r="D294" s="188"/>
      <c r="E294" s="189">
        <v>65</v>
      </c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200</v>
      </c>
      <c r="AH294" s="148">
        <v>0</v>
      </c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1" x14ac:dyDescent="0.2">
      <c r="A295" s="155"/>
      <c r="B295" s="156"/>
      <c r="C295" s="190" t="s">
        <v>1275</v>
      </c>
      <c r="D295" s="188"/>
      <c r="E295" s="189">
        <v>142.19999999999999</v>
      </c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200</v>
      </c>
      <c r="AH295" s="148">
        <v>0</v>
      </c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1" x14ac:dyDescent="0.2">
      <c r="A296" s="155"/>
      <c r="B296" s="156"/>
      <c r="C296" s="190" t="s">
        <v>1276</v>
      </c>
      <c r="D296" s="188"/>
      <c r="E296" s="189">
        <v>215</v>
      </c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 t="s">
        <v>200</v>
      </c>
      <c r="AH296" s="148">
        <v>0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ht="22.5" outlineLevel="1" x14ac:dyDescent="0.2">
      <c r="A297" s="167">
        <v>58</v>
      </c>
      <c r="B297" s="168" t="s">
        <v>452</v>
      </c>
      <c r="C297" s="184" t="s">
        <v>453</v>
      </c>
      <c r="D297" s="169" t="s">
        <v>195</v>
      </c>
      <c r="E297" s="170">
        <v>520.6</v>
      </c>
      <c r="F297" s="171"/>
      <c r="G297" s="172">
        <f>ROUND(E297*F297,2)</f>
        <v>0</v>
      </c>
      <c r="H297" s="171"/>
      <c r="I297" s="172">
        <f>ROUND(E297*H297,2)</f>
        <v>0</v>
      </c>
      <c r="J297" s="171"/>
      <c r="K297" s="172">
        <f>ROUND(E297*J297,2)</f>
        <v>0</v>
      </c>
      <c r="L297" s="172">
        <v>21</v>
      </c>
      <c r="M297" s="172">
        <f>G297*(1+L297/100)</f>
        <v>0</v>
      </c>
      <c r="N297" s="172">
        <v>0</v>
      </c>
      <c r="O297" s="172">
        <f>ROUND(E297*N297,2)</f>
        <v>0</v>
      </c>
      <c r="P297" s="172">
        <v>0</v>
      </c>
      <c r="Q297" s="172">
        <f>ROUND(E297*P297,2)</f>
        <v>0</v>
      </c>
      <c r="R297" s="172"/>
      <c r="S297" s="172" t="s">
        <v>177</v>
      </c>
      <c r="T297" s="173" t="s">
        <v>178</v>
      </c>
      <c r="U297" s="158">
        <v>0.72</v>
      </c>
      <c r="V297" s="158">
        <f>ROUND(E297*U297,2)</f>
        <v>374.83</v>
      </c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196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190" t="s">
        <v>447</v>
      </c>
      <c r="D298" s="188"/>
      <c r="E298" s="189">
        <v>26.4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>
        <v>0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ht="22.5" outlineLevel="1" x14ac:dyDescent="0.2">
      <c r="A299" s="155"/>
      <c r="B299" s="156"/>
      <c r="C299" s="190" t="s">
        <v>448</v>
      </c>
      <c r="D299" s="188"/>
      <c r="E299" s="189">
        <v>72</v>
      </c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 t="s">
        <v>200</v>
      </c>
      <c r="AH299" s="148">
        <v>0</v>
      </c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1" x14ac:dyDescent="0.2">
      <c r="A300" s="155"/>
      <c r="B300" s="156"/>
      <c r="C300" s="190" t="s">
        <v>1039</v>
      </c>
      <c r="D300" s="188"/>
      <c r="E300" s="189">
        <v>65</v>
      </c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200</v>
      </c>
      <c r="AH300" s="148">
        <v>0</v>
      </c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55"/>
      <c r="B301" s="156"/>
      <c r="C301" s="190" t="s">
        <v>1275</v>
      </c>
      <c r="D301" s="188"/>
      <c r="E301" s="189">
        <v>142.19999999999999</v>
      </c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200</v>
      </c>
      <c r="AH301" s="148">
        <v>0</v>
      </c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1" x14ac:dyDescent="0.2">
      <c r="A302" s="155"/>
      <c r="B302" s="156"/>
      <c r="C302" s="190" t="s">
        <v>1276</v>
      </c>
      <c r="D302" s="188"/>
      <c r="E302" s="189">
        <v>215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200</v>
      </c>
      <c r="AH302" s="148">
        <v>0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ht="22.5" outlineLevel="1" x14ac:dyDescent="0.2">
      <c r="A303" s="167">
        <v>59</v>
      </c>
      <c r="B303" s="168" t="s">
        <v>460</v>
      </c>
      <c r="C303" s="184" t="s">
        <v>461</v>
      </c>
      <c r="D303" s="169" t="s">
        <v>195</v>
      </c>
      <c r="E303" s="170">
        <v>1950.51</v>
      </c>
      <c r="F303" s="171"/>
      <c r="G303" s="172">
        <f>ROUND(E303*F303,2)</f>
        <v>0</v>
      </c>
      <c r="H303" s="171"/>
      <c r="I303" s="172">
        <f>ROUND(E303*H303,2)</f>
        <v>0</v>
      </c>
      <c r="J303" s="171"/>
      <c r="K303" s="172">
        <f>ROUND(E303*J303,2)</f>
        <v>0</v>
      </c>
      <c r="L303" s="172">
        <v>21</v>
      </c>
      <c r="M303" s="172">
        <f>G303*(1+L303/100)</f>
        <v>0</v>
      </c>
      <c r="N303" s="172">
        <v>0</v>
      </c>
      <c r="O303" s="172">
        <f>ROUND(E303*N303,2)</f>
        <v>0</v>
      </c>
      <c r="P303" s="172">
        <v>0</v>
      </c>
      <c r="Q303" s="172">
        <f>ROUND(E303*P303,2)</f>
        <v>0</v>
      </c>
      <c r="R303" s="172"/>
      <c r="S303" s="172" t="s">
        <v>177</v>
      </c>
      <c r="T303" s="173" t="s">
        <v>178</v>
      </c>
      <c r="U303" s="158">
        <v>0.36</v>
      </c>
      <c r="V303" s="158">
        <f>ROUND(E303*U303,2)</f>
        <v>702.18</v>
      </c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196</v>
      </c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outlineLevel="1" x14ac:dyDescent="0.2">
      <c r="A304" s="155"/>
      <c r="B304" s="156"/>
      <c r="C304" s="190" t="s">
        <v>1258</v>
      </c>
      <c r="D304" s="188"/>
      <c r="E304" s="189">
        <v>1716.1</v>
      </c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200</v>
      </c>
      <c r="AH304" s="148">
        <v>0</v>
      </c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outlineLevel="1" x14ac:dyDescent="0.2">
      <c r="A305" s="155"/>
      <c r="B305" s="156"/>
      <c r="C305" s="190" t="s">
        <v>1259</v>
      </c>
      <c r="D305" s="188"/>
      <c r="E305" s="189">
        <v>215</v>
      </c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 t="s">
        <v>200</v>
      </c>
      <c r="AH305" s="148">
        <v>0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55"/>
      <c r="B306" s="156"/>
      <c r="C306" s="190" t="s">
        <v>1260</v>
      </c>
      <c r="D306" s="188"/>
      <c r="E306" s="189">
        <v>3.64</v>
      </c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200</v>
      </c>
      <c r="AH306" s="148">
        <v>0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55"/>
      <c r="B307" s="156"/>
      <c r="C307" s="190" t="s">
        <v>1261</v>
      </c>
      <c r="D307" s="188"/>
      <c r="E307" s="189">
        <v>5.17</v>
      </c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200</v>
      </c>
      <c r="AH307" s="148">
        <v>0</v>
      </c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1" x14ac:dyDescent="0.2">
      <c r="A308" s="155"/>
      <c r="B308" s="156"/>
      <c r="C308" s="190" t="s">
        <v>1262</v>
      </c>
      <c r="D308" s="188"/>
      <c r="E308" s="189">
        <v>10.6</v>
      </c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200</v>
      </c>
      <c r="AH308" s="148">
        <v>0</v>
      </c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ht="22.5" outlineLevel="1" x14ac:dyDescent="0.2">
      <c r="A309" s="167">
        <v>60</v>
      </c>
      <c r="B309" s="168" t="s">
        <v>462</v>
      </c>
      <c r="C309" s="184" t="s">
        <v>463</v>
      </c>
      <c r="D309" s="169" t="s">
        <v>195</v>
      </c>
      <c r="E309" s="170">
        <v>1950.51</v>
      </c>
      <c r="F309" s="171"/>
      <c r="G309" s="172">
        <f>ROUND(E309*F309,2)</f>
        <v>0</v>
      </c>
      <c r="H309" s="171"/>
      <c r="I309" s="172">
        <f>ROUND(E309*H309,2)</f>
        <v>0</v>
      </c>
      <c r="J309" s="171"/>
      <c r="K309" s="172">
        <f>ROUND(E309*J309,2)</f>
        <v>0</v>
      </c>
      <c r="L309" s="172">
        <v>21</v>
      </c>
      <c r="M309" s="172">
        <f>G309*(1+L309/100)</f>
        <v>0</v>
      </c>
      <c r="N309" s="172">
        <v>0</v>
      </c>
      <c r="O309" s="172">
        <f>ROUND(E309*N309,2)</f>
        <v>0</v>
      </c>
      <c r="P309" s="172">
        <v>0</v>
      </c>
      <c r="Q309" s="172">
        <f>ROUND(E309*P309,2)</f>
        <v>0</v>
      </c>
      <c r="R309" s="172"/>
      <c r="S309" s="172" t="s">
        <v>184</v>
      </c>
      <c r="T309" s="173" t="s">
        <v>178</v>
      </c>
      <c r="U309" s="158">
        <v>0</v>
      </c>
      <c r="V309" s="158">
        <f>ROUND(E309*U309,2)</f>
        <v>0</v>
      </c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196</v>
      </c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55"/>
      <c r="B310" s="156"/>
      <c r="C310" s="190" t="s">
        <v>1258</v>
      </c>
      <c r="D310" s="188"/>
      <c r="E310" s="189">
        <v>1716.1</v>
      </c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200</v>
      </c>
      <c r="AH310" s="148">
        <v>0</v>
      </c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1" x14ac:dyDescent="0.2">
      <c r="A311" s="155"/>
      <c r="B311" s="156"/>
      <c r="C311" s="190" t="s">
        <v>1259</v>
      </c>
      <c r="D311" s="188"/>
      <c r="E311" s="189">
        <v>215</v>
      </c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200</v>
      </c>
      <c r="AH311" s="148">
        <v>0</v>
      </c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55"/>
      <c r="B312" s="156"/>
      <c r="C312" s="190" t="s">
        <v>1260</v>
      </c>
      <c r="D312" s="188"/>
      <c r="E312" s="189">
        <v>3.64</v>
      </c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200</v>
      </c>
      <c r="AH312" s="148">
        <v>0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1" x14ac:dyDescent="0.2">
      <c r="A313" s="155"/>
      <c r="B313" s="156"/>
      <c r="C313" s="190" t="s">
        <v>1261</v>
      </c>
      <c r="D313" s="188"/>
      <c r="E313" s="189">
        <v>5.17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>
        <v>0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outlineLevel="1" x14ac:dyDescent="0.2">
      <c r="A314" s="155"/>
      <c r="B314" s="156"/>
      <c r="C314" s="190" t="s">
        <v>1262</v>
      </c>
      <c r="D314" s="188"/>
      <c r="E314" s="189">
        <v>10.6</v>
      </c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200</v>
      </c>
      <c r="AH314" s="148">
        <v>0</v>
      </c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67">
        <v>61</v>
      </c>
      <c r="B315" s="168" t="s">
        <v>464</v>
      </c>
      <c r="C315" s="184" t="s">
        <v>465</v>
      </c>
      <c r="D315" s="169" t="s">
        <v>195</v>
      </c>
      <c r="E315" s="170">
        <v>1950.51</v>
      </c>
      <c r="F315" s="171"/>
      <c r="G315" s="172">
        <f>ROUND(E315*F315,2)</f>
        <v>0</v>
      </c>
      <c r="H315" s="171"/>
      <c r="I315" s="172">
        <f>ROUND(E315*H315,2)</f>
        <v>0</v>
      </c>
      <c r="J315" s="171"/>
      <c r="K315" s="172">
        <f>ROUND(E315*J315,2)</f>
        <v>0</v>
      </c>
      <c r="L315" s="172">
        <v>21</v>
      </c>
      <c r="M315" s="172">
        <f>G315*(1+L315/100)</f>
        <v>0</v>
      </c>
      <c r="N315" s="172">
        <v>0</v>
      </c>
      <c r="O315" s="172">
        <f>ROUND(E315*N315,2)</f>
        <v>0</v>
      </c>
      <c r="P315" s="172">
        <v>0</v>
      </c>
      <c r="Q315" s="172">
        <f>ROUND(E315*P315,2)</f>
        <v>0</v>
      </c>
      <c r="R315" s="172"/>
      <c r="S315" s="172" t="s">
        <v>184</v>
      </c>
      <c r="T315" s="173" t="s">
        <v>178</v>
      </c>
      <c r="U315" s="158">
        <v>0</v>
      </c>
      <c r="V315" s="158">
        <f>ROUND(E315*U315,2)</f>
        <v>0</v>
      </c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196</v>
      </c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190" t="s">
        <v>1258</v>
      </c>
      <c r="D316" s="188"/>
      <c r="E316" s="189">
        <v>1716.1</v>
      </c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>
        <v>0</v>
      </c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190" t="s">
        <v>1259</v>
      </c>
      <c r="D317" s="188"/>
      <c r="E317" s="189">
        <v>215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outlineLevel="1" x14ac:dyDescent="0.2">
      <c r="A318" s="155"/>
      <c r="B318" s="156"/>
      <c r="C318" s="190" t="s">
        <v>1260</v>
      </c>
      <c r="D318" s="188"/>
      <c r="E318" s="189">
        <v>3.64</v>
      </c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200</v>
      </c>
      <c r="AH318" s="148">
        <v>0</v>
      </c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1" x14ac:dyDescent="0.2">
      <c r="A319" s="155"/>
      <c r="B319" s="156"/>
      <c r="C319" s="190" t="s">
        <v>1261</v>
      </c>
      <c r="D319" s="188"/>
      <c r="E319" s="189">
        <v>5.17</v>
      </c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>
        <v>0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190" t="s">
        <v>1262</v>
      </c>
      <c r="D320" s="188"/>
      <c r="E320" s="189">
        <v>10.6</v>
      </c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>
        <v>0</v>
      </c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x14ac:dyDescent="0.2">
      <c r="A321" s="161" t="s">
        <v>172</v>
      </c>
      <c r="B321" s="162" t="s">
        <v>86</v>
      </c>
      <c r="C321" s="182" t="s">
        <v>87</v>
      </c>
      <c r="D321" s="163"/>
      <c r="E321" s="164"/>
      <c r="F321" s="165"/>
      <c r="G321" s="165">
        <f>SUMIF(AG322:AG331,"&lt;&gt;NOR",G322:G331)</f>
        <v>0</v>
      </c>
      <c r="H321" s="165"/>
      <c r="I321" s="165">
        <f>SUM(I322:I331)</f>
        <v>0</v>
      </c>
      <c r="J321" s="165"/>
      <c r="K321" s="165">
        <f>SUM(K322:K331)</f>
        <v>0</v>
      </c>
      <c r="L321" s="165"/>
      <c r="M321" s="165">
        <f>SUM(M322:M331)</f>
        <v>0</v>
      </c>
      <c r="N321" s="165"/>
      <c r="O321" s="165">
        <f>SUM(O322:O331)</f>
        <v>0</v>
      </c>
      <c r="P321" s="165"/>
      <c r="Q321" s="165">
        <f>SUM(Q322:Q331)</f>
        <v>0</v>
      </c>
      <c r="R321" s="165"/>
      <c r="S321" s="165"/>
      <c r="T321" s="166"/>
      <c r="U321" s="160"/>
      <c r="V321" s="160">
        <f>SUM(V322:V331)</f>
        <v>245.75</v>
      </c>
      <c r="W321" s="160"/>
      <c r="AG321" t="s">
        <v>173</v>
      </c>
    </row>
    <row r="322" spans="1:60" ht="22.5" outlineLevel="1" x14ac:dyDescent="0.2">
      <c r="A322" s="167">
        <v>62</v>
      </c>
      <c r="B322" s="168" t="s">
        <v>466</v>
      </c>
      <c r="C322" s="184" t="s">
        <v>467</v>
      </c>
      <c r="D322" s="169" t="s">
        <v>208</v>
      </c>
      <c r="E322" s="170">
        <v>4.6863000000000001</v>
      </c>
      <c r="F322" s="171"/>
      <c r="G322" s="172">
        <f>ROUND(E322*F322,2)</f>
        <v>0</v>
      </c>
      <c r="H322" s="171"/>
      <c r="I322" s="172">
        <f>ROUND(E322*H322,2)</f>
        <v>0</v>
      </c>
      <c r="J322" s="171"/>
      <c r="K322" s="172">
        <f>ROUND(E322*J322,2)</f>
        <v>0</v>
      </c>
      <c r="L322" s="172">
        <v>21</v>
      </c>
      <c r="M322" s="172">
        <f>G322*(1+L322/100)</f>
        <v>0</v>
      </c>
      <c r="N322" s="172">
        <v>0</v>
      </c>
      <c r="O322" s="172">
        <f>ROUND(E322*N322,2)</f>
        <v>0</v>
      </c>
      <c r="P322" s="172">
        <v>0</v>
      </c>
      <c r="Q322" s="172">
        <f>ROUND(E322*P322,2)</f>
        <v>0</v>
      </c>
      <c r="R322" s="172"/>
      <c r="S322" s="172" t="s">
        <v>177</v>
      </c>
      <c r="T322" s="173" t="s">
        <v>178</v>
      </c>
      <c r="U322" s="158">
        <v>2.58</v>
      </c>
      <c r="V322" s="158">
        <f>ROUND(E322*U322,2)</f>
        <v>12.09</v>
      </c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196</v>
      </c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190" t="s">
        <v>468</v>
      </c>
      <c r="D323" s="188"/>
      <c r="E323" s="189">
        <v>4.6900000000000004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0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ht="22.5" outlineLevel="1" x14ac:dyDescent="0.2">
      <c r="A324" s="167">
        <v>63</v>
      </c>
      <c r="B324" s="168" t="s">
        <v>469</v>
      </c>
      <c r="C324" s="184" t="s">
        <v>470</v>
      </c>
      <c r="D324" s="169" t="s">
        <v>195</v>
      </c>
      <c r="E324" s="170">
        <v>742.71600000000001</v>
      </c>
      <c r="F324" s="171"/>
      <c r="G324" s="172">
        <f>ROUND(E324*F324,2)</f>
        <v>0</v>
      </c>
      <c r="H324" s="171"/>
      <c r="I324" s="172">
        <f>ROUND(E324*H324,2)</f>
        <v>0</v>
      </c>
      <c r="J324" s="171"/>
      <c r="K324" s="172">
        <f>ROUND(E324*J324,2)</f>
        <v>0</v>
      </c>
      <c r="L324" s="172">
        <v>21</v>
      </c>
      <c r="M324" s="172">
        <f>G324*(1+L324/100)</f>
        <v>0</v>
      </c>
      <c r="N324" s="172">
        <v>0</v>
      </c>
      <c r="O324" s="172">
        <f>ROUND(E324*N324,2)</f>
        <v>0</v>
      </c>
      <c r="P324" s="172">
        <v>0</v>
      </c>
      <c r="Q324" s="172">
        <f>ROUND(E324*P324,2)</f>
        <v>0</v>
      </c>
      <c r="R324" s="172"/>
      <c r="S324" s="172" t="s">
        <v>177</v>
      </c>
      <c r="T324" s="173" t="s">
        <v>178</v>
      </c>
      <c r="U324" s="158">
        <v>0.25</v>
      </c>
      <c r="V324" s="158">
        <f>ROUND(E324*U324,2)</f>
        <v>185.68</v>
      </c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196</v>
      </c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190" t="s">
        <v>1277</v>
      </c>
      <c r="D325" s="188"/>
      <c r="E325" s="189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>
        <v>0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55"/>
      <c r="B326" s="156"/>
      <c r="C326" s="190" t="s">
        <v>1278</v>
      </c>
      <c r="D326" s="188"/>
      <c r="E326" s="189">
        <v>303.36</v>
      </c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200</v>
      </c>
      <c r="AH326" s="148">
        <v>0</v>
      </c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1" x14ac:dyDescent="0.2">
      <c r="A327" s="155"/>
      <c r="B327" s="156"/>
      <c r="C327" s="190" t="s">
        <v>473</v>
      </c>
      <c r="D327" s="188"/>
      <c r="E327" s="189">
        <v>439.36</v>
      </c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200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ht="22.5" outlineLevel="1" x14ac:dyDescent="0.2">
      <c r="A328" s="167">
        <v>64</v>
      </c>
      <c r="B328" s="168" t="s">
        <v>474</v>
      </c>
      <c r="C328" s="184" t="s">
        <v>475</v>
      </c>
      <c r="D328" s="169" t="s">
        <v>195</v>
      </c>
      <c r="E328" s="170">
        <v>112.2</v>
      </c>
      <c r="F328" s="171"/>
      <c r="G328" s="172">
        <f>ROUND(E328*F328,2)</f>
        <v>0</v>
      </c>
      <c r="H328" s="171"/>
      <c r="I328" s="172">
        <f>ROUND(E328*H328,2)</f>
        <v>0</v>
      </c>
      <c r="J328" s="171"/>
      <c r="K328" s="172">
        <f>ROUND(E328*J328,2)</f>
        <v>0</v>
      </c>
      <c r="L328" s="172">
        <v>21</v>
      </c>
      <c r="M328" s="172">
        <f>G328*(1+L328/100)</f>
        <v>0</v>
      </c>
      <c r="N328" s="172">
        <v>0</v>
      </c>
      <c r="O328" s="172">
        <f>ROUND(E328*N328,2)</f>
        <v>0</v>
      </c>
      <c r="P328" s="172">
        <v>0</v>
      </c>
      <c r="Q328" s="172">
        <f>ROUND(E328*P328,2)</f>
        <v>0</v>
      </c>
      <c r="R328" s="172"/>
      <c r="S328" s="172" t="s">
        <v>177</v>
      </c>
      <c r="T328" s="173" t="s">
        <v>178</v>
      </c>
      <c r="U328" s="158">
        <v>0.27100000000000002</v>
      </c>
      <c r="V328" s="158">
        <f>ROUND(E328*U328,2)</f>
        <v>30.41</v>
      </c>
      <c r="W328" s="15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 t="s">
        <v>196</v>
      </c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55"/>
      <c r="B329" s="156"/>
      <c r="C329" s="190" t="s">
        <v>1279</v>
      </c>
      <c r="D329" s="188"/>
      <c r="E329" s="189">
        <v>112.2</v>
      </c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200</v>
      </c>
      <c r="AH329" s="148">
        <v>0</v>
      </c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ht="22.5" outlineLevel="1" x14ac:dyDescent="0.2">
      <c r="A330" s="167">
        <v>65</v>
      </c>
      <c r="B330" s="168" t="s">
        <v>477</v>
      </c>
      <c r="C330" s="184" t="s">
        <v>478</v>
      </c>
      <c r="D330" s="169" t="s">
        <v>195</v>
      </c>
      <c r="E330" s="170">
        <v>439.35599999999999</v>
      </c>
      <c r="F330" s="171"/>
      <c r="G330" s="172">
        <f>ROUND(E330*F330,2)</f>
        <v>0</v>
      </c>
      <c r="H330" s="171"/>
      <c r="I330" s="172">
        <f>ROUND(E330*H330,2)</f>
        <v>0</v>
      </c>
      <c r="J330" s="171"/>
      <c r="K330" s="172">
        <f>ROUND(E330*J330,2)</f>
        <v>0</v>
      </c>
      <c r="L330" s="172">
        <v>21</v>
      </c>
      <c r="M330" s="172">
        <f>G330*(1+L330/100)</f>
        <v>0</v>
      </c>
      <c r="N330" s="172">
        <v>0</v>
      </c>
      <c r="O330" s="172">
        <f>ROUND(E330*N330,2)</f>
        <v>0</v>
      </c>
      <c r="P330" s="172">
        <v>0</v>
      </c>
      <c r="Q330" s="172">
        <f>ROUND(E330*P330,2)</f>
        <v>0</v>
      </c>
      <c r="R330" s="172"/>
      <c r="S330" s="172" t="s">
        <v>177</v>
      </c>
      <c r="T330" s="173" t="s">
        <v>178</v>
      </c>
      <c r="U330" s="158">
        <v>0.04</v>
      </c>
      <c r="V330" s="158">
        <f>ROUND(E330*U330,2)</f>
        <v>17.57</v>
      </c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196</v>
      </c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outlineLevel="1" x14ac:dyDescent="0.2">
      <c r="A331" s="155"/>
      <c r="B331" s="156"/>
      <c r="C331" s="190" t="s">
        <v>473</v>
      </c>
      <c r="D331" s="188"/>
      <c r="E331" s="189">
        <v>439.36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200</v>
      </c>
      <c r="AH331" s="148">
        <v>0</v>
      </c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x14ac:dyDescent="0.2">
      <c r="A332" s="161" t="s">
        <v>172</v>
      </c>
      <c r="B332" s="162" t="s">
        <v>92</v>
      </c>
      <c r="C332" s="182" t="s">
        <v>93</v>
      </c>
      <c r="D332" s="163"/>
      <c r="E332" s="164"/>
      <c r="F332" s="165"/>
      <c r="G332" s="165">
        <f>SUMIF(AG333:AG336,"&lt;&gt;NOR",G333:G336)</f>
        <v>0</v>
      </c>
      <c r="H332" s="165"/>
      <c r="I332" s="165">
        <f>SUM(I333:I336)</f>
        <v>0</v>
      </c>
      <c r="J332" s="165"/>
      <c r="K332" s="165">
        <f>SUM(K333:K336)</f>
        <v>0</v>
      </c>
      <c r="L332" s="165"/>
      <c r="M332" s="165">
        <f>SUM(M333:M336)</f>
        <v>0</v>
      </c>
      <c r="N332" s="165"/>
      <c r="O332" s="165">
        <f>SUM(O333:O336)</f>
        <v>0</v>
      </c>
      <c r="P332" s="165"/>
      <c r="Q332" s="165">
        <f>SUM(Q333:Q336)</f>
        <v>0</v>
      </c>
      <c r="R332" s="165"/>
      <c r="S332" s="165"/>
      <c r="T332" s="166"/>
      <c r="U332" s="160"/>
      <c r="V332" s="160">
        <f>SUM(V333:V336)</f>
        <v>6.25</v>
      </c>
      <c r="W332" s="160"/>
      <c r="AG332" t="s">
        <v>173</v>
      </c>
    </row>
    <row r="333" spans="1:60" ht="45" outlineLevel="1" x14ac:dyDescent="0.2">
      <c r="A333" s="167">
        <v>66</v>
      </c>
      <c r="B333" s="168" t="s">
        <v>1280</v>
      </c>
      <c r="C333" s="184" t="s">
        <v>1281</v>
      </c>
      <c r="D333" s="169" t="s">
        <v>256</v>
      </c>
      <c r="E333" s="170">
        <v>44.63</v>
      </c>
      <c r="F333" s="171"/>
      <c r="G333" s="172">
        <f>ROUND(E333*F333,2)</f>
        <v>0</v>
      </c>
      <c r="H333" s="171"/>
      <c r="I333" s="172">
        <f>ROUND(E333*H333,2)</f>
        <v>0</v>
      </c>
      <c r="J333" s="171"/>
      <c r="K333" s="172">
        <f>ROUND(E333*J333,2)</f>
        <v>0</v>
      </c>
      <c r="L333" s="172">
        <v>21</v>
      </c>
      <c r="M333" s="172">
        <f>G333*(1+L333/100)</f>
        <v>0</v>
      </c>
      <c r="N333" s="172">
        <v>0</v>
      </c>
      <c r="O333" s="172">
        <f>ROUND(E333*N333,2)</f>
        <v>0</v>
      </c>
      <c r="P333" s="172">
        <v>0</v>
      </c>
      <c r="Q333" s="172">
        <f>ROUND(E333*P333,2)</f>
        <v>0</v>
      </c>
      <c r="R333" s="172"/>
      <c r="S333" s="172" t="s">
        <v>177</v>
      </c>
      <c r="T333" s="173" t="s">
        <v>178</v>
      </c>
      <c r="U333" s="158">
        <v>0.14000000000000001</v>
      </c>
      <c r="V333" s="158">
        <f>ROUND(E333*U333,2)</f>
        <v>6.25</v>
      </c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196</v>
      </c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outlineLevel="1" x14ac:dyDescent="0.2">
      <c r="A334" s="155"/>
      <c r="B334" s="156"/>
      <c r="C334" s="190" t="s">
        <v>1282</v>
      </c>
      <c r="D334" s="188"/>
      <c r="E334" s="189">
        <v>44.63</v>
      </c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200</v>
      </c>
      <c r="AH334" s="148">
        <v>0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ht="22.5" outlineLevel="1" x14ac:dyDescent="0.2">
      <c r="A335" s="167">
        <v>67</v>
      </c>
      <c r="B335" s="168" t="s">
        <v>1283</v>
      </c>
      <c r="C335" s="184" t="s">
        <v>1284</v>
      </c>
      <c r="D335" s="169" t="s">
        <v>227</v>
      </c>
      <c r="E335" s="170">
        <v>45.076300000000003</v>
      </c>
      <c r="F335" s="171"/>
      <c r="G335" s="172">
        <f>ROUND(E335*F335,2)</f>
        <v>0</v>
      </c>
      <c r="H335" s="171"/>
      <c r="I335" s="172">
        <f>ROUND(E335*H335,2)</f>
        <v>0</v>
      </c>
      <c r="J335" s="171"/>
      <c r="K335" s="172">
        <f>ROUND(E335*J335,2)</f>
        <v>0</v>
      </c>
      <c r="L335" s="172">
        <v>21</v>
      </c>
      <c r="M335" s="172">
        <f>G335*(1+L335/100)</f>
        <v>0</v>
      </c>
      <c r="N335" s="172">
        <v>0</v>
      </c>
      <c r="O335" s="172">
        <f>ROUND(E335*N335,2)</f>
        <v>0</v>
      </c>
      <c r="P335" s="172">
        <v>0</v>
      </c>
      <c r="Q335" s="172">
        <f>ROUND(E335*P335,2)</f>
        <v>0</v>
      </c>
      <c r="R335" s="172" t="s">
        <v>228</v>
      </c>
      <c r="S335" s="172" t="s">
        <v>177</v>
      </c>
      <c r="T335" s="173" t="s">
        <v>178</v>
      </c>
      <c r="U335" s="158">
        <v>0</v>
      </c>
      <c r="V335" s="158">
        <f>ROUND(E335*U335,2)</f>
        <v>0</v>
      </c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185</v>
      </c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1" x14ac:dyDescent="0.2">
      <c r="A336" s="155"/>
      <c r="B336" s="156"/>
      <c r="C336" s="190" t="s">
        <v>1285</v>
      </c>
      <c r="D336" s="188"/>
      <c r="E336" s="189">
        <v>45.08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x14ac:dyDescent="0.2">
      <c r="A337" s="161" t="s">
        <v>172</v>
      </c>
      <c r="B337" s="162" t="s">
        <v>94</v>
      </c>
      <c r="C337" s="182" t="s">
        <v>95</v>
      </c>
      <c r="D337" s="163"/>
      <c r="E337" s="164"/>
      <c r="F337" s="165"/>
      <c r="G337" s="165">
        <f>SUMIF(AG338:AG392,"&lt;&gt;NOR",G338:G392)</f>
        <v>0</v>
      </c>
      <c r="H337" s="165"/>
      <c r="I337" s="165">
        <f>SUM(I338:I392)</f>
        <v>0</v>
      </c>
      <c r="J337" s="165"/>
      <c r="K337" s="165">
        <f>SUM(K338:K392)</f>
        <v>0</v>
      </c>
      <c r="L337" s="165"/>
      <c r="M337" s="165">
        <f>SUM(M338:M392)</f>
        <v>0</v>
      </c>
      <c r="N337" s="165"/>
      <c r="O337" s="165">
        <f>SUM(O338:O392)</f>
        <v>0</v>
      </c>
      <c r="P337" s="165"/>
      <c r="Q337" s="165">
        <f>SUM(Q338:Q392)</f>
        <v>0</v>
      </c>
      <c r="R337" s="165"/>
      <c r="S337" s="165"/>
      <c r="T337" s="166"/>
      <c r="U337" s="160"/>
      <c r="V337" s="160">
        <f>SUM(V338:V392)</f>
        <v>1580.81</v>
      </c>
      <c r="W337" s="160"/>
      <c r="AG337" t="s">
        <v>173</v>
      </c>
    </row>
    <row r="338" spans="1:60" ht="33.75" outlineLevel="1" x14ac:dyDescent="0.2">
      <c r="A338" s="167">
        <v>68</v>
      </c>
      <c r="B338" s="168" t="s">
        <v>486</v>
      </c>
      <c r="C338" s="184" t="s">
        <v>487</v>
      </c>
      <c r="D338" s="169" t="s">
        <v>195</v>
      </c>
      <c r="E338" s="170">
        <v>2513.8890000000001</v>
      </c>
      <c r="F338" s="171"/>
      <c r="G338" s="172">
        <f>ROUND(E338*F338,2)</f>
        <v>0</v>
      </c>
      <c r="H338" s="171"/>
      <c r="I338" s="172">
        <f>ROUND(E338*H338,2)</f>
        <v>0</v>
      </c>
      <c r="J338" s="171"/>
      <c r="K338" s="172">
        <f>ROUND(E338*J338,2)</f>
        <v>0</v>
      </c>
      <c r="L338" s="172">
        <v>21</v>
      </c>
      <c r="M338" s="172">
        <f>G338*(1+L338/100)</f>
        <v>0</v>
      </c>
      <c r="N338" s="172">
        <v>0</v>
      </c>
      <c r="O338" s="172">
        <f>ROUND(E338*N338,2)</f>
        <v>0</v>
      </c>
      <c r="P338" s="172">
        <v>0</v>
      </c>
      <c r="Q338" s="172">
        <f>ROUND(E338*P338,2)</f>
        <v>0</v>
      </c>
      <c r="R338" s="172"/>
      <c r="S338" s="172" t="s">
        <v>177</v>
      </c>
      <c r="T338" s="173" t="s">
        <v>178</v>
      </c>
      <c r="U338" s="158">
        <v>0.13900000000000001</v>
      </c>
      <c r="V338" s="158">
        <f>ROUND(E338*U338,2)</f>
        <v>349.43</v>
      </c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196</v>
      </c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/>
      <c r="B339" s="156"/>
      <c r="C339" s="190" t="s">
        <v>1286</v>
      </c>
      <c r="D339" s="188"/>
      <c r="E339" s="189">
        <v>473.04</v>
      </c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200</v>
      </c>
      <c r="AH339" s="148">
        <v>0</v>
      </c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1" x14ac:dyDescent="0.2">
      <c r="A340" s="155"/>
      <c r="B340" s="156"/>
      <c r="C340" s="190" t="s">
        <v>1287</v>
      </c>
      <c r="D340" s="188"/>
      <c r="E340" s="189">
        <v>788.4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outlineLevel="1" x14ac:dyDescent="0.2">
      <c r="A341" s="155"/>
      <c r="B341" s="156"/>
      <c r="C341" s="190" t="s">
        <v>1288</v>
      </c>
      <c r="D341" s="188"/>
      <c r="E341" s="189">
        <v>801.9</v>
      </c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200</v>
      </c>
      <c r="AH341" s="148">
        <v>0</v>
      </c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outlineLevel="1" x14ac:dyDescent="0.2">
      <c r="A342" s="155"/>
      <c r="B342" s="156"/>
      <c r="C342" s="190" t="s">
        <v>1289</v>
      </c>
      <c r="D342" s="188"/>
      <c r="E342" s="189">
        <v>450.55</v>
      </c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200</v>
      </c>
      <c r="AH342" s="148">
        <v>0</v>
      </c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ht="45" outlineLevel="1" x14ac:dyDescent="0.2">
      <c r="A343" s="167">
        <v>69</v>
      </c>
      <c r="B343" s="168" t="s">
        <v>492</v>
      </c>
      <c r="C343" s="184" t="s">
        <v>493</v>
      </c>
      <c r="D343" s="169" t="s">
        <v>195</v>
      </c>
      <c r="E343" s="170">
        <v>10055.556</v>
      </c>
      <c r="F343" s="171"/>
      <c r="G343" s="172">
        <f>ROUND(E343*F343,2)</f>
        <v>0</v>
      </c>
      <c r="H343" s="171"/>
      <c r="I343" s="172">
        <f>ROUND(E343*H343,2)</f>
        <v>0</v>
      </c>
      <c r="J343" s="171"/>
      <c r="K343" s="172">
        <f>ROUND(E343*J343,2)</f>
        <v>0</v>
      </c>
      <c r="L343" s="172">
        <v>21</v>
      </c>
      <c r="M343" s="172">
        <f>G343*(1+L343/100)</f>
        <v>0</v>
      </c>
      <c r="N343" s="172">
        <v>0</v>
      </c>
      <c r="O343" s="172">
        <f>ROUND(E343*N343,2)</f>
        <v>0</v>
      </c>
      <c r="P343" s="172">
        <v>0</v>
      </c>
      <c r="Q343" s="172">
        <f>ROUND(E343*P343,2)</f>
        <v>0</v>
      </c>
      <c r="R343" s="172"/>
      <c r="S343" s="172" t="s">
        <v>177</v>
      </c>
      <c r="T343" s="173" t="s">
        <v>178</v>
      </c>
      <c r="U343" s="158">
        <v>7.0000000000000001E-3</v>
      </c>
      <c r="V343" s="158">
        <f>ROUND(E343*U343,2)</f>
        <v>70.39</v>
      </c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196</v>
      </c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outlineLevel="1" x14ac:dyDescent="0.2">
      <c r="A344" s="155"/>
      <c r="B344" s="156"/>
      <c r="C344" s="199" t="s">
        <v>283</v>
      </c>
      <c r="D344" s="191"/>
      <c r="E344" s="192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1" x14ac:dyDescent="0.2">
      <c r="A345" s="155"/>
      <c r="B345" s="156"/>
      <c r="C345" s="200" t="s">
        <v>1290</v>
      </c>
      <c r="D345" s="191"/>
      <c r="E345" s="192">
        <v>473.04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200</v>
      </c>
      <c r="AH345" s="148">
        <v>2</v>
      </c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200" t="s">
        <v>1291</v>
      </c>
      <c r="D346" s="191"/>
      <c r="E346" s="192">
        <v>788.4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2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outlineLevel="1" x14ac:dyDescent="0.2">
      <c r="A347" s="155"/>
      <c r="B347" s="156"/>
      <c r="C347" s="200" t="s">
        <v>1292</v>
      </c>
      <c r="D347" s="191"/>
      <c r="E347" s="192">
        <v>801.9</v>
      </c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200</v>
      </c>
      <c r="AH347" s="148">
        <v>2</v>
      </c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200" t="s">
        <v>1293</v>
      </c>
      <c r="D348" s="191"/>
      <c r="E348" s="192">
        <v>450.55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>
        <v>2</v>
      </c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outlineLevel="1" x14ac:dyDescent="0.2">
      <c r="A349" s="155"/>
      <c r="B349" s="156"/>
      <c r="C349" s="201" t="s">
        <v>295</v>
      </c>
      <c r="D349" s="193"/>
      <c r="E349" s="194">
        <v>2513.89</v>
      </c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200</v>
      </c>
      <c r="AH349" s="148">
        <v>3</v>
      </c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outlineLevel="1" x14ac:dyDescent="0.2">
      <c r="A350" s="155"/>
      <c r="B350" s="156"/>
      <c r="C350" s="199" t="s">
        <v>296</v>
      </c>
      <c r="D350" s="191"/>
      <c r="E350" s="192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200</v>
      </c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0" t="s">
        <v>1294</v>
      </c>
      <c r="D351" s="188"/>
      <c r="E351" s="189">
        <v>10055.56</v>
      </c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>
        <v>0</v>
      </c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ht="22.5" outlineLevel="1" x14ac:dyDescent="0.2">
      <c r="A352" s="167">
        <v>70</v>
      </c>
      <c r="B352" s="168" t="s">
        <v>499</v>
      </c>
      <c r="C352" s="184" t="s">
        <v>500</v>
      </c>
      <c r="D352" s="169" t="s">
        <v>195</v>
      </c>
      <c r="E352" s="170">
        <v>2513.8890000000001</v>
      </c>
      <c r="F352" s="171"/>
      <c r="G352" s="172">
        <f>ROUND(E352*F352,2)</f>
        <v>0</v>
      </c>
      <c r="H352" s="171"/>
      <c r="I352" s="172">
        <f>ROUND(E352*H352,2)</f>
        <v>0</v>
      </c>
      <c r="J352" s="171"/>
      <c r="K352" s="172">
        <f>ROUND(E352*J352,2)</f>
        <v>0</v>
      </c>
      <c r="L352" s="172">
        <v>21</v>
      </c>
      <c r="M352" s="172">
        <f>G352*(1+L352/100)</f>
        <v>0</v>
      </c>
      <c r="N352" s="172">
        <v>0</v>
      </c>
      <c r="O352" s="172">
        <f>ROUND(E352*N352,2)</f>
        <v>0</v>
      </c>
      <c r="P352" s="172">
        <v>0</v>
      </c>
      <c r="Q352" s="172">
        <f>ROUND(E352*P352,2)</f>
        <v>0</v>
      </c>
      <c r="R352" s="172"/>
      <c r="S352" s="172" t="s">
        <v>177</v>
      </c>
      <c r="T352" s="173" t="s">
        <v>178</v>
      </c>
      <c r="U352" s="158">
        <v>0.11700000000000001</v>
      </c>
      <c r="V352" s="158">
        <f>ROUND(E352*U352,2)</f>
        <v>294.13</v>
      </c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196</v>
      </c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190" t="s">
        <v>1286</v>
      </c>
      <c r="D353" s="188"/>
      <c r="E353" s="189">
        <v>473.04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0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outlineLevel="1" x14ac:dyDescent="0.2">
      <c r="A354" s="155"/>
      <c r="B354" s="156"/>
      <c r="C354" s="190" t="s">
        <v>1287</v>
      </c>
      <c r="D354" s="188"/>
      <c r="E354" s="189">
        <v>788.4</v>
      </c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200</v>
      </c>
      <c r="AH354" s="148">
        <v>0</v>
      </c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outlineLevel="1" x14ac:dyDescent="0.2">
      <c r="A355" s="155"/>
      <c r="B355" s="156"/>
      <c r="C355" s="190" t="s">
        <v>1288</v>
      </c>
      <c r="D355" s="188"/>
      <c r="E355" s="189">
        <v>801.9</v>
      </c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200</v>
      </c>
      <c r="AH355" s="148">
        <v>0</v>
      </c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outlineLevel="1" x14ac:dyDescent="0.2">
      <c r="A356" s="155"/>
      <c r="B356" s="156"/>
      <c r="C356" s="190" t="s">
        <v>1289</v>
      </c>
      <c r="D356" s="188"/>
      <c r="E356" s="189">
        <v>450.55</v>
      </c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200</v>
      </c>
      <c r="AH356" s="148">
        <v>0</v>
      </c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ht="22.5" outlineLevel="1" x14ac:dyDescent="0.2">
      <c r="A357" s="167">
        <v>71</v>
      </c>
      <c r="B357" s="168" t="s">
        <v>501</v>
      </c>
      <c r="C357" s="184" t="s">
        <v>502</v>
      </c>
      <c r="D357" s="169" t="s">
        <v>195</v>
      </c>
      <c r="E357" s="170">
        <v>280.5</v>
      </c>
      <c r="F357" s="171"/>
      <c r="G357" s="172">
        <f>ROUND(E357*F357,2)</f>
        <v>0</v>
      </c>
      <c r="H357" s="171"/>
      <c r="I357" s="172">
        <f>ROUND(E357*H357,2)</f>
        <v>0</v>
      </c>
      <c r="J357" s="171"/>
      <c r="K357" s="172">
        <f>ROUND(E357*J357,2)</f>
        <v>0</v>
      </c>
      <c r="L357" s="172">
        <v>21</v>
      </c>
      <c r="M357" s="172">
        <f>G357*(1+L357/100)</f>
        <v>0</v>
      </c>
      <c r="N357" s="172">
        <v>0</v>
      </c>
      <c r="O357" s="172">
        <f>ROUND(E357*N357,2)</f>
        <v>0</v>
      </c>
      <c r="P357" s="172">
        <v>0</v>
      </c>
      <c r="Q357" s="172">
        <f>ROUND(E357*P357,2)</f>
        <v>0</v>
      </c>
      <c r="R357" s="172"/>
      <c r="S357" s="172" t="s">
        <v>177</v>
      </c>
      <c r="T357" s="173" t="s">
        <v>178</v>
      </c>
      <c r="U357" s="158">
        <v>0.214</v>
      </c>
      <c r="V357" s="158">
        <f>ROUND(E357*U357,2)</f>
        <v>60.03</v>
      </c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196</v>
      </c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outlineLevel="1" x14ac:dyDescent="0.2">
      <c r="A358" s="155"/>
      <c r="B358" s="156"/>
      <c r="C358" s="190" t="s">
        <v>1295</v>
      </c>
      <c r="D358" s="188"/>
      <c r="E358" s="189">
        <v>280.5</v>
      </c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200</v>
      </c>
      <c r="AH358" s="148">
        <v>0</v>
      </c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ht="22.5" outlineLevel="1" x14ac:dyDescent="0.2">
      <c r="A359" s="167">
        <v>72</v>
      </c>
      <c r="B359" s="168" t="s">
        <v>504</v>
      </c>
      <c r="C359" s="184" t="s">
        <v>505</v>
      </c>
      <c r="D359" s="169" t="s">
        <v>195</v>
      </c>
      <c r="E359" s="170">
        <v>1578.26</v>
      </c>
      <c r="F359" s="171"/>
      <c r="G359" s="172">
        <f>ROUND(E359*F359,2)</f>
        <v>0</v>
      </c>
      <c r="H359" s="171"/>
      <c r="I359" s="172">
        <f>ROUND(E359*H359,2)</f>
        <v>0</v>
      </c>
      <c r="J359" s="171"/>
      <c r="K359" s="172">
        <f>ROUND(E359*J359,2)</f>
        <v>0</v>
      </c>
      <c r="L359" s="172">
        <v>21</v>
      </c>
      <c r="M359" s="172">
        <f>G359*(1+L359/100)</f>
        <v>0</v>
      </c>
      <c r="N359" s="172">
        <v>0</v>
      </c>
      <c r="O359" s="172">
        <f>ROUND(E359*N359,2)</f>
        <v>0</v>
      </c>
      <c r="P359" s="172">
        <v>0</v>
      </c>
      <c r="Q359" s="172">
        <f>ROUND(E359*P359,2)</f>
        <v>0</v>
      </c>
      <c r="R359" s="172"/>
      <c r="S359" s="172" t="s">
        <v>177</v>
      </c>
      <c r="T359" s="173" t="s">
        <v>178</v>
      </c>
      <c r="U359" s="158">
        <v>0.252</v>
      </c>
      <c r="V359" s="158">
        <f>ROUND(E359*U359,2)</f>
        <v>397.72</v>
      </c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196</v>
      </c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ht="22.5" outlineLevel="1" x14ac:dyDescent="0.2">
      <c r="A360" s="155"/>
      <c r="B360" s="156"/>
      <c r="C360" s="190" t="s">
        <v>506</v>
      </c>
      <c r="D360" s="188"/>
      <c r="E360" s="189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200</v>
      </c>
      <c r="AH360" s="148">
        <v>0</v>
      </c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1" x14ac:dyDescent="0.2">
      <c r="A361" s="155"/>
      <c r="B361" s="156"/>
      <c r="C361" s="190" t="s">
        <v>1287</v>
      </c>
      <c r="D361" s="188"/>
      <c r="E361" s="189">
        <v>788.4</v>
      </c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200</v>
      </c>
      <c r="AH361" s="148">
        <v>0</v>
      </c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1" x14ac:dyDescent="0.2">
      <c r="A362" s="155"/>
      <c r="B362" s="156"/>
      <c r="C362" s="190" t="s">
        <v>1296</v>
      </c>
      <c r="D362" s="188"/>
      <c r="E362" s="189">
        <v>789.86</v>
      </c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200</v>
      </c>
      <c r="AH362" s="148">
        <v>0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ht="33.75" outlineLevel="1" x14ac:dyDescent="0.2">
      <c r="A363" s="167">
        <v>73</v>
      </c>
      <c r="B363" s="168" t="s">
        <v>507</v>
      </c>
      <c r="C363" s="184" t="s">
        <v>508</v>
      </c>
      <c r="D363" s="169" t="s">
        <v>195</v>
      </c>
      <c r="E363" s="170">
        <v>1578.26</v>
      </c>
      <c r="F363" s="171"/>
      <c r="G363" s="172">
        <f>ROUND(E363*F363,2)</f>
        <v>0</v>
      </c>
      <c r="H363" s="171"/>
      <c r="I363" s="172">
        <f>ROUND(E363*H363,2)</f>
        <v>0</v>
      </c>
      <c r="J363" s="171"/>
      <c r="K363" s="172">
        <f>ROUND(E363*J363,2)</f>
        <v>0</v>
      </c>
      <c r="L363" s="172">
        <v>21</v>
      </c>
      <c r="M363" s="172">
        <f>G363*(1+L363/100)</f>
        <v>0</v>
      </c>
      <c r="N363" s="172">
        <v>0</v>
      </c>
      <c r="O363" s="172">
        <f>ROUND(E363*N363,2)</f>
        <v>0</v>
      </c>
      <c r="P363" s="172">
        <v>0</v>
      </c>
      <c r="Q363" s="172">
        <f>ROUND(E363*P363,2)</f>
        <v>0</v>
      </c>
      <c r="R363" s="172"/>
      <c r="S363" s="172" t="s">
        <v>177</v>
      </c>
      <c r="T363" s="173" t="s">
        <v>178</v>
      </c>
      <c r="U363" s="158">
        <v>0.01</v>
      </c>
      <c r="V363" s="158">
        <f>ROUND(E363*U363,2)</f>
        <v>15.78</v>
      </c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196</v>
      </c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ht="22.5" outlineLevel="1" x14ac:dyDescent="0.2">
      <c r="A364" s="155"/>
      <c r="B364" s="156"/>
      <c r="C364" s="190" t="s">
        <v>506</v>
      </c>
      <c r="D364" s="188"/>
      <c r="E364" s="189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200</v>
      </c>
      <c r="AH364" s="148">
        <v>0</v>
      </c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outlineLevel="1" x14ac:dyDescent="0.2">
      <c r="A365" s="155"/>
      <c r="B365" s="156"/>
      <c r="C365" s="190" t="s">
        <v>1287</v>
      </c>
      <c r="D365" s="188"/>
      <c r="E365" s="189">
        <v>788.4</v>
      </c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200</v>
      </c>
      <c r="AH365" s="148">
        <v>0</v>
      </c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outlineLevel="1" x14ac:dyDescent="0.2">
      <c r="A366" s="155"/>
      <c r="B366" s="156"/>
      <c r="C366" s="190" t="s">
        <v>1296</v>
      </c>
      <c r="D366" s="188"/>
      <c r="E366" s="189">
        <v>789.86</v>
      </c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200</v>
      </c>
      <c r="AH366" s="148">
        <v>0</v>
      </c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ht="33.75" outlineLevel="1" x14ac:dyDescent="0.2">
      <c r="A367" s="167">
        <v>74</v>
      </c>
      <c r="B367" s="168" t="s">
        <v>509</v>
      </c>
      <c r="C367" s="184" t="s">
        <v>510</v>
      </c>
      <c r="D367" s="169" t="s">
        <v>195</v>
      </c>
      <c r="E367" s="170">
        <v>1578.26</v>
      </c>
      <c r="F367" s="171"/>
      <c r="G367" s="172">
        <f>ROUND(E367*F367,2)</f>
        <v>0</v>
      </c>
      <c r="H367" s="171"/>
      <c r="I367" s="172">
        <f>ROUND(E367*H367,2)</f>
        <v>0</v>
      </c>
      <c r="J367" s="171"/>
      <c r="K367" s="172">
        <f>ROUND(E367*J367,2)</f>
        <v>0</v>
      </c>
      <c r="L367" s="172">
        <v>21</v>
      </c>
      <c r="M367" s="172">
        <f>G367*(1+L367/100)</f>
        <v>0</v>
      </c>
      <c r="N367" s="172">
        <v>0</v>
      </c>
      <c r="O367" s="172">
        <f>ROUND(E367*N367,2)</f>
        <v>0</v>
      </c>
      <c r="P367" s="172">
        <v>0</v>
      </c>
      <c r="Q367" s="172">
        <f>ROUND(E367*P367,2)</f>
        <v>0</v>
      </c>
      <c r="R367" s="172"/>
      <c r="S367" s="172" t="s">
        <v>177</v>
      </c>
      <c r="T367" s="173" t="s">
        <v>178</v>
      </c>
      <c r="U367" s="158">
        <v>0.19800000000000001</v>
      </c>
      <c r="V367" s="158">
        <f>ROUND(E367*U367,2)</f>
        <v>312.5</v>
      </c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196</v>
      </c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ht="22.5" outlineLevel="1" x14ac:dyDescent="0.2">
      <c r="A368" s="155"/>
      <c r="B368" s="156"/>
      <c r="C368" s="190" t="s">
        <v>506</v>
      </c>
      <c r="D368" s="188"/>
      <c r="E368" s="189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200</v>
      </c>
      <c r="AH368" s="148">
        <v>0</v>
      </c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1" x14ac:dyDescent="0.2">
      <c r="A369" s="155"/>
      <c r="B369" s="156"/>
      <c r="C369" s="190" t="s">
        <v>1287</v>
      </c>
      <c r="D369" s="188"/>
      <c r="E369" s="189">
        <v>788.4</v>
      </c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200</v>
      </c>
      <c r="AH369" s="148">
        <v>0</v>
      </c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1" x14ac:dyDescent="0.2">
      <c r="A370" s="155"/>
      <c r="B370" s="156"/>
      <c r="C370" s="190" t="s">
        <v>1296</v>
      </c>
      <c r="D370" s="188"/>
      <c r="E370" s="189">
        <v>789.86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200</v>
      </c>
      <c r="AH370" s="148">
        <v>0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outlineLevel="1" x14ac:dyDescent="0.2">
      <c r="A371" s="167">
        <v>75</v>
      </c>
      <c r="B371" s="168" t="s">
        <v>511</v>
      </c>
      <c r="C371" s="184" t="s">
        <v>512</v>
      </c>
      <c r="D371" s="169" t="s">
        <v>195</v>
      </c>
      <c r="E371" s="170">
        <v>2667.5549999999998</v>
      </c>
      <c r="F371" s="171"/>
      <c r="G371" s="172">
        <f>ROUND(E371*F371,2)</f>
        <v>0</v>
      </c>
      <c r="H371" s="171"/>
      <c r="I371" s="172">
        <f>ROUND(E371*H371,2)</f>
        <v>0</v>
      </c>
      <c r="J371" s="171"/>
      <c r="K371" s="172">
        <f>ROUND(E371*J371,2)</f>
        <v>0</v>
      </c>
      <c r="L371" s="172">
        <v>21</v>
      </c>
      <c r="M371" s="172">
        <f>G371*(1+L371/100)</f>
        <v>0</v>
      </c>
      <c r="N371" s="172">
        <v>0</v>
      </c>
      <c r="O371" s="172">
        <f>ROUND(E371*N371,2)</f>
        <v>0</v>
      </c>
      <c r="P371" s="172">
        <v>0</v>
      </c>
      <c r="Q371" s="172">
        <f>ROUND(E371*P371,2)</f>
        <v>0</v>
      </c>
      <c r="R371" s="172"/>
      <c r="S371" s="172" t="s">
        <v>177</v>
      </c>
      <c r="T371" s="173" t="s">
        <v>178</v>
      </c>
      <c r="U371" s="158">
        <v>3.0300000000000001E-2</v>
      </c>
      <c r="V371" s="158">
        <f>ROUND(E371*U371,2)</f>
        <v>80.83</v>
      </c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196</v>
      </c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outlineLevel="1" x14ac:dyDescent="0.2">
      <c r="A372" s="155"/>
      <c r="B372" s="156"/>
      <c r="C372" s="199" t="s">
        <v>283</v>
      </c>
      <c r="D372" s="191"/>
      <c r="E372" s="192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200</v>
      </c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outlineLevel="1" x14ac:dyDescent="0.2">
      <c r="A373" s="155"/>
      <c r="B373" s="156"/>
      <c r="C373" s="200" t="s">
        <v>1297</v>
      </c>
      <c r="D373" s="191"/>
      <c r="E373" s="192">
        <v>502.2</v>
      </c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200</v>
      </c>
      <c r="AH373" s="148">
        <v>2</v>
      </c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outlineLevel="1" x14ac:dyDescent="0.2">
      <c r="A374" s="155"/>
      <c r="B374" s="156"/>
      <c r="C374" s="200" t="s">
        <v>1298</v>
      </c>
      <c r="D374" s="191"/>
      <c r="E374" s="192">
        <v>837</v>
      </c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200</v>
      </c>
      <c r="AH374" s="148">
        <v>2</v>
      </c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200" t="s">
        <v>1299</v>
      </c>
      <c r="D375" s="191"/>
      <c r="E375" s="192">
        <v>850.5</v>
      </c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2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55"/>
      <c r="B376" s="156"/>
      <c r="C376" s="200" t="s">
        <v>1300</v>
      </c>
      <c r="D376" s="191"/>
      <c r="E376" s="192">
        <v>477.86</v>
      </c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200</v>
      </c>
      <c r="AH376" s="148">
        <v>2</v>
      </c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/>
      <c r="B377" s="156"/>
      <c r="C377" s="201" t="s">
        <v>295</v>
      </c>
      <c r="D377" s="193"/>
      <c r="E377" s="194">
        <v>2667.55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200</v>
      </c>
      <c r="AH377" s="148">
        <v>3</v>
      </c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1" x14ac:dyDescent="0.2">
      <c r="A378" s="155"/>
      <c r="B378" s="156"/>
      <c r="C378" s="199" t="s">
        <v>296</v>
      </c>
      <c r="D378" s="191"/>
      <c r="E378" s="192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200</v>
      </c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outlineLevel="1" x14ac:dyDescent="0.2">
      <c r="A379" s="155"/>
      <c r="B379" s="156"/>
      <c r="C379" s="190" t="s">
        <v>1301</v>
      </c>
      <c r="D379" s="188"/>
      <c r="E379" s="189">
        <v>2667.55</v>
      </c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 t="s">
        <v>200</v>
      </c>
      <c r="AH379" s="148">
        <v>0</v>
      </c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</row>
    <row r="380" spans="1:60" ht="33.75" outlineLevel="1" x14ac:dyDescent="0.2">
      <c r="A380" s="167">
        <v>76</v>
      </c>
      <c r="B380" s="168" t="s">
        <v>517</v>
      </c>
      <c r="C380" s="184" t="s">
        <v>518</v>
      </c>
      <c r="D380" s="169" t="s">
        <v>195</v>
      </c>
      <c r="E380" s="170">
        <v>10670.22</v>
      </c>
      <c r="F380" s="171"/>
      <c r="G380" s="172">
        <f>ROUND(E380*F380,2)</f>
        <v>0</v>
      </c>
      <c r="H380" s="171"/>
      <c r="I380" s="172">
        <f>ROUND(E380*H380,2)</f>
        <v>0</v>
      </c>
      <c r="J380" s="171"/>
      <c r="K380" s="172">
        <f>ROUND(E380*J380,2)</f>
        <v>0</v>
      </c>
      <c r="L380" s="172">
        <v>21</v>
      </c>
      <c r="M380" s="172">
        <f>G380*(1+L380/100)</f>
        <v>0</v>
      </c>
      <c r="N380" s="172">
        <v>0</v>
      </c>
      <c r="O380" s="172">
        <f>ROUND(E380*N380,2)</f>
        <v>0</v>
      </c>
      <c r="P380" s="172">
        <v>0</v>
      </c>
      <c r="Q380" s="172">
        <f>ROUND(E380*P380,2)</f>
        <v>0</v>
      </c>
      <c r="R380" s="172"/>
      <c r="S380" s="172" t="s">
        <v>177</v>
      </c>
      <c r="T380" s="173" t="s">
        <v>178</v>
      </c>
      <c r="U380" s="158">
        <v>0</v>
      </c>
      <c r="V380" s="158">
        <f>ROUND(E380*U380,2)</f>
        <v>0</v>
      </c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196</v>
      </c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1" x14ac:dyDescent="0.2">
      <c r="A381" s="155"/>
      <c r="B381" s="156"/>
      <c r="C381" s="199" t="s">
        <v>283</v>
      </c>
      <c r="D381" s="191"/>
      <c r="E381" s="192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200</v>
      </c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outlineLevel="1" x14ac:dyDescent="0.2">
      <c r="A382" s="155"/>
      <c r="B382" s="156"/>
      <c r="C382" s="200" t="s">
        <v>1297</v>
      </c>
      <c r="D382" s="191"/>
      <c r="E382" s="192">
        <v>502.2</v>
      </c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200</v>
      </c>
      <c r="AH382" s="148">
        <v>2</v>
      </c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outlineLevel="1" x14ac:dyDescent="0.2">
      <c r="A383" s="155"/>
      <c r="B383" s="156"/>
      <c r="C383" s="200" t="s">
        <v>1298</v>
      </c>
      <c r="D383" s="191"/>
      <c r="E383" s="192">
        <v>837</v>
      </c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 t="s">
        <v>200</v>
      </c>
      <c r="AH383" s="148">
        <v>2</v>
      </c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outlineLevel="1" x14ac:dyDescent="0.2">
      <c r="A384" s="155"/>
      <c r="B384" s="156"/>
      <c r="C384" s="200" t="s">
        <v>1299</v>
      </c>
      <c r="D384" s="191"/>
      <c r="E384" s="192">
        <v>850.5</v>
      </c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200</v>
      </c>
      <c r="AH384" s="148">
        <v>2</v>
      </c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1" x14ac:dyDescent="0.2">
      <c r="A385" s="155"/>
      <c r="B385" s="156"/>
      <c r="C385" s="200" t="s">
        <v>1300</v>
      </c>
      <c r="D385" s="191"/>
      <c r="E385" s="192">
        <v>477.86</v>
      </c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 t="s">
        <v>200</v>
      </c>
      <c r="AH385" s="148">
        <v>2</v>
      </c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outlineLevel="1" x14ac:dyDescent="0.2">
      <c r="A386" s="155"/>
      <c r="B386" s="156"/>
      <c r="C386" s="201" t="s">
        <v>295</v>
      </c>
      <c r="D386" s="193"/>
      <c r="E386" s="194">
        <v>2667.55</v>
      </c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200</v>
      </c>
      <c r="AH386" s="148">
        <v>3</v>
      </c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55"/>
      <c r="B387" s="156"/>
      <c r="C387" s="199" t="s">
        <v>296</v>
      </c>
      <c r="D387" s="191"/>
      <c r="E387" s="192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200</v>
      </c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190" t="s">
        <v>1302</v>
      </c>
      <c r="D388" s="188"/>
      <c r="E388" s="189">
        <v>10670.22</v>
      </c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67">
        <v>77</v>
      </c>
      <c r="B389" s="168" t="s">
        <v>524</v>
      </c>
      <c r="C389" s="184" t="s">
        <v>525</v>
      </c>
      <c r="D389" s="169" t="s">
        <v>526</v>
      </c>
      <c r="E389" s="170">
        <v>320</v>
      </c>
      <c r="F389" s="171"/>
      <c r="G389" s="172">
        <f>ROUND(E389*F389,2)</f>
        <v>0</v>
      </c>
      <c r="H389" s="171"/>
      <c r="I389" s="172">
        <f>ROUND(E389*H389,2)</f>
        <v>0</v>
      </c>
      <c r="J389" s="171"/>
      <c r="K389" s="172">
        <f>ROUND(E389*J389,2)</f>
        <v>0</v>
      </c>
      <c r="L389" s="172">
        <v>21</v>
      </c>
      <c r="M389" s="172">
        <f>G389*(1+L389/100)</f>
        <v>0</v>
      </c>
      <c r="N389" s="172">
        <v>0</v>
      </c>
      <c r="O389" s="172">
        <f>ROUND(E389*N389,2)</f>
        <v>0</v>
      </c>
      <c r="P389" s="172">
        <v>0</v>
      </c>
      <c r="Q389" s="172">
        <f>ROUND(E389*P389,2)</f>
        <v>0</v>
      </c>
      <c r="R389" s="172" t="s">
        <v>527</v>
      </c>
      <c r="S389" s="172" t="s">
        <v>177</v>
      </c>
      <c r="T389" s="173" t="s">
        <v>178</v>
      </c>
      <c r="U389" s="158">
        <v>0</v>
      </c>
      <c r="V389" s="158">
        <f>ROUND(E389*U389,2)</f>
        <v>0</v>
      </c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528</v>
      </c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outlineLevel="1" x14ac:dyDescent="0.2">
      <c r="A390" s="155"/>
      <c r="B390" s="156"/>
      <c r="C390" s="190" t="s">
        <v>529</v>
      </c>
      <c r="D390" s="188"/>
      <c r="E390" s="189">
        <v>40</v>
      </c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200</v>
      </c>
      <c r="AH390" s="148">
        <v>0</v>
      </c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530</v>
      </c>
      <c r="D391" s="188"/>
      <c r="E391" s="189">
        <v>40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outlineLevel="1" x14ac:dyDescent="0.2">
      <c r="A392" s="155"/>
      <c r="B392" s="156"/>
      <c r="C392" s="190" t="s">
        <v>531</v>
      </c>
      <c r="D392" s="188"/>
      <c r="E392" s="189">
        <v>240</v>
      </c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 t="s">
        <v>200</v>
      </c>
      <c r="AH392" s="148">
        <v>0</v>
      </c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ht="25.5" x14ac:dyDescent="0.2">
      <c r="A393" s="161" t="s">
        <v>172</v>
      </c>
      <c r="B393" s="162" t="s">
        <v>96</v>
      </c>
      <c r="C393" s="182" t="s">
        <v>97</v>
      </c>
      <c r="D393" s="163"/>
      <c r="E393" s="164"/>
      <c r="F393" s="165"/>
      <c r="G393" s="165">
        <f>SUMIF(AG394:AG415,"&lt;&gt;NOR",G394:G415)</f>
        <v>0</v>
      </c>
      <c r="H393" s="165"/>
      <c r="I393" s="165">
        <f>SUM(I394:I415)</f>
        <v>0</v>
      </c>
      <c r="J393" s="165"/>
      <c r="K393" s="165">
        <f>SUM(K394:K415)</f>
        <v>0</v>
      </c>
      <c r="L393" s="165"/>
      <c r="M393" s="165">
        <f>SUM(M394:M415)</f>
        <v>0</v>
      </c>
      <c r="N393" s="165"/>
      <c r="O393" s="165">
        <f>SUM(O394:O415)</f>
        <v>0</v>
      </c>
      <c r="P393" s="165"/>
      <c r="Q393" s="165">
        <f>SUM(Q394:Q415)</f>
        <v>0</v>
      </c>
      <c r="R393" s="165"/>
      <c r="S393" s="165"/>
      <c r="T393" s="166"/>
      <c r="U393" s="160"/>
      <c r="V393" s="160">
        <f>SUM(V394:V415)</f>
        <v>348.87999999999994</v>
      </c>
      <c r="W393" s="160"/>
      <c r="AG393" t="s">
        <v>173</v>
      </c>
    </row>
    <row r="394" spans="1:60" ht="45" outlineLevel="1" x14ac:dyDescent="0.2">
      <c r="A394" s="167">
        <v>78</v>
      </c>
      <c r="B394" s="168" t="s">
        <v>532</v>
      </c>
      <c r="C394" s="184" t="s">
        <v>533</v>
      </c>
      <c r="D394" s="169" t="s">
        <v>195</v>
      </c>
      <c r="E394" s="170">
        <v>778.34400000000005</v>
      </c>
      <c r="F394" s="171"/>
      <c r="G394" s="172">
        <f>ROUND(E394*F394,2)</f>
        <v>0</v>
      </c>
      <c r="H394" s="171"/>
      <c r="I394" s="172">
        <f>ROUND(E394*H394,2)</f>
        <v>0</v>
      </c>
      <c r="J394" s="171"/>
      <c r="K394" s="172">
        <f>ROUND(E394*J394,2)</f>
        <v>0</v>
      </c>
      <c r="L394" s="172">
        <v>21</v>
      </c>
      <c r="M394" s="172">
        <f>G394*(1+L394/100)</f>
        <v>0</v>
      </c>
      <c r="N394" s="172">
        <v>0</v>
      </c>
      <c r="O394" s="172">
        <f>ROUND(E394*N394,2)</f>
        <v>0</v>
      </c>
      <c r="P394" s="172">
        <v>0</v>
      </c>
      <c r="Q394" s="172">
        <f>ROUND(E394*P394,2)</f>
        <v>0</v>
      </c>
      <c r="R394" s="172"/>
      <c r="S394" s="172" t="s">
        <v>177</v>
      </c>
      <c r="T394" s="173" t="s">
        <v>178</v>
      </c>
      <c r="U394" s="158">
        <v>0.308</v>
      </c>
      <c r="V394" s="158">
        <f>ROUND(E394*U394,2)</f>
        <v>239.73</v>
      </c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196</v>
      </c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ht="22.5" outlineLevel="1" x14ac:dyDescent="0.2">
      <c r="A395" s="155"/>
      <c r="B395" s="156"/>
      <c r="C395" s="276" t="s">
        <v>534</v>
      </c>
      <c r="D395" s="277"/>
      <c r="E395" s="277"/>
      <c r="F395" s="277"/>
      <c r="G395" s="277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198</v>
      </c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97" t="str">
        <f>C395</f>
        <v>zárubněmi, umytí a vyčištění jiných zasklených a natíraných ploch a zařizovacích předmětů před předáním do užívání světlá výška podlaží do 4 m</v>
      </c>
      <c r="BB395" s="148"/>
      <c r="BC395" s="148"/>
      <c r="BD395" s="148"/>
      <c r="BE395" s="148"/>
      <c r="BF395" s="148"/>
      <c r="BG395" s="148"/>
      <c r="BH395" s="148"/>
    </row>
    <row r="396" spans="1:60" outlineLevel="1" x14ac:dyDescent="0.2">
      <c r="A396" s="155"/>
      <c r="B396" s="156"/>
      <c r="C396" s="199" t="s">
        <v>283</v>
      </c>
      <c r="D396" s="191"/>
      <c r="E396" s="192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200</v>
      </c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1" x14ac:dyDescent="0.2">
      <c r="A397" s="155"/>
      <c r="B397" s="156"/>
      <c r="C397" s="200" t="s">
        <v>1303</v>
      </c>
      <c r="D397" s="191"/>
      <c r="E397" s="192">
        <v>12.01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2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55"/>
      <c r="B398" s="156"/>
      <c r="C398" s="200" t="s">
        <v>1304</v>
      </c>
      <c r="D398" s="191"/>
      <c r="E398" s="192">
        <v>24.6</v>
      </c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200</v>
      </c>
      <c r="AH398" s="148">
        <v>2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200" t="s">
        <v>1305</v>
      </c>
      <c r="D399" s="191"/>
      <c r="E399" s="192">
        <v>24.6</v>
      </c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2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outlineLevel="1" x14ac:dyDescent="0.2">
      <c r="A400" s="155"/>
      <c r="B400" s="156"/>
      <c r="C400" s="200" t="s">
        <v>1306</v>
      </c>
      <c r="D400" s="191"/>
      <c r="E400" s="192">
        <v>10.94</v>
      </c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200</v>
      </c>
      <c r="AH400" s="148">
        <v>2</v>
      </c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201" t="s">
        <v>295</v>
      </c>
      <c r="D401" s="193"/>
      <c r="E401" s="194">
        <v>72.150000000000006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3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55"/>
      <c r="B402" s="156"/>
      <c r="C402" s="199" t="s">
        <v>296</v>
      </c>
      <c r="D402" s="191"/>
      <c r="E402" s="192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200</v>
      </c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1" x14ac:dyDescent="0.2">
      <c r="A403" s="155"/>
      <c r="B403" s="156"/>
      <c r="C403" s="190" t="s">
        <v>1307</v>
      </c>
      <c r="D403" s="188"/>
      <c r="E403" s="189">
        <v>288.58999999999997</v>
      </c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 t="s">
        <v>200</v>
      </c>
      <c r="AH403" s="148">
        <v>0</v>
      </c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</row>
    <row r="404" spans="1:60" outlineLevel="1" x14ac:dyDescent="0.2">
      <c r="A404" s="155"/>
      <c r="B404" s="156"/>
      <c r="C404" s="190" t="s">
        <v>473</v>
      </c>
      <c r="D404" s="188"/>
      <c r="E404" s="189">
        <v>439.36</v>
      </c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200</v>
      </c>
      <c r="AH404" s="148">
        <v>0</v>
      </c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outlineLevel="1" x14ac:dyDescent="0.2">
      <c r="A405" s="155"/>
      <c r="B405" s="156"/>
      <c r="C405" s="190" t="s">
        <v>540</v>
      </c>
      <c r="D405" s="188"/>
      <c r="E405" s="189">
        <v>50.4</v>
      </c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 t="s">
        <v>200</v>
      </c>
      <c r="AH405" s="148">
        <v>0</v>
      </c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outlineLevel="1" x14ac:dyDescent="0.2">
      <c r="A406" s="167">
        <v>79</v>
      </c>
      <c r="B406" s="168" t="s">
        <v>541</v>
      </c>
      <c r="C406" s="184" t="s">
        <v>542</v>
      </c>
      <c r="D406" s="169" t="s">
        <v>195</v>
      </c>
      <c r="E406" s="170">
        <v>788.92499999999995</v>
      </c>
      <c r="F406" s="171"/>
      <c r="G406" s="172">
        <f>ROUND(E406*F406,2)</f>
        <v>0</v>
      </c>
      <c r="H406" s="171"/>
      <c r="I406" s="172">
        <f>ROUND(E406*H406,2)</f>
        <v>0</v>
      </c>
      <c r="J406" s="171"/>
      <c r="K406" s="172">
        <f>ROUND(E406*J406,2)</f>
        <v>0</v>
      </c>
      <c r="L406" s="172">
        <v>21</v>
      </c>
      <c r="M406" s="172">
        <f>G406*(1+L406/100)</f>
        <v>0</v>
      </c>
      <c r="N406" s="172">
        <v>0</v>
      </c>
      <c r="O406" s="172">
        <f>ROUND(E406*N406,2)</f>
        <v>0</v>
      </c>
      <c r="P406" s="172">
        <v>0</v>
      </c>
      <c r="Q406" s="172">
        <f>ROUND(E406*P406,2)</f>
        <v>0</v>
      </c>
      <c r="R406" s="172"/>
      <c r="S406" s="172" t="s">
        <v>177</v>
      </c>
      <c r="T406" s="173" t="s">
        <v>178</v>
      </c>
      <c r="U406" s="158">
        <v>0.13</v>
      </c>
      <c r="V406" s="158">
        <f>ROUND(E406*U406,2)</f>
        <v>102.56</v>
      </c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196</v>
      </c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1267</v>
      </c>
      <c r="D407" s="188"/>
      <c r="E407" s="189">
        <v>21.6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outlineLevel="1" x14ac:dyDescent="0.2">
      <c r="A408" s="155"/>
      <c r="B408" s="156"/>
      <c r="C408" s="190" t="s">
        <v>1268</v>
      </c>
      <c r="D408" s="188"/>
      <c r="E408" s="189">
        <v>94.13</v>
      </c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200</v>
      </c>
      <c r="AH408" s="148">
        <v>0</v>
      </c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ht="22.5" outlineLevel="1" x14ac:dyDescent="0.2">
      <c r="A409" s="155"/>
      <c r="B409" s="156"/>
      <c r="C409" s="190" t="s">
        <v>1269</v>
      </c>
      <c r="D409" s="188"/>
      <c r="E409" s="189">
        <v>673.2</v>
      </c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ht="22.5" outlineLevel="1" x14ac:dyDescent="0.2">
      <c r="A410" s="167">
        <v>80</v>
      </c>
      <c r="B410" s="168" t="s">
        <v>544</v>
      </c>
      <c r="C410" s="184" t="s">
        <v>545</v>
      </c>
      <c r="D410" s="169" t="s">
        <v>195</v>
      </c>
      <c r="E410" s="170">
        <v>439.35599999999999</v>
      </c>
      <c r="F410" s="171"/>
      <c r="G410" s="172">
        <f>ROUND(E410*F410,2)</f>
        <v>0</v>
      </c>
      <c r="H410" s="171"/>
      <c r="I410" s="172">
        <f>ROUND(E410*H410,2)</f>
        <v>0</v>
      </c>
      <c r="J410" s="171"/>
      <c r="K410" s="172">
        <f>ROUND(E410*J410,2)</f>
        <v>0</v>
      </c>
      <c r="L410" s="172">
        <v>21</v>
      </c>
      <c r="M410" s="172">
        <f>G410*(1+L410/100)</f>
        <v>0</v>
      </c>
      <c r="N410" s="172">
        <v>0</v>
      </c>
      <c r="O410" s="172">
        <f>ROUND(E410*N410,2)</f>
        <v>0</v>
      </c>
      <c r="P410" s="172">
        <v>0</v>
      </c>
      <c r="Q410" s="172">
        <f>ROUND(E410*P410,2)</f>
        <v>0</v>
      </c>
      <c r="R410" s="172"/>
      <c r="S410" s="172" t="s">
        <v>177</v>
      </c>
      <c r="T410" s="173" t="s">
        <v>178</v>
      </c>
      <c r="U410" s="158">
        <v>1.4999999999999999E-2</v>
      </c>
      <c r="V410" s="158">
        <f>ROUND(E410*U410,2)</f>
        <v>6.59</v>
      </c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196</v>
      </c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473</v>
      </c>
      <c r="D411" s="188"/>
      <c r="E411" s="189">
        <v>439.36</v>
      </c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ht="22.5" outlineLevel="1" x14ac:dyDescent="0.2">
      <c r="A412" s="167">
        <v>81</v>
      </c>
      <c r="B412" s="168" t="s">
        <v>546</v>
      </c>
      <c r="C412" s="184" t="s">
        <v>547</v>
      </c>
      <c r="D412" s="169" t="s">
        <v>548</v>
      </c>
      <c r="E412" s="170">
        <v>120</v>
      </c>
      <c r="F412" s="171"/>
      <c r="G412" s="172">
        <f>ROUND(E412*F412,2)</f>
        <v>0</v>
      </c>
      <c r="H412" s="171"/>
      <c r="I412" s="172">
        <f>ROUND(E412*H412,2)</f>
        <v>0</v>
      </c>
      <c r="J412" s="171"/>
      <c r="K412" s="172">
        <f>ROUND(E412*J412,2)</f>
        <v>0</v>
      </c>
      <c r="L412" s="172">
        <v>21</v>
      </c>
      <c r="M412" s="172">
        <f>G412*(1+L412/100)</f>
        <v>0</v>
      </c>
      <c r="N412" s="172">
        <v>0</v>
      </c>
      <c r="O412" s="172">
        <f>ROUND(E412*N412,2)</f>
        <v>0</v>
      </c>
      <c r="P412" s="172">
        <v>0</v>
      </c>
      <c r="Q412" s="172">
        <f>ROUND(E412*P412,2)</f>
        <v>0</v>
      </c>
      <c r="R412" s="172"/>
      <c r="S412" s="172" t="s">
        <v>184</v>
      </c>
      <c r="T412" s="173" t="s">
        <v>178</v>
      </c>
      <c r="U412" s="158">
        <v>0</v>
      </c>
      <c r="V412" s="158">
        <f>ROUND(E412*U412,2)</f>
        <v>0</v>
      </c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185</v>
      </c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outlineLevel="1" x14ac:dyDescent="0.2">
      <c r="A413" s="155"/>
      <c r="B413" s="156"/>
      <c r="C413" s="190" t="s">
        <v>549</v>
      </c>
      <c r="D413" s="188"/>
      <c r="E413" s="189">
        <v>120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67">
        <v>82</v>
      </c>
      <c r="B414" s="168" t="s">
        <v>550</v>
      </c>
      <c r="C414" s="184" t="s">
        <v>551</v>
      </c>
      <c r="D414" s="169" t="s">
        <v>256</v>
      </c>
      <c r="E414" s="170">
        <v>128</v>
      </c>
      <c r="F414" s="171"/>
      <c r="G414" s="172">
        <f>ROUND(E414*F414,2)</f>
        <v>0</v>
      </c>
      <c r="H414" s="171"/>
      <c r="I414" s="172">
        <f>ROUND(E414*H414,2)</f>
        <v>0</v>
      </c>
      <c r="J414" s="171"/>
      <c r="K414" s="172">
        <f>ROUND(E414*J414,2)</f>
        <v>0</v>
      </c>
      <c r="L414" s="172">
        <v>21</v>
      </c>
      <c r="M414" s="172">
        <f>G414*(1+L414/100)</f>
        <v>0</v>
      </c>
      <c r="N414" s="172">
        <v>0</v>
      </c>
      <c r="O414" s="172">
        <f>ROUND(E414*N414,2)</f>
        <v>0</v>
      </c>
      <c r="P414" s="172">
        <v>0</v>
      </c>
      <c r="Q414" s="172">
        <f>ROUND(E414*P414,2)</f>
        <v>0</v>
      </c>
      <c r="R414" s="172"/>
      <c r="S414" s="172" t="s">
        <v>184</v>
      </c>
      <c r="T414" s="173" t="s">
        <v>178</v>
      </c>
      <c r="U414" s="158">
        <v>0</v>
      </c>
      <c r="V414" s="158">
        <f>ROUND(E414*U414,2)</f>
        <v>0</v>
      </c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196</v>
      </c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outlineLevel="1" x14ac:dyDescent="0.2">
      <c r="A415" s="155"/>
      <c r="B415" s="156"/>
      <c r="C415" s="190" t="s">
        <v>552</v>
      </c>
      <c r="D415" s="188"/>
      <c r="E415" s="189">
        <v>128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 t="s">
        <v>200</v>
      </c>
      <c r="AH415" s="148">
        <v>0</v>
      </c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x14ac:dyDescent="0.2">
      <c r="A416" s="161" t="s">
        <v>172</v>
      </c>
      <c r="B416" s="162" t="s">
        <v>98</v>
      </c>
      <c r="C416" s="182" t="s">
        <v>99</v>
      </c>
      <c r="D416" s="163"/>
      <c r="E416" s="164"/>
      <c r="F416" s="165"/>
      <c r="G416" s="165">
        <f>SUMIF(AG417:AG480,"&lt;&gt;NOR",G417:G480)</f>
        <v>0</v>
      </c>
      <c r="H416" s="165"/>
      <c r="I416" s="165">
        <f>SUM(I417:I480)</f>
        <v>0</v>
      </c>
      <c r="J416" s="165"/>
      <c r="K416" s="165">
        <f>SUM(K417:K480)</f>
        <v>0</v>
      </c>
      <c r="L416" s="165"/>
      <c r="M416" s="165">
        <f>SUM(M417:M480)</f>
        <v>0</v>
      </c>
      <c r="N416" s="165"/>
      <c r="O416" s="165">
        <f>SUM(O417:O480)</f>
        <v>0</v>
      </c>
      <c r="P416" s="165"/>
      <c r="Q416" s="165">
        <f>SUM(Q417:Q480)</f>
        <v>0</v>
      </c>
      <c r="R416" s="165"/>
      <c r="S416" s="165"/>
      <c r="T416" s="166"/>
      <c r="U416" s="160"/>
      <c r="V416" s="160">
        <f>SUM(V417:V480)</f>
        <v>3303.7099999999996</v>
      </c>
      <c r="W416" s="160"/>
      <c r="AG416" t="s">
        <v>173</v>
      </c>
    </row>
    <row r="417" spans="1:60" outlineLevel="1" x14ac:dyDescent="0.2">
      <c r="A417" s="167">
        <v>83</v>
      </c>
      <c r="B417" s="168" t="s">
        <v>553</v>
      </c>
      <c r="C417" s="184" t="s">
        <v>554</v>
      </c>
      <c r="D417" s="169" t="s">
        <v>208</v>
      </c>
      <c r="E417" s="170">
        <v>3.69</v>
      </c>
      <c r="F417" s="171"/>
      <c r="G417" s="172">
        <f>ROUND(E417*F417,2)</f>
        <v>0</v>
      </c>
      <c r="H417" s="171"/>
      <c r="I417" s="172">
        <f>ROUND(E417*H417,2)</f>
        <v>0</v>
      </c>
      <c r="J417" s="171"/>
      <c r="K417" s="172">
        <f>ROUND(E417*J417,2)</f>
        <v>0</v>
      </c>
      <c r="L417" s="172">
        <v>21</v>
      </c>
      <c r="M417" s="172">
        <f>G417*(1+L417/100)</f>
        <v>0</v>
      </c>
      <c r="N417" s="172">
        <v>0</v>
      </c>
      <c r="O417" s="172">
        <f>ROUND(E417*N417,2)</f>
        <v>0</v>
      </c>
      <c r="P417" s="172">
        <v>0</v>
      </c>
      <c r="Q417" s="172">
        <f>ROUND(E417*P417,2)</f>
        <v>0</v>
      </c>
      <c r="R417" s="172"/>
      <c r="S417" s="172" t="s">
        <v>177</v>
      </c>
      <c r="T417" s="173" t="s">
        <v>178</v>
      </c>
      <c r="U417" s="158">
        <v>6.4359999999999999</v>
      </c>
      <c r="V417" s="158">
        <f>ROUND(E417*U417,2)</f>
        <v>23.75</v>
      </c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196</v>
      </c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1" x14ac:dyDescent="0.2">
      <c r="A418" s="155"/>
      <c r="B418" s="156"/>
      <c r="C418" s="190" t="s">
        <v>1308</v>
      </c>
      <c r="D418" s="188"/>
      <c r="E418" s="189">
        <v>3.69</v>
      </c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200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outlineLevel="1" x14ac:dyDescent="0.2">
      <c r="A419" s="167">
        <v>84</v>
      </c>
      <c r="B419" s="168" t="s">
        <v>553</v>
      </c>
      <c r="C419" s="184" t="s">
        <v>554</v>
      </c>
      <c r="D419" s="169" t="s">
        <v>208</v>
      </c>
      <c r="E419" s="170">
        <v>3.5840000000000001</v>
      </c>
      <c r="F419" s="171"/>
      <c r="G419" s="172">
        <f>ROUND(E419*F419,2)</f>
        <v>0</v>
      </c>
      <c r="H419" s="171"/>
      <c r="I419" s="172">
        <f>ROUND(E419*H419,2)</f>
        <v>0</v>
      </c>
      <c r="J419" s="171"/>
      <c r="K419" s="172">
        <f>ROUND(E419*J419,2)</f>
        <v>0</v>
      </c>
      <c r="L419" s="172">
        <v>21</v>
      </c>
      <c r="M419" s="172">
        <f>G419*(1+L419/100)</f>
        <v>0</v>
      </c>
      <c r="N419" s="172">
        <v>0</v>
      </c>
      <c r="O419" s="172">
        <f>ROUND(E419*N419,2)</f>
        <v>0</v>
      </c>
      <c r="P419" s="172">
        <v>0</v>
      </c>
      <c r="Q419" s="172">
        <f>ROUND(E419*P419,2)</f>
        <v>0</v>
      </c>
      <c r="R419" s="172"/>
      <c r="S419" s="172" t="s">
        <v>177</v>
      </c>
      <c r="T419" s="173" t="s">
        <v>178</v>
      </c>
      <c r="U419" s="158">
        <v>6.4359999999999999</v>
      </c>
      <c r="V419" s="158">
        <f>ROUND(E419*U419,2)</f>
        <v>23.07</v>
      </c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196</v>
      </c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1" x14ac:dyDescent="0.2">
      <c r="A420" s="155"/>
      <c r="B420" s="156"/>
      <c r="C420" s="190" t="s">
        <v>1065</v>
      </c>
      <c r="D420" s="188"/>
      <c r="E420" s="189">
        <v>3.58</v>
      </c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200</v>
      </c>
      <c r="AH420" s="148">
        <v>0</v>
      </c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ht="33.75" outlineLevel="1" x14ac:dyDescent="0.2">
      <c r="A421" s="167">
        <v>85</v>
      </c>
      <c r="B421" s="168" t="s">
        <v>557</v>
      </c>
      <c r="C421" s="184" t="s">
        <v>558</v>
      </c>
      <c r="D421" s="169" t="s">
        <v>208</v>
      </c>
      <c r="E421" s="170">
        <v>7.83744</v>
      </c>
      <c r="F421" s="171"/>
      <c r="G421" s="172">
        <f>ROUND(E421*F421,2)</f>
        <v>0</v>
      </c>
      <c r="H421" s="171"/>
      <c r="I421" s="172">
        <f>ROUND(E421*H421,2)</f>
        <v>0</v>
      </c>
      <c r="J421" s="171"/>
      <c r="K421" s="172">
        <f>ROUND(E421*J421,2)</f>
        <v>0</v>
      </c>
      <c r="L421" s="172">
        <v>21</v>
      </c>
      <c r="M421" s="172">
        <f>G421*(1+L421/100)</f>
        <v>0</v>
      </c>
      <c r="N421" s="172">
        <v>0</v>
      </c>
      <c r="O421" s="172">
        <f>ROUND(E421*N421,2)</f>
        <v>0</v>
      </c>
      <c r="P421" s="172">
        <v>0</v>
      </c>
      <c r="Q421" s="172">
        <f>ROUND(E421*P421,2)</f>
        <v>0</v>
      </c>
      <c r="R421" s="172"/>
      <c r="S421" s="172" t="s">
        <v>177</v>
      </c>
      <c r="T421" s="173" t="s">
        <v>178</v>
      </c>
      <c r="U421" s="158">
        <v>1.52</v>
      </c>
      <c r="V421" s="158">
        <f>ROUND(E421*U421,2)</f>
        <v>11.91</v>
      </c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196</v>
      </c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outlineLevel="1" x14ac:dyDescent="0.2">
      <c r="A422" s="155"/>
      <c r="B422" s="156"/>
      <c r="C422" s="199" t="s">
        <v>283</v>
      </c>
      <c r="D422" s="191"/>
      <c r="E422" s="192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200</v>
      </c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200" t="s">
        <v>559</v>
      </c>
      <c r="D423" s="191"/>
      <c r="E423" s="192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2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1" x14ac:dyDescent="0.2">
      <c r="A424" s="155"/>
      <c r="B424" s="156"/>
      <c r="C424" s="200" t="s">
        <v>1309</v>
      </c>
      <c r="D424" s="191"/>
      <c r="E424" s="192">
        <v>14.41</v>
      </c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200</v>
      </c>
      <c r="AH424" s="148">
        <v>2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outlineLevel="1" x14ac:dyDescent="0.2">
      <c r="A425" s="155"/>
      <c r="B425" s="156"/>
      <c r="C425" s="200" t="s">
        <v>1067</v>
      </c>
      <c r="D425" s="191"/>
      <c r="E425" s="192">
        <v>29.52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200</v>
      </c>
      <c r="AH425" s="148">
        <v>2</v>
      </c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outlineLevel="1" x14ac:dyDescent="0.2">
      <c r="A426" s="155"/>
      <c r="B426" s="156"/>
      <c r="C426" s="200" t="s">
        <v>1310</v>
      </c>
      <c r="D426" s="191"/>
      <c r="E426" s="192">
        <v>20.64</v>
      </c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200</v>
      </c>
      <c r="AH426" s="148">
        <v>2</v>
      </c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outlineLevel="1" x14ac:dyDescent="0.2">
      <c r="A427" s="155"/>
      <c r="B427" s="156"/>
      <c r="C427" s="200" t="s">
        <v>1311</v>
      </c>
      <c r="D427" s="191"/>
      <c r="E427" s="192">
        <v>13.8</v>
      </c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200</v>
      </c>
      <c r="AH427" s="148">
        <v>2</v>
      </c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1" x14ac:dyDescent="0.2">
      <c r="A428" s="155"/>
      <c r="B428" s="156"/>
      <c r="C428" s="201" t="s">
        <v>295</v>
      </c>
      <c r="D428" s="193"/>
      <c r="E428" s="194">
        <v>78.37</v>
      </c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200</v>
      </c>
      <c r="AH428" s="148">
        <v>3</v>
      </c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outlineLevel="1" x14ac:dyDescent="0.2">
      <c r="A429" s="155"/>
      <c r="B429" s="156"/>
      <c r="C429" s="199" t="s">
        <v>296</v>
      </c>
      <c r="D429" s="191"/>
      <c r="E429" s="192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 t="s">
        <v>200</v>
      </c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outlineLevel="1" x14ac:dyDescent="0.2">
      <c r="A430" s="155"/>
      <c r="B430" s="156"/>
      <c r="C430" s="190" t="s">
        <v>1312</v>
      </c>
      <c r="D430" s="188"/>
      <c r="E430" s="189">
        <v>7.84</v>
      </c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200</v>
      </c>
      <c r="AH430" s="148">
        <v>0</v>
      </c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1" x14ac:dyDescent="0.2">
      <c r="A431" s="167">
        <v>86</v>
      </c>
      <c r="B431" s="168" t="s">
        <v>1313</v>
      </c>
      <c r="C431" s="184" t="s">
        <v>1314</v>
      </c>
      <c r="D431" s="169" t="s">
        <v>208</v>
      </c>
      <c r="E431" s="170">
        <v>18.076350000000001</v>
      </c>
      <c r="F431" s="171"/>
      <c r="G431" s="172">
        <f>ROUND(E431*F431,2)</f>
        <v>0</v>
      </c>
      <c r="H431" s="171"/>
      <c r="I431" s="172">
        <f>ROUND(E431*H431,2)</f>
        <v>0</v>
      </c>
      <c r="J431" s="171"/>
      <c r="K431" s="172">
        <f>ROUND(E431*J431,2)</f>
        <v>0</v>
      </c>
      <c r="L431" s="172">
        <v>21</v>
      </c>
      <c r="M431" s="172">
        <f>G431*(1+L431/100)</f>
        <v>0</v>
      </c>
      <c r="N431" s="172">
        <v>0</v>
      </c>
      <c r="O431" s="172">
        <f>ROUND(E431*N431,2)</f>
        <v>0</v>
      </c>
      <c r="P431" s="172">
        <v>0</v>
      </c>
      <c r="Q431" s="172">
        <f>ROUND(E431*P431,2)</f>
        <v>0</v>
      </c>
      <c r="R431" s="172"/>
      <c r="S431" s="172" t="s">
        <v>177</v>
      </c>
      <c r="T431" s="173" t="s">
        <v>178</v>
      </c>
      <c r="U431" s="158">
        <v>8.5</v>
      </c>
      <c r="V431" s="158">
        <f>ROUND(E431*U431,2)</f>
        <v>153.65</v>
      </c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196</v>
      </c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outlineLevel="1" x14ac:dyDescent="0.2">
      <c r="A432" s="155"/>
      <c r="B432" s="156"/>
      <c r="C432" s="190" t="s">
        <v>1225</v>
      </c>
      <c r="D432" s="188"/>
      <c r="E432" s="189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200</v>
      </c>
      <c r="AH432" s="148">
        <v>0</v>
      </c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0" t="s">
        <v>1226</v>
      </c>
      <c r="D433" s="188"/>
      <c r="E433" s="189">
        <v>2.02</v>
      </c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outlineLevel="1" x14ac:dyDescent="0.2">
      <c r="A434" s="155"/>
      <c r="B434" s="156"/>
      <c r="C434" s="190" t="s">
        <v>1227</v>
      </c>
      <c r="D434" s="188"/>
      <c r="E434" s="189">
        <v>0.95</v>
      </c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200</v>
      </c>
      <c r="AH434" s="148">
        <v>0</v>
      </c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190" t="s">
        <v>1228</v>
      </c>
      <c r="D435" s="188"/>
      <c r="E435" s="189">
        <v>0.57999999999999996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outlineLevel="1" x14ac:dyDescent="0.2">
      <c r="A436" s="155"/>
      <c r="B436" s="156"/>
      <c r="C436" s="190" t="s">
        <v>1229</v>
      </c>
      <c r="D436" s="188"/>
      <c r="E436" s="189">
        <v>0.27</v>
      </c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200</v>
      </c>
      <c r="AH436" s="148">
        <v>0</v>
      </c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1" x14ac:dyDescent="0.2">
      <c r="A437" s="155"/>
      <c r="B437" s="156"/>
      <c r="C437" s="190" t="s">
        <v>1196</v>
      </c>
      <c r="D437" s="188"/>
      <c r="E437" s="189">
        <v>6</v>
      </c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200</v>
      </c>
      <c r="AH437" s="148">
        <v>0</v>
      </c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outlineLevel="1" x14ac:dyDescent="0.2">
      <c r="A438" s="155"/>
      <c r="B438" s="156"/>
      <c r="C438" s="190" t="s">
        <v>1197</v>
      </c>
      <c r="D438" s="188"/>
      <c r="E438" s="189">
        <v>3.42</v>
      </c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200</v>
      </c>
      <c r="AH438" s="148">
        <v>0</v>
      </c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190" t="s">
        <v>1198</v>
      </c>
      <c r="D439" s="188"/>
      <c r="E439" s="189">
        <v>4.83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0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ht="33.75" outlineLevel="1" x14ac:dyDescent="0.2">
      <c r="A440" s="167">
        <v>87</v>
      </c>
      <c r="B440" s="168" t="s">
        <v>565</v>
      </c>
      <c r="C440" s="184" t="s">
        <v>566</v>
      </c>
      <c r="D440" s="169" t="s">
        <v>208</v>
      </c>
      <c r="E440" s="170">
        <v>97.345460000000003</v>
      </c>
      <c r="F440" s="171"/>
      <c r="G440" s="172">
        <f>ROUND(E440*F440,2)</f>
        <v>0</v>
      </c>
      <c r="H440" s="171"/>
      <c r="I440" s="172">
        <f>ROUND(E440*H440,2)</f>
        <v>0</v>
      </c>
      <c r="J440" s="171"/>
      <c r="K440" s="172">
        <f>ROUND(E440*J440,2)</f>
        <v>0</v>
      </c>
      <c r="L440" s="172">
        <v>21</v>
      </c>
      <c r="M440" s="172">
        <f>G440*(1+L440/100)</f>
        <v>0</v>
      </c>
      <c r="N440" s="172">
        <v>0</v>
      </c>
      <c r="O440" s="172">
        <f>ROUND(E440*N440,2)</f>
        <v>0</v>
      </c>
      <c r="P440" s="172">
        <v>0</v>
      </c>
      <c r="Q440" s="172">
        <f>ROUND(E440*P440,2)</f>
        <v>0</v>
      </c>
      <c r="R440" s="172"/>
      <c r="S440" s="172" t="s">
        <v>177</v>
      </c>
      <c r="T440" s="173" t="s">
        <v>178</v>
      </c>
      <c r="U440" s="158">
        <v>7.1950000000000003</v>
      </c>
      <c r="V440" s="158">
        <f>ROUND(E440*U440,2)</f>
        <v>700.4</v>
      </c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196</v>
      </c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1315</v>
      </c>
      <c r="D441" s="188"/>
      <c r="E441" s="189">
        <v>3.93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outlineLevel="1" x14ac:dyDescent="0.2">
      <c r="A442" s="155"/>
      <c r="B442" s="156"/>
      <c r="C442" s="190" t="s">
        <v>1316</v>
      </c>
      <c r="D442" s="188"/>
      <c r="E442" s="189">
        <v>8.41</v>
      </c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 t="s">
        <v>200</v>
      </c>
      <c r="AH442" s="148">
        <v>0</v>
      </c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outlineLevel="1" x14ac:dyDescent="0.2">
      <c r="A443" s="155"/>
      <c r="B443" s="156"/>
      <c r="C443" s="190" t="s">
        <v>1277</v>
      </c>
      <c r="D443" s="188"/>
      <c r="E443" s="189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 t="s">
        <v>200</v>
      </c>
      <c r="AH443" s="148">
        <v>0</v>
      </c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1" x14ac:dyDescent="0.2">
      <c r="A444" s="155"/>
      <c r="B444" s="156"/>
      <c r="C444" s="190" t="s">
        <v>1317</v>
      </c>
      <c r="D444" s="188"/>
      <c r="E444" s="189">
        <v>22.25</v>
      </c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200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/>
      <c r="B445" s="156"/>
      <c r="C445" s="190" t="s">
        <v>570</v>
      </c>
      <c r="D445" s="188"/>
      <c r="E445" s="189">
        <v>35.15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200</v>
      </c>
      <c r="AH445" s="148">
        <v>0</v>
      </c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1" x14ac:dyDescent="0.2">
      <c r="A446" s="155"/>
      <c r="B446" s="156"/>
      <c r="C446" s="190" t="s">
        <v>571</v>
      </c>
      <c r="D446" s="188"/>
      <c r="E446" s="189">
        <v>24.16</v>
      </c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200</v>
      </c>
      <c r="AH446" s="148">
        <v>0</v>
      </c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outlineLevel="1" x14ac:dyDescent="0.2">
      <c r="A447" s="155"/>
      <c r="B447" s="156"/>
      <c r="C447" s="190" t="s">
        <v>572</v>
      </c>
      <c r="D447" s="188"/>
      <c r="E447" s="189">
        <v>3.44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200</v>
      </c>
      <c r="AH447" s="148">
        <v>0</v>
      </c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ht="33.75" outlineLevel="1" x14ac:dyDescent="0.2">
      <c r="A448" s="167">
        <v>88</v>
      </c>
      <c r="B448" s="168" t="s">
        <v>573</v>
      </c>
      <c r="C448" s="184" t="s">
        <v>574</v>
      </c>
      <c r="D448" s="169" t="s">
        <v>208</v>
      </c>
      <c r="E448" s="170">
        <v>65.809880000000007</v>
      </c>
      <c r="F448" s="171"/>
      <c r="G448" s="172">
        <f>ROUND(E448*F448,2)</f>
        <v>0</v>
      </c>
      <c r="H448" s="171"/>
      <c r="I448" s="172">
        <f>ROUND(E448*H448,2)</f>
        <v>0</v>
      </c>
      <c r="J448" s="171"/>
      <c r="K448" s="172">
        <f>ROUND(E448*J448,2)</f>
        <v>0</v>
      </c>
      <c r="L448" s="172">
        <v>21</v>
      </c>
      <c r="M448" s="172">
        <f>G448*(1+L448/100)</f>
        <v>0</v>
      </c>
      <c r="N448" s="172">
        <v>0</v>
      </c>
      <c r="O448" s="172">
        <f>ROUND(E448*N448,2)</f>
        <v>0</v>
      </c>
      <c r="P448" s="172">
        <v>0</v>
      </c>
      <c r="Q448" s="172">
        <f>ROUND(E448*P448,2)</f>
        <v>0</v>
      </c>
      <c r="R448" s="172"/>
      <c r="S448" s="172" t="s">
        <v>177</v>
      </c>
      <c r="T448" s="173" t="s">
        <v>178</v>
      </c>
      <c r="U448" s="158">
        <v>4.8280000000000003</v>
      </c>
      <c r="V448" s="158">
        <f>ROUND(E448*U448,2)</f>
        <v>317.73</v>
      </c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196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0" t="s">
        <v>1316</v>
      </c>
      <c r="D449" s="188"/>
      <c r="E449" s="189">
        <v>8.41</v>
      </c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0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/>
      <c r="B450" s="156"/>
      <c r="C450" s="190" t="s">
        <v>1277</v>
      </c>
      <c r="D450" s="188"/>
      <c r="E450" s="189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200</v>
      </c>
      <c r="AH450" s="148">
        <v>0</v>
      </c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1" x14ac:dyDescent="0.2">
      <c r="A451" s="155"/>
      <c r="B451" s="156"/>
      <c r="C451" s="190" t="s">
        <v>1317</v>
      </c>
      <c r="D451" s="188"/>
      <c r="E451" s="189">
        <v>22.25</v>
      </c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 t="s">
        <v>200</v>
      </c>
      <c r="AH451" s="148">
        <v>0</v>
      </c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outlineLevel="1" x14ac:dyDescent="0.2">
      <c r="A452" s="155"/>
      <c r="B452" s="156"/>
      <c r="C452" s="190" t="s">
        <v>570</v>
      </c>
      <c r="D452" s="188"/>
      <c r="E452" s="189">
        <v>35.15</v>
      </c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200</v>
      </c>
      <c r="AH452" s="148">
        <v>0</v>
      </c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ht="45" outlineLevel="1" x14ac:dyDescent="0.2">
      <c r="A453" s="167">
        <v>89</v>
      </c>
      <c r="B453" s="168" t="s">
        <v>575</v>
      </c>
      <c r="C453" s="184" t="s">
        <v>576</v>
      </c>
      <c r="D453" s="169" t="s">
        <v>195</v>
      </c>
      <c r="E453" s="170">
        <v>390.28</v>
      </c>
      <c r="F453" s="171"/>
      <c r="G453" s="172">
        <f>ROUND(E453*F453,2)</f>
        <v>0</v>
      </c>
      <c r="H453" s="171"/>
      <c r="I453" s="172">
        <f>ROUND(E453*H453,2)</f>
        <v>0</v>
      </c>
      <c r="J453" s="171"/>
      <c r="K453" s="172">
        <f>ROUND(E453*J453,2)</f>
        <v>0</v>
      </c>
      <c r="L453" s="172">
        <v>21</v>
      </c>
      <c r="M453" s="172">
        <f>G453*(1+L453/100)</f>
        <v>0</v>
      </c>
      <c r="N453" s="172">
        <v>0</v>
      </c>
      <c r="O453" s="172">
        <f>ROUND(E453*N453,2)</f>
        <v>0</v>
      </c>
      <c r="P453" s="172">
        <v>0</v>
      </c>
      <c r="Q453" s="172">
        <f>ROUND(E453*P453,2)</f>
        <v>0</v>
      </c>
      <c r="R453" s="172"/>
      <c r="S453" s="172" t="s">
        <v>177</v>
      </c>
      <c r="T453" s="173" t="s">
        <v>178</v>
      </c>
      <c r="U453" s="158">
        <v>0.25900000000000001</v>
      </c>
      <c r="V453" s="158">
        <f>ROUND(E453*U453,2)</f>
        <v>101.08</v>
      </c>
      <c r="W453" s="15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 t="s">
        <v>196</v>
      </c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1" x14ac:dyDescent="0.2">
      <c r="A454" s="155"/>
      <c r="B454" s="156"/>
      <c r="C454" s="190" t="s">
        <v>1277</v>
      </c>
      <c r="D454" s="188"/>
      <c r="E454" s="189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200</v>
      </c>
      <c r="AH454" s="148">
        <v>0</v>
      </c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outlineLevel="1" x14ac:dyDescent="0.2">
      <c r="A455" s="155"/>
      <c r="B455" s="156"/>
      <c r="C455" s="190" t="s">
        <v>1318</v>
      </c>
      <c r="D455" s="188"/>
      <c r="E455" s="189">
        <v>278.08</v>
      </c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 t="s">
        <v>200</v>
      </c>
      <c r="AH455" s="148">
        <v>0</v>
      </c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outlineLevel="1" x14ac:dyDescent="0.2">
      <c r="A456" s="155"/>
      <c r="B456" s="156"/>
      <c r="C456" s="190" t="s">
        <v>1279</v>
      </c>
      <c r="D456" s="188"/>
      <c r="E456" s="189">
        <v>112.2</v>
      </c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200</v>
      </c>
      <c r="AH456" s="148">
        <v>0</v>
      </c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ht="22.5" outlineLevel="1" x14ac:dyDescent="0.2">
      <c r="A457" s="167">
        <v>90</v>
      </c>
      <c r="B457" s="168" t="s">
        <v>578</v>
      </c>
      <c r="C457" s="184" t="s">
        <v>579</v>
      </c>
      <c r="D457" s="169" t="s">
        <v>208</v>
      </c>
      <c r="E457" s="170">
        <v>21.9678</v>
      </c>
      <c r="F457" s="171"/>
      <c r="G457" s="172">
        <f>ROUND(E457*F457,2)</f>
        <v>0</v>
      </c>
      <c r="H457" s="171"/>
      <c r="I457" s="172">
        <f>ROUND(E457*H457,2)</f>
        <v>0</v>
      </c>
      <c r="J457" s="171"/>
      <c r="K457" s="172">
        <f>ROUND(E457*J457,2)</f>
        <v>0</v>
      </c>
      <c r="L457" s="172">
        <v>21</v>
      </c>
      <c r="M457" s="172">
        <f>G457*(1+L457/100)</f>
        <v>0</v>
      </c>
      <c r="N457" s="172">
        <v>0</v>
      </c>
      <c r="O457" s="172">
        <f>ROUND(E457*N457,2)</f>
        <v>0</v>
      </c>
      <c r="P457" s="172">
        <v>0</v>
      </c>
      <c r="Q457" s="172">
        <f>ROUND(E457*P457,2)</f>
        <v>0</v>
      </c>
      <c r="R457" s="172"/>
      <c r="S457" s="172" t="s">
        <v>177</v>
      </c>
      <c r="T457" s="173" t="s">
        <v>178</v>
      </c>
      <c r="U457" s="158">
        <v>1.2569999999999999</v>
      </c>
      <c r="V457" s="158">
        <f>ROUND(E457*U457,2)</f>
        <v>27.61</v>
      </c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196</v>
      </c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outlineLevel="1" x14ac:dyDescent="0.2">
      <c r="A458" s="155"/>
      <c r="B458" s="156"/>
      <c r="C458" s="190" t="s">
        <v>580</v>
      </c>
      <c r="D458" s="188"/>
      <c r="E458" s="189">
        <v>21.97</v>
      </c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200</v>
      </c>
      <c r="AH458" s="148">
        <v>0</v>
      </c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ht="22.5" outlineLevel="1" x14ac:dyDescent="0.2">
      <c r="A459" s="167">
        <v>91</v>
      </c>
      <c r="B459" s="168" t="s">
        <v>581</v>
      </c>
      <c r="C459" s="184" t="s">
        <v>582</v>
      </c>
      <c r="D459" s="169" t="s">
        <v>195</v>
      </c>
      <c r="E459" s="170">
        <v>520.6</v>
      </c>
      <c r="F459" s="171"/>
      <c r="G459" s="172">
        <f>ROUND(E459*F459,2)</f>
        <v>0</v>
      </c>
      <c r="H459" s="171"/>
      <c r="I459" s="172">
        <f>ROUND(E459*H459,2)</f>
        <v>0</v>
      </c>
      <c r="J459" s="171"/>
      <c r="K459" s="172">
        <f>ROUND(E459*J459,2)</f>
        <v>0</v>
      </c>
      <c r="L459" s="172">
        <v>21</v>
      </c>
      <c r="M459" s="172">
        <f>G459*(1+L459/100)</f>
        <v>0</v>
      </c>
      <c r="N459" s="172">
        <v>0</v>
      </c>
      <c r="O459" s="172">
        <f>ROUND(E459*N459,2)</f>
        <v>0</v>
      </c>
      <c r="P459" s="172">
        <v>0</v>
      </c>
      <c r="Q459" s="172">
        <f>ROUND(E459*P459,2)</f>
        <v>0</v>
      </c>
      <c r="R459" s="172"/>
      <c r="S459" s="172" t="s">
        <v>177</v>
      </c>
      <c r="T459" s="173" t="s">
        <v>178</v>
      </c>
      <c r="U459" s="158">
        <v>1.383</v>
      </c>
      <c r="V459" s="158">
        <f>ROUND(E459*U459,2)</f>
        <v>719.99</v>
      </c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196</v>
      </c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outlineLevel="1" x14ac:dyDescent="0.2">
      <c r="A460" s="155"/>
      <c r="B460" s="156"/>
      <c r="C460" s="190" t="s">
        <v>447</v>
      </c>
      <c r="D460" s="188"/>
      <c r="E460" s="189">
        <v>26.4</v>
      </c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200</v>
      </c>
      <c r="AH460" s="148">
        <v>0</v>
      </c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ht="22.5" outlineLevel="1" x14ac:dyDescent="0.2">
      <c r="A461" s="155"/>
      <c r="B461" s="156"/>
      <c r="C461" s="190" t="s">
        <v>448</v>
      </c>
      <c r="D461" s="188"/>
      <c r="E461" s="189">
        <v>72</v>
      </c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200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1" x14ac:dyDescent="0.2">
      <c r="A462" s="155"/>
      <c r="B462" s="156"/>
      <c r="C462" s="190" t="s">
        <v>1039</v>
      </c>
      <c r="D462" s="188"/>
      <c r="E462" s="189">
        <v>65</v>
      </c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200</v>
      </c>
      <c r="AH462" s="148">
        <v>0</v>
      </c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190" t="s">
        <v>1275</v>
      </c>
      <c r="D463" s="188"/>
      <c r="E463" s="189">
        <v>142.19999999999999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0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55"/>
      <c r="B464" s="156"/>
      <c r="C464" s="190" t="s">
        <v>1276</v>
      </c>
      <c r="D464" s="188"/>
      <c r="E464" s="189">
        <v>215</v>
      </c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200</v>
      </c>
      <c r="AH464" s="148">
        <v>0</v>
      </c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ht="22.5" outlineLevel="1" x14ac:dyDescent="0.2">
      <c r="A465" s="167">
        <v>92</v>
      </c>
      <c r="B465" s="168" t="s">
        <v>583</v>
      </c>
      <c r="C465" s="184" t="s">
        <v>584</v>
      </c>
      <c r="D465" s="169" t="s">
        <v>195</v>
      </c>
      <c r="E465" s="170">
        <v>1430.51</v>
      </c>
      <c r="F465" s="171"/>
      <c r="G465" s="172">
        <f>ROUND(E465*F465,2)</f>
        <v>0</v>
      </c>
      <c r="H465" s="171"/>
      <c r="I465" s="172">
        <f>ROUND(E465*H465,2)</f>
        <v>0</v>
      </c>
      <c r="J465" s="171"/>
      <c r="K465" s="172">
        <f>ROUND(E465*J465,2)</f>
        <v>0</v>
      </c>
      <c r="L465" s="172">
        <v>21</v>
      </c>
      <c r="M465" s="172">
        <f>G465*(1+L465/100)</f>
        <v>0</v>
      </c>
      <c r="N465" s="172">
        <v>0</v>
      </c>
      <c r="O465" s="172">
        <f>ROUND(E465*N465,2)</f>
        <v>0</v>
      </c>
      <c r="P465" s="172">
        <v>0</v>
      </c>
      <c r="Q465" s="172">
        <f>ROUND(E465*P465,2)</f>
        <v>0</v>
      </c>
      <c r="R465" s="172"/>
      <c r="S465" s="172" t="s">
        <v>177</v>
      </c>
      <c r="T465" s="173" t="s">
        <v>178</v>
      </c>
      <c r="U465" s="158">
        <v>0.85599999999999998</v>
      </c>
      <c r="V465" s="158">
        <f>ROUND(E465*U465,2)</f>
        <v>1224.52</v>
      </c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196</v>
      </c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outlineLevel="1" x14ac:dyDescent="0.2">
      <c r="A466" s="155"/>
      <c r="B466" s="156"/>
      <c r="C466" s="190" t="s">
        <v>1258</v>
      </c>
      <c r="D466" s="188"/>
      <c r="E466" s="189">
        <v>1716.1</v>
      </c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200</v>
      </c>
      <c r="AH466" s="148">
        <v>0</v>
      </c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1" x14ac:dyDescent="0.2">
      <c r="A467" s="155"/>
      <c r="B467" s="156"/>
      <c r="C467" s="190" t="s">
        <v>1259</v>
      </c>
      <c r="D467" s="188"/>
      <c r="E467" s="189">
        <v>215</v>
      </c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 t="s">
        <v>200</v>
      </c>
      <c r="AH467" s="148">
        <v>0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55"/>
      <c r="B468" s="156"/>
      <c r="C468" s="199" t="s">
        <v>283</v>
      </c>
      <c r="D468" s="191"/>
      <c r="E468" s="192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200</v>
      </c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55"/>
      <c r="B469" s="156"/>
      <c r="C469" s="200" t="s">
        <v>454</v>
      </c>
      <c r="D469" s="191"/>
      <c r="E469" s="192">
        <v>26.4</v>
      </c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200</v>
      </c>
      <c r="AH469" s="148">
        <v>2</v>
      </c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ht="22.5" outlineLevel="1" x14ac:dyDescent="0.2">
      <c r="A470" s="155"/>
      <c r="B470" s="156"/>
      <c r="C470" s="200" t="s">
        <v>455</v>
      </c>
      <c r="D470" s="191"/>
      <c r="E470" s="192">
        <v>72</v>
      </c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200</v>
      </c>
      <c r="AH470" s="148">
        <v>2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200" t="s">
        <v>1043</v>
      </c>
      <c r="D471" s="191"/>
      <c r="E471" s="192">
        <v>65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>
        <v>2</v>
      </c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1" x14ac:dyDescent="0.2">
      <c r="A472" s="155"/>
      <c r="B472" s="156"/>
      <c r="C472" s="200" t="s">
        <v>1319</v>
      </c>
      <c r="D472" s="191"/>
      <c r="E472" s="192">
        <v>142.19999999999999</v>
      </c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200</v>
      </c>
      <c r="AH472" s="148">
        <v>2</v>
      </c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200" t="s">
        <v>1320</v>
      </c>
      <c r="D473" s="191"/>
      <c r="E473" s="192">
        <v>215</v>
      </c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>
        <v>2</v>
      </c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55"/>
      <c r="B474" s="156"/>
      <c r="C474" s="199" t="s">
        <v>296</v>
      </c>
      <c r="D474" s="191"/>
      <c r="E474" s="192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200</v>
      </c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55"/>
      <c r="B475" s="156"/>
      <c r="C475" s="190" t="s">
        <v>1321</v>
      </c>
      <c r="D475" s="188"/>
      <c r="E475" s="189">
        <v>-520</v>
      </c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200</v>
      </c>
      <c r="AH475" s="148">
        <v>0</v>
      </c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1" x14ac:dyDescent="0.2">
      <c r="A476" s="155"/>
      <c r="B476" s="156"/>
      <c r="C476" s="190" t="s">
        <v>1260</v>
      </c>
      <c r="D476" s="188"/>
      <c r="E476" s="189">
        <v>3.64</v>
      </c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200</v>
      </c>
      <c r="AH476" s="148">
        <v>0</v>
      </c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190" t="s">
        <v>1261</v>
      </c>
      <c r="D477" s="188"/>
      <c r="E477" s="189">
        <v>5.17</v>
      </c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>
        <v>0</v>
      </c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1" x14ac:dyDescent="0.2">
      <c r="A478" s="155"/>
      <c r="B478" s="156"/>
      <c r="C478" s="190" t="s">
        <v>1262</v>
      </c>
      <c r="D478" s="188"/>
      <c r="E478" s="189">
        <v>10.6</v>
      </c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200</v>
      </c>
      <c r="AH478" s="148">
        <v>0</v>
      </c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67">
        <v>93</v>
      </c>
      <c r="B479" s="168" t="s">
        <v>1322</v>
      </c>
      <c r="C479" s="184" t="s">
        <v>1323</v>
      </c>
      <c r="D479" s="169" t="s">
        <v>195</v>
      </c>
      <c r="E479" s="170">
        <v>45.5</v>
      </c>
      <c r="F479" s="171"/>
      <c r="G479" s="172">
        <f>ROUND(E479*F479,2)</f>
        <v>0</v>
      </c>
      <c r="H479" s="171"/>
      <c r="I479" s="172">
        <f>ROUND(E479*H479,2)</f>
        <v>0</v>
      </c>
      <c r="J479" s="171"/>
      <c r="K479" s="172">
        <f>ROUND(E479*J479,2)</f>
        <v>0</v>
      </c>
      <c r="L479" s="172">
        <v>21</v>
      </c>
      <c r="M479" s="172">
        <f>G479*(1+L479/100)</f>
        <v>0</v>
      </c>
      <c r="N479" s="172">
        <v>0</v>
      </c>
      <c r="O479" s="172">
        <f>ROUND(E479*N479,2)</f>
        <v>0</v>
      </c>
      <c r="P479" s="172">
        <v>0</v>
      </c>
      <c r="Q479" s="172">
        <f>ROUND(E479*P479,2)</f>
        <v>0</v>
      </c>
      <c r="R479" s="172"/>
      <c r="S479" s="172" t="s">
        <v>184</v>
      </c>
      <c r="T479" s="173" t="s">
        <v>178</v>
      </c>
      <c r="U479" s="158">
        <v>0</v>
      </c>
      <c r="V479" s="158">
        <f>ROUND(E479*U479,2)</f>
        <v>0</v>
      </c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196</v>
      </c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1" x14ac:dyDescent="0.2">
      <c r="A480" s="155"/>
      <c r="B480" s="156"/>
      <c r="C480" s="190" t="s">
        <v>1324</v>
      </c>
      <c r="D480" s="188"/>
      <c r="E480" s="189">
        <v>45.5</v>
      </c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200</v>
      </c>
      <c r="AH480" s="148">
        <v>0</v>
      </c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x14ac:dyDescent="0.2">
      <c r="A481" s="161" t="s">
        <v>172</v>
      </c>
      <c r="B481" s="162" t="s">
        <v>100</v>
      </c>
      <c r="C481" s="182" t="s">
        <v>101</v>
      </c>
      <c r="D481" s="163"/>
      <c r="E481" s="164"/>
      <c r="F481" s="165"/>
      <c r="G481" s="165">
        <f>SUMIF(AG482:AG493,"&lt;&gt;NOR",G482:G493)</f>
        <v>0</v>
      </c>
      <c r="H481" s="165"/>
      <c r="I481" s="165">
        <f>SUM(I482:I493)</f>
        <v>0</v>
      </c>
      <c r="J481" s="165"/>
      <c r="K481" s="165">
        <f>SUM(K482:K493)</f>
        <v>0</v>
      </c>
      <c r="L481" s="165"/>
      <c r="M481" s="165">
        <f>SUM(M482:M493)</f>
        <v>0</v>
      </c>
      <c r="N481" s="165"/>
      <c r="O481" s="165">
        <f>SUM(O482:O493)</f>
        <v>0</v>
      </c>
      <c r="P481" s="165"/>
      <c r="Q481" s="165">
        <f>SUM(Q482:Q493)</f>
        <v>0</v>
      </c>
      <c r="R481" s="165"/>
      <c r="S481" s="165"/>
      <c r="T481" s="166"/>
      <c r="U481" s="160"/>
      <c r="V481" s="160">
        <f>SUM(V482:V493)</f>
        <v>396.46</v>
      </c>
      <c r="W481" s="160"/>
      <c r="AG481" t="s">
        <v>173</v>
      </c>
    </row>
    <row r="482" spans="1:60" ht="33.75" outlineLevel="1" x14ac:dyDescent="0.2">
      <c r="A482" s="167">
        <v>94</v>
      </c>
      <c r="B482" s="168" t="s">
        <v>586</v>
      </c>
      <c r="C482" s="184" t="s">
        <v>587</v>
      </c>
      <c r="D482" s="169" t="s">
        <v>227</v>
      </c>
      <c r="E482" s="170">
        <v>4</v>
      </c>
      <c r="F482" s="171"/>
      <c r="G482" s="172">
        <f>ROUND(E482*F482,2)</f>
        <v>0</v>
      </c>
      <c r="H482" s="171"/>
      <c r="I482" s="172">
        <f>ROUND(E482*H482,2)</f>
        <v>0</v>
      </c>
      <c r="J482" s="171"/>
      <c r="K482" s="172">
        <f>ROUND(E482*J482,2)</f>
        <v>0</v>
      </c>
      <c r="L482" s="172">
        <v>21</v>
      </c>
      <c r="M482" s="172">
        <f>G482*(1+L482/100)</f>
        <v>0</v>
      </c>
      <c r="N482" s="172">
        <v>0</v>
      </c>
      <c r="O482" s="172">
        <f>ROUND(E482*N482,2)</f>
        <v>0</v>
      </c>
      <c r="P482" s="172">
        <v>0</v>
      </c>
      <c r="Q482" s="172">
        <f>ROUND(E482*P482,2)</f>
        <v>0</v>
      </c>
      <c r="R482" s="172"/>
      <c r="S482" s="172" t="s">
        <v>177</v>
      </c>
      <c r="T482" s="173" t="s">
        <v>178</v>
      </c>
      <c r="U482" s="158">
        <v>3.9689999999999999</v>
      </c>
      <c r="V482" s="158">
        <f>ROUND(E482*U482,2)</f>
        <v>15.88</v>
      </c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196</v>
      </c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190" t="s">
        <v>588</v>
      </c>
      <c r="D483" s="188"/>
      <c r="E483" s="189">
        <v>4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ht="33.75" outlineLevel="1" x14ac:dyDescent="0.2">
      <c r="A484" s="167">
        <v>95</v>
      </c>
      <c r="B484" s="168" t="s">
        <v>589</v>
      </c>
      <c r="C484" s="184" t="s">
        <v>590</v>
      </c>
      <c r="D484" s="169" t="s">
        <v>256</v>
      </c>
      <c r="E484" s="170">
        <v>393.6</v>
      </c>
      <c r="F484" s="171"/>
      <c r="G484" s="172">
        <f>ROUND(E484*F484,2)</f>
        <v>0</v>
      </c>
      <c r="H484" s="171"/>
      <c r="I484" s="172">
        <f>ROUND(E484*H484,2)</f>
        <v>0</v>
      </c>
      <c r="J484" s="171"/>
      <c r="K484" s="172">
        <f>ROUND(E484*J484,2)</f>
        <v>0</v>
      </c>
      <c r="L484" s="172">
        <v>21</v>
      </c>
      <c r="M484" s="172">
        <f>G484*(1+L484/100)</f>
        <v>0</v>
      </c>
      <c r="N484" s="172">
        <v>0</v>
      </c>
      <c r="O484" s="172">
        <f>ROUND(E484*N484,2)</f>
        <v>0</v>
      </c>
      <c r="P484" s="172">
        <v>0</v>
      </c>
      <c r="Q484" s="172">
        <f>ROUND(E484*P484,2)</f>
        <v>0</v>
      </c>
      <c r="R484" s="172"/>
      <c r="S484" s="172" t="s">
        <v>177</v>
      </c>
      <c r="T484" s="173" t="s">
        <v>178</v>
      </c>
      <c r="U484" s="158">
        <v>0.82599999999999996</v>
      </c>
      <c r="V484" s="158">
        <f>ROUND(E484*U484,2)</f>
        <v>325.11</v>
      </c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196</v>
      </c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190" t="s">
        <v>1325</v>
      </c>
      <c r="D485" s="188"/>
      <c r="E485" s="189">
        <v>393.6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>
        <v>0</v>
      </c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ht="33.75" outlineLevel="1" x14ac:dyDescent="0.2">
      <c r="A486" s="167">
        <v>96</v>
      </c>
      <c r="B486" s="168" t="s">
        <v>592</v>
      </c>
      <c r="C486" s="184" t="s">
        <v>593</v>
      </c>
      <c r="D486" s="169" t="s">
        <v>195</v>
      </c>
      <c r="E486" s="170">
        <v>120.3</v>
      </c>
      <c r="F486" s="171"/>
      <c r="G486" s="172">
        <f>ROUND(E486*F486,2)</f>
        <v>0</v>
      </c>
      <c r="H486" s="171"/>
      <c r="I486" s="172">
        <f>ROUND(E486*H486,2)</f>
        <v>0</v>
      </c>
      <c r="J486" s="171"/>
      <c r="K486" s="172">
        <f>ROUND(E486*J486,2)</f>
        <v>0</v>
      </c>
      <c r="L486" s="172">
        <v>21</v>
      </c>
      <c r="M486" s="172">
        <f>G486*(1+L486/100)</f>
        <v>0</v>
      </c>
      <c r="N486" s="172">
        <v>0</v>
      </c>
      <c r="O486" s="172">
        <f>ROUND(E486*N486,2)</f>
        <v>0</v>
      </c>
      <c r="P486" s="172">
        <v>0</v>
      </c>
      <c r="Q486" s="172">
        <f>ROUND(E486*P486,2)</f>
        <v>0</v>
      </c>
      <c r="R486" s="172"/>
      <c r="S486" s="172" t="s">
        <v>177</v>
      </c>
      <c r="T486" s="173" t="s">
        <v>178</v>
      </c>
      <c r="U486" s="158">
        <v>0.26</v>
      </c>
      <c r="V486" s="158">
        <f>ROUND(E486*U486,2)</f>
        <v>31.28</v>
      </c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196</v>
      </c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/>
      <c r="B487" s="156"/>
      <c r="C487" s="190" t="s">
        <v>1326</v>
      </c>
      <c r="D487" s="188"/>
      <c r="E487" s="189">
        <v>120.3</v>
      </c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200</v>
      </c>
      <c r="AH487" s="148">
        <v>0</v>
      </c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ht="22.5" outlineLevel="1" x14ac:dyDescent="0.2">
      <c r="A488" s="167">
        <v>97</v>
      </c>
      <c r="B488" s="168" t="s">
        <v>594</v>
      </c>
      <c r="C488" s="184" t="s">
        <v>595</v>
      </c>
      <c r="D488" s="169" t="s">
        <v>195</v>
      </c>
      <c r="E488" s="170">
        <v>62.018000000000001</v>
      </c>
      <c r="F488" s="171"/>
      <c r="G488" s="172">
        <f>ROUND(E488*F488,2)</f>
        <v>0</v>
      </c>
      <c r="H488" s="171"/>
      <c r="I488" s="172">
        <f>ROUND(E488*H488,2)</f>
        <v>0</v>
      </c>
      <c r="J488" s="171"/>
      <c r="K488" s="172">
        <f>ROUND(E488*J488,2)</f>
        <v>0</v>
      </c>
      <c r="L488" s="172">
        <v>21</v>
      </c>
      <c r="M488" s="172">
        <f>G488*(1+L488/100)</f>
        <v>0</v>
      </c>
      <c r="N488" s="172">
        <v>0</v>
      </c>
      <c r="O488" s="172">
        <f>ROUND(E488*N488,2)</f>
        <v>0</v>
      </c>
      <c r="P488" s="172">
        <v>0</v>
      </c>
      <c r="Q488" s="172">
        <f>ROUND(E488*P488,2)</f>
        <v>0</v>
      </c>
      <c r="R488" s="172"/>
      <c r="S488" s="172" t="s">
        <v>177</v>
      </c>
      <c r="T488" s="173" t="s">
        <v>178</v>
      </c>
      <c r="U488" s="158">
        <v>0.39</v>
      </c>
      <c r="V488" s="158">
        <f>ROUND(E488*U488,2)</f>
        <v>24.19</v>
      </c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196</v>
      </c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190" t="s">
        <v>423</v>
      </c>
      <c r="D489" s="188"/>
      <c r="E489" s="189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>
        <v>0</v>
      </c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55"/>
      <c r="B490" s="156"/>
      <c r="C490" s="190" t="s">
        <v>1263</v>
      </c>
      <c r="D490" s="188"/>
      <c r="E490" s="189">
        <v>18.02</v>
      </c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200</v>
      </c>
      <c r="AH490" s="148">
        <v>0</v>
      </c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55"/>
      <c r="B491" s="156"/>
      <c r="C491" s="190" t="s">
        <v>1264</v>
      </c>
      <c r="D491" s="188"/>
      <c r="E491" s="189">
        <v>26.1</v>
      </c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200</v>
      </c>
      <c r="AH491" s="148">
        <v>0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55"/>
      <c r="B492" s="156"/>
      <c r="C492" s="190" t="s">
        <v>1265</v>
      </c>
      <c r="D492" s="188"/>
      <c r="E492" s="189">
        <v>6.4</v>
      </c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200</v>
      </c>
      <c r="AH492" s="148">
        <v>0</v>
      </c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55"/>
      <c r="B493" s="156"/>
      <c r="C493" s="190" t="s">
        <v>1266</v>
      </c>
      <c r="D493" s="188"/>
      <c r="E493" s="189">
        <v>11.5</v>
      </c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200</v>
      </c>
      <c r="AH493" s="148">
        <v>0</v>
      </c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x14ac:dyDescent="0.2">
      <c r="A494" s="161" t="s">
        <v>172</v>
      </c>
      <c r="B494" s="162" t="s">
        <v>102</v>
      </c>
      <c r="C494" s="182" t="s">
        <v>103</v>
      </c>
      <c r="D494" s="163"/>
      <c r="E494" s="164"/>
      <c r="F494" s="165"/>
      <c r="G494" s="165">
        <f>SUMIF(AG495:AG504,"&lt;&gt;NOR",G495:G504)</f>
        <v>0</v>
      </c>
      <c r="H494" s="165"/>
      <c r="I494" s="165">
        <f>SUM(I495:I504)</f>
        <v>0</v>
      </c>
      <c r="J494" s="165"/>
      <c r="K494" s="165">
        <f>SUM(K495:K504)</f>
        <v>0</v>
      </c>
      <c r="L494" s="165"/>
      <c r="M494" s="165">
        <f>SUM(M495:M504)</f>
        <v>0</v>
      </c>
      <c r="N494" s="165"/>
      <c r="O494" s="165">
        <f>SUM(O495:O504)</f>
        <v>0</v>
      </c>
      <c r="P494" s="165"/>
      <c r="Q494" s="165">
        <f>SUM(Q495:Q504)</f>
        <v>0</v>
      </c>
      <c r="R494" s="165"/>
      <c r="S494" s="165"/>
      <c r="T494" s="166"/>
      <c r="U494" s="160"/>
      <c r="V494" s="160">
        <f>SUM(V495:V504)</f>
        <v>378.90999999999997</v>
      </c>
      <c r="W494" s="160"/>
      <c r="AG494" t="s">
        <v>173</v>
      </c>
    </row>
    <row r="495" spans="1:60" ht="33.75" outlineLevel="1" x14ac:dyDescent="0.2">
      <c r="A495" s="167">
        <v>98</v>
      </c>
      <c r="B495" s="168" t="s">
        <v>596</v>
      </c>
      <c r="C495" s="184" t="s">
        <v>597</v>
      </c>
      <c r="D495" s="169" t="s">
        <v>227</v>
      </c>
      <c r="E495" s="170">
        <v>82</v>
      </c>
      <c r="F495" s="171"/>
      <c r="G495" s="172">
        <f>ROUND(E495*F495,2)</f>
        <v>0</v>
      </c>
      <c r="H495" s="171"/>
      <c r="I495" s="172">
        <f>ROUND(E495*H495,2)</f>
        <v>0</v>
      </c>
      <c r="J495" s="171"/>
      <c r="K495" s="172">
        <f>ROUND(E495*J495,2)</f>
        <v>0</v>
      </c>
      <c r="L495" s="172">
        <v>21</v>
      </c>
      <c r="M495" s="172">
        <f>G495*(1+L495/100)</f>
        <v>0</v>
      </c>
      <c r="N495" s="172">
        <v>0</v>
      </c>
      <c r="O495" s="172">
        <f>ROUND(E495*N495,2)</f>
        <v>0</v>
      </c>
      <c r="P495" s="172">
        <v>0</v>
      </c>
      <c r="Q495" s="172">
        <f>ROUND(E495*P495,2)</f>
        <v>0</v>
      </c>
      <c r="R495" s="172"/>
      <c r="S495" s="172" t="s">
        <v>177</v>
      </c>
      <c r="T495" s="173" t="s">
        <v>178</v>
      </c>
      <c r="U495" s="158">
        <v>1.6208</v>
      </c>
      <c r="V495" s="158">
        <f>ROUND(E495*U495,2)</f>
        <v>132.91</v>
      </c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196</v>
      </c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1" x14ac:dyDescent="0.2">
      <c r="A496" s="155"/>
      <c r="B496" s="156"/>
      <c r="C496" s="190" t="s">
        <v>598</v>
      </c>
      <c r="D496" s="188"/>
      <c r="E496" s="189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200</v>
      </c>
      <c r="AH496" s="148">
        <v>0</v>
      </c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55"/>
      <c r="B497" s="156"/>
      <c r="C497" s="190" t="s">
        <v>599</v>
      </c>
      <c r="D497" s="188"/>
      <c r="E497" s="189">
        <v>10</v>
      </c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200</v>
      </c>
      <c r="AH497" s="148">
        <v>0</v>
      </c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outlineLevel="1" x14ac:dyDescent="0.2">
      <c r="A498" s="155"/>
      <c r="B498" s="156"/>
      <c r="C498" s="190" t="s">
        <v>1327</v>
      </c>
      <c r="D498" s="188"/>
      <c r="E498" s="189">
        <v>64</v>
      </c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200</v>
      </c>
      <c r="AH498" s="148">
        <v>0</v>
      </c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ht="22.5" outlineLevel="1" x14ac:dyDescent="0.2">
      <c r="A499" s="155"/>
      <c r="B499" s="156"/>
      <c r="C499" s="190" t="s">
        <v>601</v>
      </c>
      <c r="D499" s="188"/>
      <c r="E499" s="189">
        <v>8</v>
      </c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200</v>
      </c>
      <c r="AH499" s="148">
        <v>0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67">
        <v>99</v>
      </c>
      <c r="B500" s="168" t="s">
        <v>602</v>
      </c>
      <c r="C500" s="184" t="s">
        <v>603</v>
      </c>
      <c r="D500" s="169" t="s">
        <v>256</v>
      </c>
      <c r="E500" s="170">
        <v>164</v>
      </c>
      <c r="F500" s="171"/>
      <c r="G500" s="172">
        <f>ROUND(E500*F500,2)</f>
        <v>0</v>
      </c>
      <c r="H500" s="171"/>
      <c r="I500" s="172">
        <f>ROUND(E500*H500,2)</f>
        <v>0</v>
      </c>
      <c r="J500" s="171"/>
      <c r="K500" s="172">
        <f>ROUND(E500*J500,2)</f>
        <v>0</v>
      </c>
      <c r="L500" s="172">
        <v>21</v>
      </c>
      <c r="M500" s="172">
        <f>G500*(1+L500/100)</f>
        <v>0</v>
      </c>
      <c r="N500" s="172">
        <v>0</v>
      </c>
      <c r="O500" s="172">
        <f>ROUND(E500*N500,2)</f>
        <v>0</v>
      </c>
      <c r="P500" s="172">
        <v>0</v>
      </c>
      <c r="Q500" s="172">
        <f>ROUND(E500*P500,2)</f>
        <v>0</v>
      </c>
      <c r="R500" s="172"/>
      <c r="S500" s="172" t="s">
        <v>177</v>
      </c>
      <c r="T500" s="173" t="s">
        <v>178</v>
      </c>
      <c r="U500" s="158">
        <v>1.5</v>
      </c>
      <c r="V500" s="158">
        <f>ROUND(E500*U500,2)</f>
        <v>246</v>
      </c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196</v>
      </c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1" x14ac:dyDescent="0.2">
      <c r="A501" s="155"/>
      <c r="B501" s="156"/>
      <c r="C501" s="190" t="s">
        <v>598</v>
      </c>
      <c r="D501" s="188"/>
      <c r="E501" s="189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200</v>
      </c>
      <c r="AH501" s="148">
        <v>0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outlineLevel="1" x14ac:dyDescent="0.2">
      <c r="A502" s="155"/>
      <c r="B502" s="156"/>
      <c r="C502" s="190" t="s">
        <v>604</v>
      </c>
      <c r="D502" s="188"/>
      <c r="E502" s="189">
        <v>20</v>
      </c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200</v>
      </c>
      <c r="AH502" s="148">
        <v>0</v>
      </c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190" t="s">
        <v>1328</v>
      </c>
      <c r="D503" s="188"/>
      <c r="E503" s="189">
        <v>128</v>
      </c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>
        <v>0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ht="22.5" outlineLevel="1" x14ac:dyDescent="0.2">
      <c r="A504" s="155"/>
      <c r="B504" s="156"/>
      <c r="C504" s="190" t="s">
        <v>606</v>
      </c>
      <c r="D504" s="188"/>
      <c r="E504" s="189">
        <v>16</v>
      </c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200</v>
      </c>
      <c r="AH504" s="148">
        <v>0</v>
      </c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x14ac:dyDescent="0.2">
      <c r="A505" s="161" t="s">
        <v>172</v>
      </c>
      <c r="B505" s="162" t="s">
        <v>104</v>
      </c>
      <c r="C505" s="182" t="s">
        <v>105</v>
      </c>
      <c r="D505" s="163"/>
      <c r="E505" s="164"/>
      <c r="F505" s="165"/>
      <c r="G505" s="165">
        <f>SUMIF(AG506:AG506,"&lt;&gt;NOR",G506:G506)</f>
        <v>0</v>
      </c>
      <c r="H505" s="165"/>
      <c r="I505" s="165">
        <f>SUM(I506:I506)</f>
        <v>0</v>
      </c>
      <c r="J505" s="165"/>
      <c r="K505" s="165">
        <f>SUM(K506:K506)</f>
        <v>0</v>
      </c>
      <c r="L505" s="165"/>
      <c r="M505" s="165">
        <f>SUM(M506:M506)</f>
        <v>0</v>
      </c>
      <c r="N505" s="165"/>
      <c r="O505" s="165">
        <f>SUM(O506:O506)</f>
        <v>0</v>
      </c>
      <c r="P505" s="165"/>
      <c r="Q505" s="165">
        <f>SUM(Q506:Q506)</f>
        <v>0</v>
      </c>
      <c r="R505" s="165"/>
      <c r="S505" s="165"/>
      <c r="T505" s="166"/>
      <c r="U505" s="160"/>
      <c r="V505" s="160">
        <f>SUM(V506:V506)</f>
        <v>1371.32</v>
      </c>
      <c r="W505" s="160"/>
      <c r="AG505" t="s">
        <v>173</v>
      </c>
    </row>
    <row r="506" spans="1:60" ht="33.75" outlineLevel="1" x14ac:dyDescent="0.2">
      <c r="A506" s="174">
        <v>100</v>
      </c>
      <c r="B506" s="175" t="s">
        <v>607</v>
      </c>
      <c r="C506" s="183" t="s">
        <v>608</v>
      </c>
      <c r="D506" s="176" t="s">
        <v>234</v>
      </c>
      <c r="E506" s="177">
        <v>705.04672000000005</v>
      </c>
      <c r="F506" s="178"/>
      <c r="G506" s="179">
        <f>ROUND(E506*F506,2)</f>
        <v>0</v>
      </c>
      <c r="H506" s="178"/>
      <c r="I506" s="179">
        <f>ROUND(E506*H506,2)</f>
        <v>0</v>
      </c>
      <c r="J506" s="178"/>
      <c r="K506" s="179">
        <f>ROUND(E506*J506,2)</f>
        <v>0</v>
      </c>
      <c r="L506" s="179">
        <v>21</v>
      </c>
      <c r="M506" s="179">
        <f>G506*(1+L506/100)</f>
        <v>0</v>
      </c>
      <c r="N506" s="179">
        <v>0</v>
      </c>
      <c r="O506" s="179">
        <f>ROUND(E506*N506,2)</f>
        <v>0</v>
      </c>
      <c r="P506" s="179">
        <v>0</v>
      </c>
      <c r="Q506" s="179">
        <f>ROUND(E506*P506,2)</f>
        <v>0</v>
      </c>
      <c r="R506" s="179"/>
      <c r="S506" s="179" t="s">
        <v>177</v>
      </c>
      <c r="T506" s="180" t="s">
        <v>178</v>
      </c>
      <c r="U506" s="158">
        <v>1.9450000000000001</v>
      </c>
      <c r="V506" s="158">
        <f>ROUND(E506*U506,2)</f>
        <v>1371.32</v>
      </c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196</v>
      </c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x14ac:dyDescent="0.2">
      <c r="A507" s="161" t="s">
        <v>172</v>
      </c>
      <c r="B507" s="162" t="s">
        <v>106</v>
      </c>
      <c r="C507" s="182" t="s">
        <v>107</v>
      </c>
      <c r="D507" s="163"/>
      <c r="E507" s="164"/>
      <c r="F507" s="165"/>
      <c r="G507" s="165">
        <f>SUMIF(AG508:AG571,"&lt;&gt;NOR",G508:G571)</f>
        <v>0</v>
      </c>
      <c r="H507" s="165"/>
      <c r="I507" s="165">
        <f>SUM(I508:I571)</f>
        <v>0</v>
      </c>
      <c r="J507" s="165"/>
      <c r="K507" s="165">
        <f>SUM(K508:K571)</f>
        <v>0</v>
      </c>
      <c r="L507" s="165"/>
      <c r="M507" s="165">
        <f>SUM(M508:M571)</f>
        <v>0</v>
      </c>
      <c r="N507" s="165"/>
      <c r="O507" s="165">
        <f>SUM(O508:O571)</f>
        <v>0</v>
      </c>
      <c r="P507" s="165"/>
      <c r="Q507" s="165">
        <f>SUM(Q508:Q571)</f>
        <v>0</v>
      </c>
      <c r="R507" s="165"/>
      <c r="S507" s="165"/>
      <c r="T507" s="166"/>
      <c r="U507" s="160"/>
      <c r="V507" s="160">
        <f>SUM(V508:V571)</f>
        <v>224.28999999999996</v>
      </c>
      <c r="W507" s="160"/>
      <c r="AG507" t="s">
        <v>173</v>
      </c>
    </row>
    <row r="508" spans="1:60" ht="33.75" outlineLevel="1" x14ac:dyDescent="0.2">
      <c r="A508" s="167">
        <v>101</v>
      </c>
      <c r="B508" s="168" t="s">
        <v>609</v>
      </c>
      <c r="C508" s="184" t="s">
        <v>610</v>
      </c>
      <c r="D508" s="169" t="s">
        <v>195</v>
      </c>
      <c r="E508" s="170">
        <v>457.11599999999999</v>
      </c>
      <c r="F508" s="171"/>
      <c r="G508" s="172">
        <f>ROUND(E508*F508,2)</f>
        <v>0</v>
      </c>
      <c r="H508" s="171"/>
      <c r="I508" s="172">
        <f>ROUND(E508*H508,2)</f>
        <v>0</v>
      </c>
      <c r="J508" s="171"/>
      <c r="K508" s="172">
        <f>ROUND(E508*J508,2)</f>
        <v>0</v>
      </c>
      <c r="L508" s="172">
        <v>21</v>
      </c>
      <c r="M508" s="172">
        <f>G508*(1+L508/100)</f>
        <v>0</v>
      </c>
      <c r="N508" s="172">
        <v>0</v>
      </c>
      <c r="O508" s="172">
        <f>ROUND(E508*N508,2)</f>
        <v>0</v>
      </c>
      <c r="P508" s="172">
        <v>0</v>
      </c>
      <c r="Q508" s="172">
        <f>ROUND(E508*P508,2)</f>
        <v>0</v>
      </c>
      <c r="R508" s="172"/>
      <c r="S508" s="172" t="s">
        <v>177</v>
      </c>
      <c r="T508" s="173" t="s">
        <v>178</v>
      </c>
      <c r="U508" s="158">
        <v>2.75E-2</v>
      </c>
      <c r="V508" s="158">
        <f>ROUND(E508*U508,2)</f>
        <v>12.57</v>
      </c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611</v>
      </c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55"/>
      <c r="B509" s="156"/>
      <c r="C509" s="190" t="s">
        <v>1329</v>
      </c>
      <c r="D509" s="188"/>
      <c r="E509" s="189">
        <v>123.42</v>
      </c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200</v>
      </c>
      <c r="AH509" s="148">
        <v>0</v>
      </c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55"/>
      <c r="B510" s="156"/>
      <c r="C510" s="190" t="s">
        <v>1277</v>
      </c>
      <c r="D510" s="188"/>
      <c r="E510" s="189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200</v>
      </c>
      <c r="AH510" s="148">
        <v>0</v>
      </c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55"/>
      <c r="B511" s="156"/>
      <c r="C511" s="190" t="s">
        <v>1330</v>
      </c>
      <c r="D511" s="188"/>
      <c r="E511" s="189">
        <v>333.7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200</v>
      </c>
      <c r="AH511" s="148">
        <v>0</v>
      </c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ht="33.75" outlineLevel="1" x14ac:dyDescent="0.2">
      <c r="A512" s="167">
        <v>102</v>
      </c>
      <c r="B512" s="168" t="s">
        <v>614</v>
      </c>
      <c r="C512" s="184" t="s">
        <v>615</v>
      </c>
      <c r="D512" s="169" t="s">
        <v>195</v>
      </c>
      <c r="E512" s="170">
        <v>78.374399999999994</v>
      </c>
      <c r="F512" s="171"/>
      <c r="G512" s="172">
        <f>ROUND(E512*F512,2)</f>
        <v>0</v>
      </c>
      <c r="H512" s="171"/>
      <c r="I512" s="172">
        <f>ROUND(E512*H512,2)</f>
        <v>0</v>
      </c>
      <c r="J512" s="171"/>
      <c r="K512" s="172">
        <f>ROUND(E512*J512,2)</f>
        <v>0</v>
      </c>
      <c r="L512" s="172">
        <v>21</v>
      </c>
      <c r="M512" s="172">
        <f>G512*(1+L512/100)</f>
        <v>0</v>
      </c>
      <c r="N512" s="172">
        <v>0</v>
      </c>
      <c r="O512" s="172">
        <f>ROUND(E512*N512,2)</f>
        <v>0</v>
      </c>
      <c r="P512" s="172">
        <v>0</v>
      </c>
      <c r="Q512" s="172">
        <f>ROUND(E512*P512,2)</f>
        <v>0</v>
      </c>
      <c r="R512" s="172"/>
      <c r="S512" s="172" t="s">
        <v>177</v>
      </c>
      <c r="T512" s="173" t="s">
        <v>178</v>
      </c>
      <c r="U512" s="158">
        <v>2.75E-2</v>
      </c>
      <c r="V512" s="158">
        <f>ROUND(E512*U512,2)</f>
        <v>2.16</v>
      </c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611</v>
      </c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55"/>
      <c r="B513" s="156"/>
      <c r="C513" s="190" t="s">
        <v>616</v>
      </c>
      <c r="D513" s="188"/>
      <c r="E513" s="189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200</v>
      </c>
      <c r="AH513" s="148">
        <v>0</v>
      </c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/>
      <c r="B514" s="156"/>
      <c r="C514" s="190" t="s">
        <v>1331</v>
      </c>
      <c r="D514" s="188"/>
      <c r="E514" s="189">
        <v>14.41</v>
      </c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200</v>
      </c>
      <c r="AH514" s="148">
        <v>0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55"/>
      <c r="B515" s="156"/>
      <c r="C515" s="190" t="s">
        <v>1084</v>
      </c>
      <c r="D515" s="188"/>
      <c r="E515" s="189">
        <v>29.52</v>
      </c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200</v>
      </c>
      <c r="AH515" s="148">
        <v>0</v>
      </c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55"/>
      <c r="B516" s="156"/>
      <c r="C516" s="190" t="s">
        <v>1332</v>
      </c>
      <c r="D516" s="188"/>
      <c r="E516" s="189">
        <v>20.64</v>
      </c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200</v>
      </c>
      <c r="AH516" s="148">
        <v>0</v>
      </c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1" x14ac:dyDescent="0.2">
      <c r="A517" s="155"/>
      <c r="B517" s="156"/>
      <c r="C517" s="190" t="s">
        <v>1333</v>
      </c>
      <c r="D517" s="188"/>
      <c r="E517" s="189">
        <v>13.8</v>
      </c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200</v>
      </c>
      <c r="AH517" s="148">
        <v>0</v>
      </c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ht="22.5" outlineLevel="1" x14ac:dyDescent="0.2">
      <c r="A518" s="167">
        <v>103</v>
      </c>
      <c r="B518" s="168" t="s">
        <v>618</v>
      </c>
      <c r="C518" s="184" t="s">
        <v>619</v>
      </c>
      <c r="D518" s="169" t="s">
        <v>195</v>
      </c>
      <c r="E518" s="170">
        <v>78.374399999999994</v>
      </c>
      <c r="F518" s="171"/>
      <c r="G518" s="172">
        <f>ROUND(E518*F518,2)</f>
        <v>0</v>
      </c>
      <c r="H518" s="171"/>
      <c r="I518" s="172">
        <f>ROUND(E518*H518,2)</f>
        <v>0</v>
      </c>
      <c r="J518" s="171"/>
      <c r="K518" s="172">
        <f>ROUND(E518*J518,2)</f>
        <v>0</v>
      </c>
      <c r="L518" s="172">
        <v>21</v>
      </c>
      <c r="M518" s="172">
        <f>G518*(1+L518/100)</f>
        <v>0</v>
      </c>
      <c r="N518" s="172">
        <v>0</v>
      </c>
      <c r="O518" s="172">
        <f>ROUND(E518*N518,2)</f>
        <v>0</v>
      </c>
      <c r="P518" s="172">
        <v>0</v>
      </c>
      <c r="Q518" s="172">
        <f>ROUND(E518*P518,2)</f>
        <v>0</v>
      </c>
      <c r="R518" s="172"/>
      <c r="S518" s="172" t="s">
        <v>177</v>
      </c>
      <c r="T518" s="173" t="s">
        <v>178</v>
      </c>
      <c r="U518" s="158">
        <v>0.34</v>
      </c>
      <c r="V518" s="158">
        <f>ROUND(E518*U518,2)</f>
        <v>26.65</v>
      </c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611</v>
      </c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outlineLevel="1" x14ac:dyDescent="0.2">
      <c r="A519" s="155"/>
      <c r="B519" s="156"/>
      <c r="C519" s="190" t="s">
        <v>616</v>
      </c>
      <c r="D519" s="188"/>
      <c r="E519" s="189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200</v>
      </c>
      <c r="AH519" s="148">
        <v>0</v>
      </c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190" t="s">
        <v>1331</v>
      </c>
      <c r="D520" s="188"/>
      <c r="E520" s="189">
        <v>14.41</v>
      </c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>
        <v>0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1" x14ac:dyDescent="0.2">
      <c r="A521" s="155"/>
      <c r="B521" s="156"/>
      <c r="C521" s="190" t="s">
        <v>1084</v>
      </c>
      <c r="D521" s="188"/>
      <c r="E521" s="189">
        <v>29.52</v>
      </c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200</v>
      </c>
      <c r="AH521" s="148">
        <v>0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/>
      <c r="B522" s="156"/>
      <c r="C522" s="190" t="s">
        <v>1332</v>
      </c>
      <c r="D522" s="188"/>
      <c r="E522" s="189">
        <v>20.64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200</v>
      </c>
      <c r="AH522" s="148">
        <v>0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1" x14ac:dyDescent="0.2">
      <c r="A523" s="155"/>
      <c r="B523" s="156"/>
      <c r="C523" s="190" t="s">
        <v>1333</v>
      </c>
      <c r="D523" s="188"/>
      <c r="E523" s="189">
        <v>13.8</v>
      </c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200</v>
      </c>
      <c r="AH523" s="148">
        <v>0</v>
      </c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ht="33.75" outlineLevel="1" x14ac:dyDescent="0.2">
      <c r="A524" s="167">
        <v>104</v>
      </c>
      <c r="B524" s="168" t="s">
        <v>620</v>
      </c>
      <c r="C524" s="184" t="s">
        <v>621</v>
      </c>
      <c r="D524" s="169" t="s">
        <v>195</v>
      </c>
      <c r="E524" s="170">
        <v>457.11599999999999</v>
      </c>
      <c r="F524" s="171"/>
      <c r="G524" s="172">
        <f>ROUND(E524*F524,2)</f>
        <v>0</v>
      </c>
      <c r="H524" s="171"/>
      <c r="I524" s="172">
        <f>ROUND(E524*H524,2)</f>
        <v>0</v>
      </c>
      <c r="J524" s="171"/>
      <c r="K524" s="172">
        <f>ROUND(E524*J524,2)</f>
        <v>0</v>
      </c>
      <c r="L524" s="172">
        <v>21</v>
      </c>
      <c r="M524" s="172">
        <f>G524*(1+L524/100)</f>
        <v>0</v>
      </c>
      <c r="N524" s="172">
        <v>0</v>
      </c>
      <c r="O524" s="172">
        <f>ROUND(E524*N524,2)</f>
        <v>0</v>
      </c>
      <c r="P524" s="172">
        <v>0</v>
      </c>
      <c r="Q524" s="172">
        <f>ROUND(E524*P524,2)</f>
        <v>0</v>
      </c>
      <c r="R524" s="172"/>
      <c r="S524" s="172" t="s">
        <v>177</v>
      </c>
      <c r="T524" s="173" t="s">
        <v>178</v>
      </c>
      <c r="U524" s="158">
        <v>0.22991</v>
      </c>
      <c r="V524" s="158">
        <f>ROUND(E524*U524,2)</f>
        <v>105.1</v>
      </c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611</v>
      </c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1" x14ac:dyDescent="0.2">
      <c r="A525" s="155"/>
      <c r="B525" s="156"/>
      <c r="C525" s="190" t="s">
        <v>1329</v>
      </c>
      <c r="D525" s="188"/>
      <c r="E525" s="189">
        <v>123.42</v>
      </c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200</v>
      </c>
      <c r="AH525" s="148">
        <v>0</v>
      </c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1" x14ac:dyDescent="0.2">
      <c r="A526" s="155"/>
      <c r="B526" s="156"/>
      <c r="C526" s="190" t="s">
        <v>1277</v>
      </c>
      <c r="D526" s="188"/>
      <c r="E526" s="189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200</v>
      </c>
      <c r="AH526" s="148">
        <v>0</v>
      </c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outlineLevel="1" x14ac:dyDescent="0.2">
      <c r="A527" s="155"/>
      <c r="B527" s="156"/>
      <c r="C527" s="190" t="s">
        <v>1330</v>
      </c>
      <c r="D527" s="188"/>
      <c r="E527" s="189">
        <v>333.7</v>
      </c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200</v>
      </c>
      <c r="AH527" s="148">
        <v>0</v>
      </c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ht="45" outlineLevel="1" x14ac:dyDescent="0.2">
      <c r="A528" s="167">
        <v>105</v>
      </c>
      <c r="B528" s="168" t="s">
        <v>622</v>
      </c>
      <c r="C528" s="184" t="s">
        <v>623</v>
      </c>
      <c r="D528" s="169" t="s">
        <v>195</v>
      </c>
      <c r="E528" s="170">
        <v>78.374399999999994</v>
      </c>
      <c r="F528" s="171"/>
      <c r="G528" s="172">
        <f>ROUND(E528*F528,2)</f>
        <v>0</v>
      </c>
      <c r="H528" s="171"/>
      <c r="I528" s="172">
        <f>ROUND(E528*H528,2)</f>
        <v>0</v>
      </c>
      <c r="J528" s="171"/>
      <c r="K528" s="172">
        <f>ROUND(E528*J528,2)</f>
        <v>0</v>
      </c>
      <c r="L528" s="172">
        <v>21</v>
      </c>
      <c r="M528" s="172">
        <f>G528*(1+L528/100)</f>
        <v>0</v>
      </c>
      <c r="N528" s="172">
        <v>0</v>
      </c>
      <c r="O528" s="172">
        <f>ROUND(E528*N528,2)</f>
        <v>0</v>
      </c>
      <c r="P528" s="172">
        <v>0</v>
      </c>
      <c r="Q528" s="172">
        <f>ROUND(E528*P528,2)</f>
        <v>0</v>
      </c>
      <c r="R528" s="172"/>
      <c r="S528" s="172" t="s">
        <v>177</v>
      </c>
      <c r="T528" s="173" t="s">
        <v>178</v>
      </c>
      <c r="U528" s="158">
        <v>0.26600000000000001</v>
      </c>
      <c r="V528" s="158">
        <f>ROUND(E528*U528,2)</f>
        <v>20.85</v>
      </c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611</v>
      </c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1" x14ac:dyDescent="0.2">
      <c r="A529" s="155"/>
      <c r="B529" s="156"/>
      <c r="C529" s="190" t="s">
        <v>616</v>
      </c>
      <c r="D529" s="188"/>
      <c r="E529" s="189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200</v>
      </c>
      <c r="AH529" s="148">
        <v>0</v>
      </c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/>
      <c r="B530" s="156"/>
      <c r="C530" s="190" t="s">
        <v>1331</v>
      </c>
      <c r="D530" s="188"/>
      <c r="E530" s="189">
        <v>14.41</v>
      </c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200</v>
      </c>
      <c r="AH530" s="148">
        <v>0</v>
      </c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outlineLevel="1" x14ac:dyDescent="0.2">
      <c r="A531" s="155"/>
      <c r="B531" s="156"/>
      <c r="C531" s="190" t="s">
        <v>1084</v>
      </c>
      <c r="D531" s="188"/>
      <c r="E531" s="189">
        <v>29.52</v>
      </c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200</v>
      </c>
      <c r="AH531" s="148">
        <v>0</v>
      </c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outlineLevel="1" x14ac:dyDescent="0.2">
      <c r="A532" s="155"/>
      <c r="B532" s="156"/>
      <c r="C532" s="190" t="s">
        <v>1332</v>
      </c>
      <c r="D532" s="188"/>
      <c r="E532" s="189">
        <v>20.64</v>
      </c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200</v>
      </c>
      <c r="AH532" s="148">
        <v>0</v>
      </c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outlineLevel="1" x14ac:dyDescent="0.2">
      <c r="A533" s="155"/>
      <c r="B533" s="156"/>
      <c r="C533" s="190" t="s">
        <v>1333</v>
      </c>
      <c r="D533" s="188"/>
      <c r="E533" s="189">
        <v>13.8</v>
      </c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200</v>
      </c>
      <c r="AH533" s="148">
        <v>0</v>
      </c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ht="22.5" outlineLevel="1" x14ac:dyDescent="0.2">
      <c r="A534" s="167">
        <v>106</v>
      </c>
      <c r="B534" s="168" t="s">
        <v>624</v>
      </c>
      <c r="C534" s="184" t="s">
        <v>625</v>
      </c>
      <c r="D534" s="169" t="s">
        <v>195</v>
      </c>
      <c r="E534" s="170">
        <v>415.56</v>
      </c>
      <c r="F534" s="171"/>
      <c r="G534" s="172">
        <f>ROUND(E534*F534,2)</f>
        <v>0</v>
      </c>
      <c r="H534" s="171"/>
      <c r="I534" s="172">
        <f>ROUND(E534*H534,2)</f>
        <v>0</v>
      </c>
      <c r="J534" s="171"/>
      <c r="K534" s="172">
        <f>ROUND(E534*J534,2)</f>
        <v>0</v>
      </c>
      <c r="L534" s="172">
        <v>21</v>
      </c>
      <c r="M534" s="172">
        <f>G534*(1+L534/100)</f>
        <v>0</v>
      </c>
      <c r="N534" s="172">
        <v>0</v>
      </c>
      <c r="O534" s="172">
        <f>ROUND(E534*N534,2)</f>
        <v>0</v>
      </c>
      <c r="P534" s="172">
        <v>0</v>
      </c>
      <c r="Q534" s="172">
        <f>ROUND(E534*P534,2)</f>
        <v>0</v>
      </c>
      <c r="R534" s="172"/>
      <c r="S534" s="172" t="s">
        <v>177</v>
      </c>
      <c r="T534" s="173" t="s">
        <v>178</v>
      </c>
      <c r="U534" s="158">
        <v>4.1000000000000002E-2</v>
      </c>
      <c r="V534" s="158">
        <f>ROUND(E534*U534,2)</f>
        <v>17.04</v>
      </c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611</v>
      </c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outlineLevel="1" x14ac:dyDescent="0.2">
      <c r="A535" s="155"/>
      <c r="B535" s="156"/>
      <c r="C535" s="190" t="s">
        <v>1279</v>
      </c>
      <c r="D535" s="188"/>
      <c r="E535" s="189">
        <v>112.2</v>
      </c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200</v>
      </c>
      <c r="AH535" s="148">
        <v>0</v>
      </c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190" t="s">
        <v>1334</v>
      </c>
      <c r="D536" s="188"/>
      <c r="E536" s="189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>
        <v>0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outlineLevel="1" x14ac:dyDescent="0.2">
      <c r="A537" s="155"/>
      <c r="B537" s="156"/>
      <c r="C537" s="190" t="s">
        <v>1278</v>
      </c>
      <c r="D537" s="188"/>
      <c r="E537" s="189">
        <v>303.36</v>
      </c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200</v>
      </c>
      <c r="AH537" s="148">
        <v>0</v>
      </c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ht="22.5" outlineLevel="1" x14ac:dyDescent="0.2">
      <c r="A538" s="167">
        <v>107</v>
      </c>
      <c r="B538" s="168" t="s">
        <v>626</v>
      </c>
      <c r="C538" s="184" t="s">
        <v>627</v>
      </c>
      <c r="D538" s="169" t="s">
        <v>195</v>
      </c>
      <c r="E538" s="170">
        <v>32.655999999999999</v>
      </c>
      <c r="F538" s="171"/>
      <c r="G538" s="172">
        <f>ROUND(E538*F538,2)</f>
        <v>0</v>
      </c>
      <c r="H538" s="171"/>
      <c r="I538" s="172">
        <f>ROUND(E538*H538,2)</f>
        <v>0</v>
      </c>
      <c r="J538" s="171"/>
      <c r="K538" s="172">
        <f>ROUND(E538*J538,2)</f>
        <v>0</v>
      </c>
      <c r="L538" s="172">
        <v>21</v>
      </c>
      <c r="M538" s="172">
        <f>G538*(1+L538/100)</f>
        <v>0</v>
      </c>
      <c r="N538" s="172">
        <v>0</v>
      </c>
      <c r="O538" s="172">
        <f>ROUND(E538*N538,2)</f>
        <v>0</v>
      </c>
      <c r="P538" s="172">
        <v>0</v>
      </c>
      <c r="Q538" s="172">
        <f>ROUND(E538*P538,2)</f>
        <v>0</v>
      </c>
      <c r="R538" s="172"/>
      <c r="S538" s="172" t="s">
        <v>177</v>
      </c>
      <c r="T538" s="173" t="s">
        <v>178</v>
      </c>
      <c r="U538" s="158">
        <v>0.38500000000000001</v>
      </c>
      <c r="V538" s="158">
        <f>ROUND(E538*U538,2)</f>
        <v>12.57</v>
      </c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611</v>
      </c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outlineLevel="1" x14ac:dyDescent="0.2">
      <c r="A539" s="155"/>
      <c r="B539" s="156"/>
      <c r="C539" s="190" t="s">
        <v>423</v>
      </c>
      <c r="D539" s="188"/>
      <c r="E539" s="189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200</v>
      </c>
      <c r="AH539" s="148">
        <v>0</v>
      </c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outlineLevel="1" x14ac:dyDescent="0.2">
      <c r="A540" s="155"/>
      <c r="B540" s="156"/>
      <c r="C540" s="190" t="s">
        <v>1335</v>
      </c>
      <c r="D540" s="188"/>
      <c r="E540" s="189">
        <v>6.01</v>
      </c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200</v>
      </c>
      <c r="AH540" s="148">
        <v>0</v>
      </c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1" x14ac:dyDescent="0.2">
      <c r="A541" s="155"/>
      <c r="B541" s="156"/>
      <c r="C541" s="190" t="s">
        <v>1018</v>
      </c>
      <c r="D541" s="188"/>
      <c r="E541" s="189">
        <v>12.3</v>
      </c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200</v>
      </c>
      <c r="AH541" s="148">
        <v>0</v>
      </c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1" x14ac:dyDescent="0.2">
      <c r="A542" s="155"/>
      <c r="B542" s="156"/>
      <c r="C542" s="190" t="s">
        <v>1336</v>
      </c>
      <c r="D542" s="188"/>
      <c r="E542" s="189">
        <v>8.6</v>
      </c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200</v>
      </c>
      <c r="AH542" s="148">
        <v>0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55"/>
      <c r="B543" s="156"/>
      <c r="C543" s="190" t="s">
        <v>1337</v>
      </c>
      <c r="D543" s="188"/>
      <c r="E543" s="189">
        <v>5.75</v>
      </c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200</v>
      </c>
      <c r="AH543" s="148">
        <v>0</v>
      </c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ht="22.5" outlineLevel="1" x14ac:dyDescent="0.2">
      <c r="A544" s="167">
        <v>108</v>
      </c>
      <c r="B544" s="168" t="s">
        <v>626</v>
      </c>
      <c r="C544" s="184" t="s">
        <v>627</v>
      </c>
      <c r="D544" s="169" t="s">
        <v>195</v>
      </c>
      <c r="E544" s="170">
        <v>17.324999999999999</v>
      </c>
      <c r="F544" s="171"/>
      <c r="G544" s="172">
        <f>ROUND(E544*F544,2)</f>
        <v>0</v>
      </c>
      <c r="H544" s="171"/>
      <c r="I544" s="172">
        <f>ROUND(E544*H544,2)</f>
        <v>0</v>
      </c>
      <c r="J544" s="171"/>
      <c r="K544" s="172">
        <f>ROUND(E544*J544,2)</f>
        <v>0</v>
      </c>
      <c r="L544" s="172">
        <v>21</v>
      </c>
      <c r="M544" s="172">
        <f>G544*(1+L544/100)</f>
        <v>0</v>
      </c>
      <c r="N544" s="172">
        <v>0</v>
      </c>
      <c r="O544" s="172">
        <f>ROUND(E544*N544,2)</f>
        <v>0</v>
      </c>
      <c r="P544" s="172">
        <v>0</v>
      </c>
      <c r="Q544" s="172">
        <f>ROUND(E544*P544,2)</f>
        <v>0</v>
      </c>
      <c r="R544" s="172"/>
      <c r="S544" s="172" t="s">
        <v>177</v>
      </c>
      <c r="T544" s="173" t="s">
        <v>178</v>
      </c>
      <c r="U544" s="158">
        <v>0.38500000000000001</v>
      </c>
      <c r="V544" s="158">
        <f>ROUND(E544*U544,2)</f>
        <v>6.67</v>
      </c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611</v>
      </c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outlineLevel="1" x14ac:dyDescent="0.2">
      <c r="A545" s="155"/>
      <c r="B545" s="156"/>
      <c r="C545" s="190" t="s">
        <v>1338</v>
      </c>
      <c r="D545" s="188"/>
      <c r="E545" s="189">
        <v>13.47</v>
      </c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200</v>
      </c>
      <c r="AH545" s="148">
        <v>0</v>
      </c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1" x14ac:dyDescent="0.2">
      <c r="A546" s="155"/>
      <c r="B546" s="156"/>
      <c r="C546" s="190" t="s">
        <v>1339</v>
      </c>
      <c r="D546" s="188"/>
      <c r="E546" s="189">
        <v>3.85</v>
      </c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200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ht="22.5" outlineLevel="1" x14ac:dyDescent="0.2">
      <c r="A547" s="167">
        <v>109</v>
      </c>
      <c r="B547" s="168" t="s">
        <v>632</v>
      </c>
      <c r="C547" s="184" t="s">
        <v>633</v>
      </c>
      <c r="D547" s="169" t="s">
        <v>195</v>
      </c>
      <c r="E547" s="170">
        <v>78.374399999999994</v>
      </c>
      <c r="F547" s="171"/>
      <c r="G547" s="172">
        <f>ROUND(E547*F547,2)</f>
        <v>0</v>
      </c>
      <c r="H547" s="171"/>
      <c r="I547" s="172">
        <f>ROUND(E547*H547,2)</f>
        <v>0</v>
      </c>
      <c r="J547" s="171"/>
      <c r="K547" s="172">
        <f>ROUND(E547*J547,2)</f>
        <v>0</v>
      </c>
      <c r="L547" s="172">
        <v>21</v>
      </c>
      <c r="M547" s="172">
        <f>G547*(1+L547/100)</f>
        <v>0</v>
      </c>
      <c r="N547" s="172">
        <v>0</v>
      </c>
      <c r="O547" s="172">
        <f>ROUND(E547*N547,2)</f>
        <v>0</v>
      </c>
      <c r="P547" s="172">
        <v>0</v>
      </c>
      <c r="Q547" s="172">
        <f>ROUND(E547*P547,2)</f>
        <v>0</v>
      </c>
      <c r="R547" s="172"/>
      <c r="S547" s="172" t="s">
        <v>177</v>
      </c>
      <c r="T547" s="173" t="s">
        <v>178</v>
      </c>
      <c r="U547" s="158">
        <v>0.19600000000000001</v>
      </c>
      <c r="V547" s="158">
        <f>ROUND(E547*U547,2)</f>
        <v>15.36</v>
      </c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611</v>
      </c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1" x14ac:dyDescent="0.2">
      <c r="A548" s="155"/>
      <c r="B548" s="156"/>
      <c r="C548" s="190" t="s">
        <v>616</v>
      </c>
      <c r="D548" s="188"/>
      <c r="E548" s="189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200</v>
      </c>
      <c r="AH548" s="148">
        <v>0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outlineLevel="1" x14ac:dyDescent="0.2">
      <c r="A549" s="155"/>
      <c r="B549" s="156"/>
      <c r="C549" s="190" t="s">
        <v>1331</v>
      </c>
      <c r="D549" s="188"/>
      <c r="E549" s="189">
        <v>14.41</v>
      </c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200</v>
      </c>
      <c r="AH549" s="148">
        <v>0</v>
      </c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1" x14ac:dyDescent="0.2">
      <c r="A550" s="155"/>
      <c r="B550" s="156"/>
      <c r="C550" s="190" t="s">
        <v>1084</v>
      </c>
      <c r="D550" s="188"/>
      <c r="E550" s="189">
        <v>29.52</v>
      </c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200</v>
      </c>
      <c r="AH550" s="148">
        <v>0</v>
      </c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outlineLevel="1" x14ac:dyDescent="0.2">
      <c r="A551" s="155"/>
      <c r="B551" s="156"/>
      <c r="C551" s="190" t="s">
        <v>1332</v>
      </c>
      <c r="D551" s="188"/>
      <c r="E551" s="189">
        <v>20.64</v>
      </c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 t="s">
        <v>200</v>
      </c>
      <c r="AH551" s="148">
        <v>0</v>
      </c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outlineLevel="1" x14ac:dyDescent="0.2">
      <c r="A552" s="155"/>
      <c r="B552" s="156"/>
      <c r="C552" s="190" t="s">
        <v>1333</v>
      </c>
      <c r="D552" s="188"/>
      <c r="E552" s="189">
        <v>13.8</v>
      </c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200</v>
      </c>
      <c r="AH552" s="148">
        <v>0</v>
      </c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ht="45" outlineLevel="1" x14ac:dyDescent="0.2">
      <c r="A553" s="167">
        <v>110</v>
      </c>
      <c r="B553" s="168" t="s">
        <v>634</v>
      </c>
      <c r="C553" s="184" t="s">
        <v>635</v>
      </c>
      <c r="D553" s="169" t="s">
        <v>636</v>
      </c>
      <c r="E553" s="170">
        <v>160.85916</v>
      </c>
      <c r="F553" s="171"/>
      <c r="G553" s="172">
        <f>ROUND(E553*F553,2)</f>
        <v>0</v>
      </c>
      <c r="H553" s="171"/>
      <c r="I553" s="172">
        <f>ROUND(E553*H553,2)</f>
        <v>0</v>
      </c>
      <c r="J553" s="171"/>
      <c r="K553" s="172">
        <f>ROUND(E553*J553,2)</f>
        <v>0</v>
      </c>
      <c r="L553" s="172">
        <v>21</v>
      </c>
      <c r="M553" s="172">
        <f>G553*(1+L553/100)</f>
        <v>0</v>
      </c>
      <c r="N553" s="172">
        <v>0</v>
      </c>
      <c r="O553" s="172">
        <f>ROUND(E553*N553,2)</f>
        <v>0</v>
      </c>
      <c r="P553" s="172">
        <v>0</v>
      </c>
      <c r="Q553" s="172">
        <f>ROUND(E553*P553,2)</f>
        <v>0</v>
      </c>
      <c r="R553" s="172" t="s">
        <v>228</v>
      </c>
      <c r="S553" s="172" t="s">
        <v>177</v>
      </c>
      <c r="T553" s="173" t="s">
        <v>178</v>
      </c>
      <c r="U553" s="158">
        <v>0</v>
      </c>
      <c r="V553" s="158">
        <f>ROUND(E553*U553,2)</f>
        <v>0</v>
      </c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185</v>
      </c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1" x14ac:dyDescent="0.2">
      <c r="A554" s="155"/>
      <c r="B554" s="156"/>
      <c r="C554" s="190" t="s">
        <v>1340</v>
      </c>
      <c r="D554" s="188"/>
      <c r="E554" s="189">
        <v>40.729999999999997</v>
      </c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200</v>
      </c>
      <c r="AH554" s="148">
        <v>0</v>
      </c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55"/>
      <c r="B555" s="156"/>
      <c r="C555" s="190" t="s">
        <v>1277</v>
      </c>
      <c r="D555" s="188"/>
      <c r="E555" s="189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200</v>
      </c>
      <c r="AH555" s="148">
        <v>0</v>
      </c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outlineLevel="1" x14ac:dyDescent="0.2">
      <c r="A556" s="155"/>
      <c r="B556" s="156"/>
      <c r="C556" s="190" t="s">
        <v>1341</v>
      </c>
      <c r="D556" s="188"/>
      <c r="E556" s="189">
        <v>120.13</v>
      </c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 t="s">
        <v>200</v>
      </c>
      <c r="AH556" s="148">
        <v>0</v>
      </c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ht="33.75" outlineLevel="1" x14ac:dyDescent="0.2">
      <c r="A557" s="167">
        <v>111</v>
      </c>
      <c r="B557" s="168" t="s">
        <v>639</v>
      </c>
      <c r="C557" s="184" t="s">
        <v>640</v>
      </c>
      <c r="D557" s="169" t="s">
        <v>195</v>
      </c>
      <c r="E557" s="170">
        <v>90.130560000000003</v>
      </c>
      <c r="F557" s="171"/>
      <c r="G557" s="172">
        <f>ROUND(E557*F557,2)</f>
        <v>0</v>
      </c>
      <c r="H557" s="171"/>
      <c r="I557" s="172">
        <f>ROUND(E557*H557,2)</f>
        <v>0</v>
      </c>
      <c r="J557" s="171"/>
      <c r="K557" s="172">
        <f>ROUND(E557*J557,2)</f>
        <v>0</v>
      </c>
      <c r="L557" s="172">
        <v>21</v>
      </c>
      <c r="M557" s="172">
        <f>G557*(1+L557/100)</f>
        <v>0</v>
      </c>
      <c r="N557" s="172">
        <v>0</v>
      </c>
      <c r="O557" s="172">
        <f>ROUND(E557*N557,2)</f>
        <v>0</v>
      </c>
      <c r="P557" s="172">
        <v>0</v>
      </c>
      <c r="Q557" s="172">
        <f>ROUND(E557*P557,2)</f>
        <v>0</v>
      </c>
      <c r="R557" s="172" t="s">
        <v>228</v>
      </c>
      <c r="S557" s="172" t="s">
        <v>177</v>
      </c>
      <c r="T557" s="173" t="s">
        <v>178</v>
      </c>
      <c r="U557" s="158">
        <v>0</v>
      </c>
      <c r="V557" s="158">
        <f>ROUND(E557*U557,2)</f>
        <v>0</v>
      </c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185</v>
      </c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1" x14ac:dyDescent="0.2">
      <c r="A558" s="155"/>
      <c r="B558" s="156"/>
      <c r="C558" s="199" t="s">
        <v>283</v>
      </c>
      <c r="D558" s="191"/>
      <c r="E558" s="192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200</v>
      </c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outlineLevel="1" x14ac:dyDescent="0.2">
      <c r="A559" s="155"/>
      <c r="B559" s="156"/>
      <c r="C559" s="200" t="s">
        <v>559</v>
      </c>
      <c r="D559" s="191"/>
      <c r="E559" s="192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200</v>
      </c>
      <c r="AH559" s="148">
        <v>2</v>
      </c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200" t="s">
        <v>1309</v>
      </c>
      <c r="D560" s="191"/>
      <c r="E560" s="192">
        <v>14.41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2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outlineLevel="1" x14ac:dyDescent="0.2">
      <c r="A561" s="155"/>
      <c r="B561" s="156"/>
      <c r="C561" s="200" t="s">
        <v>1067</v>
      </c>
      <c r="D561" s="191"/>
      <c r="E561" s="192">
        <v>29.52</v>
      </c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200</v>
      </c>
      <c r="AH561" s="148">
        <v>2</v>
      </c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200" t="s">
        <v>1310</v>
      </c>
      <c r="D562" s="191"/>
      <c r="E562" s="192">
        <v>20.64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>
        <v>2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1" x14ac:dyDescent="0.2">
      <c r="A563" s="155"/>
      <c r="B563" s="156"/>
      <c r="C563" s="200" t="s">
        <v>1311</v>
      </c>
      <c r="D563" s="191"/>
      <c r="E563" s="192">
        <v>13.8</v>
      </c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200</v>
      </c>
      <c r="AH563" s="148">
        <v>2</v>
      </c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outlineLevel="1" x14ac:dyDescent="0.2">
      <c r="A564" s="155"/>
      <c r="B564" s="156"/>
      <c r="C564" s="201" t="s">
        <v>295</v>
      </c>
      <c r="D564" s="193"/>
      <c r="E564" s="194">
        <v>78.37</v>
      </c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 t="s">
        <v>200</v>
      </c>
      <c r="AH564" s="148">
        <v>3</v>
      </c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outlineLevel="1" x14ac:dyDescent="0.2">
      <c r="A565" s="155"/>
      <c r="B565" s="156"/>
      <c r="C565" s="199" t="s">
        <v>296</v>
      </c>
      <c r="D565" s="191"/>
      <c r="E565" s="192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200</v>
      </c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55"/>
      <c r="B566" s="156"/>
      <c r="C566" s="190" t="s">
        <v>1342</v>
      </c>
      <c r="D566" s="188"/>
      <c r="E566" s="189">
        <v>90.13</v>
      </c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200</v>
      </c>
      <c r="AH566" s="148">
        <v>0</v>
      </c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ht="33.75" outlineLevel="1" x14ac:dyDescent="0.2">
      <c r="A567" s="167">
        <v>112</v>
      </c>
      <c r="B567" s="168" t="s">
        <v>642</v>
      </c>
      <c r="C567" s="184" t="s">
        <v>643</v>
      </c>
      <c r="D567" s="169" t="s">
        <v>195</v>
      </c>
      <c r="E567" s="170">
        <v>560.56979999999999</v>
      </c>
      <c r="F567" s="171"/>
      <c r="G567" s="172">
        <f>ROUND(E567*F567,2)</f>
        <v>0</v>
      </c>
      <c r="H567" s="171"/>
      <c r="I567" s="172">
        <f>ROUND(E567*H567,2)</f>
        <v>0</v>
      </c>
      <c r="J567" s="171"/>
      <c r="K567" s="172">
        <f>ROUND(E567*J567,2)</f>
        <v>0</v>
      </c>
      <c r="L567" s="172">
        <v>21</v>
      </c>
      <c r="M567" s="172">
        <f>G567*(1+L567/100)</f>
        <v>0</v>
      </c>
      <c r="N567" s="172">
        <v>0</v>
      </c>
      <c r="O567" s="172">
        <f>ROUND(E567*N567,2)</f>
        <v>0</v>
      </c>
      <c r="P567" s="172">
        <v>0</v>
      </c>
      <c r="Q567" s="172">
        <f>ROUND(E567*P567,2)</f>
        <v>0</v>
      </c>
      <c r="R567" s="172" t="s">
        <v>228</v>
      </c>
      <c r="S567" s="172" t="s">
        <v>177</v>
      </c>
      <c r="T567" s="173" t="s">
        <v>178</v>
      </c>
      <c r="U567" s="158">
        <v>0</v>
      </c>
      <c r="V567" s="158">
        <f>ROUND(E567*U567,2)</f>
        <v>0</v>
      </c>
      <c r="W567" s="15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 t="s">
        <v>185</v>
      </c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outlineLevel="1" x14ac:dyDescent="0.2">
      <c r="A568" s="155"/>
      <c r="B568" s="156"/>
      <c r="C568" s="190" t="s">
        <v>1343</v>
      </c>
      <c r="D568" s="188"/>
      <c r="E568" s="189">
        <v>141.93</v>
      </c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200</v>
      </c>
      <c r="AH568" s="148">
        <v>0</v>
      </c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55"/>
      <c r="B569" s="156"/>
      <c r="C569" s="190" t="s">
        <v>1277</v>
      </c>
      <c r="D569" s="188"/>
      <c r="E569" s="189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200</v>
      </c>
      <c r="AH569" s="148">
        <v>0</v>
      </c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190" t="s">
        <v>1344</v>
      </c>
      <c r="D570" s="188"/>
      <c r="E570" s="189">
        <v>418.64</v>
      </c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>
        <v>0</v>
      </c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outlineLevel="1" x14ac:dyDescent="0.2">
      <c r="A571" s="174">
        <v>113</v>
      </c>
      <c r="B571" s="175" t="s">
        <v>646</v>
      </c>
      <c r="C571" s="183" t="s">
        <v>647</v>
      </c>
      <c r="D571" s="176" t="s">
        <v>234</v>
      </c>
      <c r="E571" s="177">
        <v>3.24742</v>
      </c>
      <c r="F571" s="178"/>
      <c r="G571" s="179">
        <f>ROUND(E571*F571,2)</f>
        <v>0</v>
      </c>
      <c r="H571" s="178"/>
      <c r="I571" s="179">
        <f>ROUND(E571*H571,2)</f>
        <v>0</v>
      </c>
      <c r="J571" s="178"/>
      <c r="K571" s="179">
        <f>ROUND(E571*J571,2)</f>
        <v>0</v>
      </c>
      <c r="L571" s="179">
        <v>21</v>
      </c>
      <c r="M571" s="179">
        <f>G571*(1+L571/100)</f>
        <v>0</v>
      </c>
      <c r="N571" s="179">
        <v>0</v>
      </c>
      <c r="O571" s="179">
        <f>ROUND(E571*N571,2)</f>
        <v>0</v>
      </c>
      <c r="P571" s="179">
        <v>0</v>
      </c>
      <c r="Q571" s="179">
        <f>ROUND(E571*P571,2)</f>
        <v>0</v>
      </c>
      <c r="R571" s="179"/>
      <c r="S571" s="179" t="s">
        <v>177</v>
      </c>
      <c r="T571" s="180" t="s">
        <v>178</v>
      </c>
      <c r="U571" s="158">
        <v>1.637</v>
      </c>
      <c r="V571" s="158">
        <f>ROUND(E571*U571,2)</f>
        <v>5.32</v>
      </c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611</v>
      </c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x14ac:dyDescent="0.2">
      <c r="A572" s="161" t="s">
        <v>172</v>
      </c>
      <c r="B572" s="162" t="s">
        <v>108</v>
      </c>
      <c r="C572" s="182" t="s">
        <v>109</v>
      </c>
      <c r="D572" s="163"/>
      <c r="E572" s="164"/>
      <c r="F572" s="165"/>
      <c r="G572" s="165">
        <f>SUMIF(AG573:AG653,"&lt;&gt;NOR",G573:G653)</f>
        <v>0</v>
      </c>
      <c r="H572" s="165"/>
      <c r="I572" s="165">
        <f>SUM(I573:I653)</f>
        <v>0</v>
      </c>
      <c r="J572" s="165"/>
      <c r="K572" s="165">
        <f>SUM(K573:K653)</f>
        <v>0</v>
      </c>
      <c r="L572" s="165"/>
      <c r="M572" s="165">
        <f>SUM(M573:M653)</f>
        <v>0</v>
      </c>
      <c r="N572" s="165"/>
      <c r="O572" s="165">
        <f>SUM(O573:O653)</f>
        <v>0</v>
      </c>
      <c r="P572" s="165"/>
      <c r="Q572" s="165">
        <f>SUM(Q573:Q653)</f>
        <v>0</v>
      </c>
      <c r="R572" s="165"/>
      <c r="S572" s="165"/>
      <c r="T572" s="166"/>
      <c r="U572" s="160"/>
      <c r="V572" s="160">
        <f>SUM(V573:V653)</f>
        <v>851.36999999999989</v>
      </c>
      <c r="W572" s="160"/>
      <c r="AG572" t="s">
        <v>173</v>
      </c>
    </row>
    <row r="573" spans="1:60" ht="22.5" outlineLevel="1" x14ac:dyDescent="0.2">
      <c r="A573" s="167">
        <v>114</v>
      </c>
      <c r="B573" s="168" t="s">
        <v>648</v>
      </c>
      <c r="C573" s="184" t="s">
        <v>649</v>
      </c>
      <c r="D573" s="169" t="s">
        <v>195</v>
      </c>
      <c r="E573" s="170">
        <v>464.83199999999999</v>
      </c>
      <c r="F573" s="171"/>
      <c r="G573" s="172">
        <f>ROUND(E573*F573,2)</f>
        <v>0</v>
      </c>
      <c r="H573" s="171"/>
      <c r="I573" s="172">
        <f>ROUND(E573*H573,2)</f>
        <v>0</v>
      </c>
      <c r="J573" s="171"/>
      <c r="K573" s="172">
        <f>ROUND(E573*J573,2)</f>
        <v>0</v>
      </c>
      <c r="L573" s="172">
        <v>21</v>
      </c>
      <c r="M573" s="172">
        <f>G573*(1+L573/100)</f>
        <v>0</v>
      </c>
      <c r="N573" s="172">
        <v>0</v>
      </c>
      <c r="O573" s="172">
        <f>ROUND(E573*N573,2)</f>
        <v>0</v>
      </c>
      <c r="P573" s="172">
        <v>0</v>
      </c>
      <c r="Q573" s="172">
        <f>ROUND(E573*P573,2)</f>
        <v>0</v>
      </c>
      <c r="R573" s="172"/>
      <c r="S573" s="172" t="s">
        <v>177</v>
      </c>
      <c r="T573" s="173" t="s">
        <v>178</v>
      </c>
      <c r="U573" s="158">
        <v>0.20699999999999999</v>
      </c>
      <c r="V573" s="158">
        <f>ROUND(E573*U573,2)</f>
        <v>96.22</v>
      </c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611</v>
      </c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1" x14ac:dyDescent="0.2">
      <c r="A574" s="155"/>
      <c r="B574" s="156"/>
      <c r="C574" s="199" t="s">
        <v>283</v>
      </c>
      <c r="D574" s="191"/>
      <c r="E574" s="192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200</v>
      </c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outlineLevel="1" x14ac:dyDescent="0.2">
      <c r="A575" s="155"/>
      <c r="B575" s="156"/>
      <c r="C575" s="200" t="s">
        <v>650</v>
      </c>
      <c r="D575" s="191"/>
      <c r="E575" s="192">
        <v>439.36</v>
      </c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200</v>
      </c>
      <c r="AH575" s="148">
        <v>2</v>
      </c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outlineLevel="1" x14ac:dyDescent="0.2">
      <c r="A576" s="155"/>
      <c r="B576" s="156"/>
      <c r="C576" s="200" t="s">
        <v>651</v>
      </c>
      <c r="D576" s="191"/>
      <c r="E576" s="192">
        <v>25.48</v>
      </c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 t="s">
        <v>200</v>
      </c>
      <c r="AH576" s="148">
        <v>2</v>
      </c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</row>
    <row r="577" spans="1:60" outlineLevel="1" x14ac:dyDescent="0.2">
      <c r="A577" s="155"/>
      <c r="B577" s="156"/>
      <c r="C577" s="201" t="s">
        <v>295</v>
      </c>
      <c r="D577" s="193"/>
      <c r="E577" s="194">
        <v>464.83</v>
      </c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200</v>
      </c>
      <c r="AH577" s="148">
        <v>3</v>
      </c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55"/>
      <c r="B578" s="156"/>
      <c r="C578" s="199" t="s">
        <v>296</v>
      </c>
      <c r="D578" s="191"/>
      <c r="E578" s="192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 t="s">
        <v>200</v>
      </c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outlineLevel="1" x14ac:dyDescent="0.2">
      <c r="A579" s="155"/>
      <c r="B579" s="156"/>
      <c r="C579" s="190" t="s">
        <v>652</v>
      </c>
      <c r="D579" s="188"/>
      <c r="E579" s="189">
        <v>464.83</v>
      </c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 t="s">
        <v>200</v>
      </c>
      <c r="AH579" s="148">
        <v>0</v>
      </c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ht="22.5" outlineLevel="1" x14ac:dyDescent="0.2">
      <c r="A580" s="167">
        <v>115</v>
      </c>
      <c r="B580" s="168" t="s">
        <v>653</v>
      </c>
      <c r="C580" s="184" t="s">
        <v>654</v>
      </c>
      <c r="D580" s="169" t="s">
        <v>195</v>
      </c>
      <c r="E580" s="170">
        <v>464.83199999999999</v>
      </c>
      <c r="F580" s="171"/>
      <c r="G580" s="172">
        <f>ROUND(E580*F580,2)</f>
        <v>0</v>
      </c>
      <c r="H580" s="171"/>
      <c r="I580" s="172">
        <f>ROUND(E580*H580,2)</f>
        <v>0</v>
      </c>
      <c r="J580" s="171"/>
      <c r="K580" s="172">
        <f>ROUND(E580*J580,2)</f>
        <v>0</v>
      </c>
      <c r="L580" s="172">
        <v>21</v>
      </c>
      <c r="M580" s="172">
        <f>G580*(1+L580/100)</f>
        <v>0</v>
      </c>
      <c r="N580" s="172">
        <v>0</v>
      </c>
      <c r="O580" s="172">
        <f>ROUND(E580*N580,2)</f>
        <v>0</v>
      </c>
      <c r="P580" s="172">
        <v>0</v>
      </c>
      <c r="Q580" s="172">
        <f>ROUND(E580*P580,2)</f>
        <v>0</v>
      </c>
      <c r="R580" s="172"/>
      <c r="S580" s="172" t="s">
        <v>177</v>
      </c>
      <c r="T580" s="173" t="s">
        <v>178</v>
      </c>
      <c r="U580" s="158">
        <v>5.1999999999999998E-2</v>
      </c>
      <c r="V580" s="158">
        <f>ROUND(E580*U580,2)</f>
        <v>24.17</v>
      </c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611</v>
      </c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outlineLevel="1" x14ac:dyDescent="0.2">
      <c r="A581" s="155"/>
      <c r="B581" s="156"/>
      <c r="C581" s="190" t="s">
        <v>473</v>
      </c>
      <c r="D581" s="188"/>
      <c r="E581" s="189">
        <v>439.36</v>
      </c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200</v>
      </c>
      <c r="AH581" s="148">
        <v>0</v>
      </c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55"/>
      <c r="B582" s="156"/>
      <c r="C582" s="190" t="s">
        <v>655</v>
      </c>
      <c r="D582" s="188"/>
      <c r="E582" s="189">
        <v>25.48</v>
      </c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200</v>
      </c>
      <c r="AH582" s="148">
        <v>0</v>
      </c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ht="22.5" outlineLevel="1" x14ac:dyDescent="0.2">
      <c r="A583" s="167">
        <v>116</v>
      </c>
      <c r="B583" s="168" t="s">
        <v>656</v>
      </c>
      <c r="C583" s="184" t="s">
        <v>657</v>
      </c>
      <c r="D583" s="169" t="s">
        <v>195</v>
      </c>
      <c r="E583" s="170">
        <v>464.83199999999999</v>
      </c>
      <c r="F583" s="171"/>
      <c r="G583" s="172">
        <f>ROUND(E583*F583,2)</f>
        <v>0</v>
      </c>
      <c r="H583" s="171"/>
      <c r="I583" s="172">
        <f>ROUND(E583*H583,2)</f>
        <v>0</v>
      </c>
      <c r="J583" s="171"/>
      <c r="K583" s="172">
        <f>ROUND(E583*J583,2)</f>
        <v>0</v>
      </c>
      <c r="L583" s="172">
        <v>21</v>
      </c>
      <c r="M583" s="172">
        <f>G583*(1+L583/100)</f>
        <v>0</v>
      </c>
      <c r="N583" s="172">
        <v>0</v>
      </c>
      <c r="O583" s="172">
        <f>ROUND(E583*N583,2)</f>
        <v>0</v>
      </c>
      <c r="P583" s="172">
        <v>0</v>
      </c>
      <c r="Q583" s="172">
        <f>ROUND(E583*P583,2)</f>
        <v>0</v>
      </c>
      <c r="R583" s="172"/>
      <c r="S583" s="172" t="s">
        <v>177</v>
      </c>
      <c r="T583" s="173" t="s">
        <v>178</v>
      </c>
      <c r="U583" s="158">
        <v>6.5000000000000002E-2</v>
      </c>
      <c r="V583" s="158">
        <f>ROUND(E583*U583,2)</f>
        <v>30.21</v>
      </c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611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outlineLevel="1" x14ac:dyDescent="0.2">
      <c r="A584" s="155"/>
      <c r="B584" s="156"/>
      <c r="C584" s="190" t="s">
        <v>473</v>
      </c>
      <c r="D584" s="188"/>
      <c r="E584" s="189">
        <v>439.36</v>
      </c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 t="s">
        <v>200</v>
      </c>
      <c r="AH584" s="148">
        <v>0</v>
      </c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outlineLevel="1" x14ac:dyDescent="0.2">
      <c r="A585" s="155"/>
      <c r="B585" s="156"/>
      <c r="C585" s="190" t="s">
        <v>655</v>
      </c>
      <c r="D585" s="188"/>
      <c r="E585" s="189">
        <v>25.48</v>
      </c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200</v>
      </c>
      <c r="AH585" s="148">
        <v>0</v>
      </c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ht="33.75" outlineLevel="1" x14ac:dyDescent="0.2">
      <c r="A586" s="167">
        <v>117</v>
      </c>
      <c r="B586" s="168" t="s">
        <v>658</v>
      </c>
      <c r="C586" s="184" t="s">
        <v>659</v>
      </c>
      <c r="D586" s="169" t="s">
        <v>195</v>
      </c>
      <c r="E586" s="170">
        <v>929.66399999999999</v>
      </c>
      <c r="F586" s="171"/>
      <c r="G586" s="172">
        <f>ROUND(E586*F586,2)</f>
        <v>0</v>
      </c>
      <c r="H586" s="171"/>
      <c r="I586" s="172">
        <f>ROUND(E586*H586,2)</f>
        <v>0</v>
      </c>
      <c r="J586" s="171"/>
      <c r="K586" s="172">
        <f>ROUND(E586*J586,2)</f>
        <v>0</v>
      </c>
      <c r="L586" s="172">
        <v>21</v>
      </c>
      <c r="M586" s="172">
        <f>G586*(1+L586/100)</f>
        <v>0</v>
      </c>
      <c r="N586" s="172">
        <v>0</v>
      </c>
      <c r="O586" s="172">
        <f>ROUND(E586*N586,2)</f>
        <v>0</v>
      </c>
      <c r="P586" s="172">
        <v>0</v>
      </c>
      <c r="Q586" s="172">
        <f>ROUND(E586*P586,2)</f>
        <v>0</v>
      </c>
      <c r="R586" s="172"/>
      <c r="S586" s="172" t="s">
        <v>177</v>
      </c>
      <c r="T586" s="173" t="s">
        <v>178</v>
      </c>
      <c r="U586" s="158">
        <v>2.75E-2</v>
      </c>
      <c r="V586" s="158">
        <f>ROUND(E586*U586,2)</f>
        <v>25.57</v>
      </c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611</v>
      </c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outlineLevel="1" x14ac:dyDescent="0.2">
      <c r="A587" s="155"/>
      <c r="B587" s="156"/>
      <c r="C587" s="199" t="s">
        <v>283</v>
      </c>
      <c r="D587" s="191"/>
      <c r="E587" s="192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 t="s">
        <v>200</v>
      </c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outlineLevel="1" x14ac:dyDescent="0.2">
      <c r="A588" s="155"/>
      <c r="B588" s="156"/>
      <c r="C588" s="200" t="s">
        <v>650</v>
      </c>
      <c r="D588" s="191"/>
      <c r="E588" s="192">
        <v>439.36</v>
      </c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 t="s">
        <v>200</v>
      </c>
      <c r="AH588" s="148">
        <v>2</v>
      </c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outlineLevel="1" x14ac:dyDescent="0.2">
      <c r="A589" s="155"/>
      <c r="B589" s="156"/>
      <c r="C589" s="200" t="s">
        <v>651</v>
      </c>
      <c r="D589" s="191"/>
      <c r="E589" s="192">
        <v>25.48</v>
      </c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 t="s">
        <v>200</v>
      </c>
      <c r="AH589" s="148">
        <v>2</v>
      </c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1" x14ac:dyDescent="0.2">
      <c r="A590" s="155"/>
      <c r="B590" s="156"/>
      <c r="C590" s="201" t="s">
        <v>295</v>
      </c>
      <c r="D590" s="193"/>
      <c r="E590" s="194">
        <v>464.83</v>
      </c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 t="s">
        <v>200</v>
      </c>
      <c r="AH590" s="148">
        <v>3</v>
      </c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outlineLevel="1" x14ac:dyDescent="0.2">
      <c r="A591" s="155"/>
      <c r="B591" s="156"/>
      <c r="C591" s="199" t="s">
        <v>296</v>
      </c>
      <c r="D591" s="191"/>
      <c r="E591" s="192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 t="s">
        <v>200</v>
      </c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outlineLevel="1" x14ac:dyDescent="0.2">
      <c r="A592" s="155"/>
      <c r="B592" s="156"/>
      <c r="C592" s="190" t="s">
        <v>660</v>
      </c>
      <c r="D592" s="188"/>
      <c r="E592" s="189">
        <v>929.66</v>
      </c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 t="s">
        <v>200</v>
      </c>
      <c r="AH592" s="148">
        <v>0</v>
      </c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ht="22.5" outlineLevel="1" x14ac:dyDescent="0.2">
      <c r="A593" s="167">
        <v>118</v>
      </c>
      <c r="B593" s="168" t="s">
        <v>661</v>
      </c>
      <c r="C593" s="184" t="s">
        <v>662</v>
      </c>
      <c r="D593" s="169" t="s">
        <v>195</v>
      </c>
      <c r="E593" s="170">
        <v>464.83199999999999</v>
      </c>
      <c r="F593" s="171"/>
      <c r="G593" s="172">
        <f>ROUND(E593*F593,2)</f>
        <v>0</v>
      </c>
      <c r="H593" s="171"/>
      <c r="I593" s="172">
        <f>ROUND(E593*H593,2)</f>
        <v>0</v>
      </c>
      <c r="J593" s="171"/>
      <c r="K593" s="172">
        <f>ROUND(E593*J593,2)</f>
        <v>0</v>
      </c>
      <c r="L593" s="172">
        <v>21</v>
      </c>
      <c r="M593" s="172">
        <f>G593*(1+L593/100)</f>
        <v>0</v>
      </c>
      <c r="N593" s="172">
        <v>0</v>
      </c>
      <c r="O593" s="172">
        <f>ROUND(E593*N593,2)</f>
        <v>0</v>
      </c>
      <c r="P593" s="172">
        <v>0</v>
      </c>
      <c r="Q593" s="172">
        <f>ROUND(E593*P593,2)</f>
        <v>0</v>
      </c>
      <c r="R593" s="172"/>
      <c r="S593" s="172" t="s">
        <v>177</v>
      </c>
      <c r="T593" s="173" t="s">
        <v>178</v>
      </c>
      <c r="U593" s="158">
        <v>0.2</v>
      </c>
      <c r="V593" s="158">
        <f>ROUND(E593*U593,2)</f>
        <v>92.97</v>
      </c>
      <c r="W593" s="15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 t="s">
        <v>611</v>
      </c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outlineLevel="1" x14ac:dyDescent="0.2">
      <c r="A594" s="155"/>
      <c r="B594" s="156"/>
      <c r="C594" s="199" t="s">
        <v>283</v>
      </c>
      <c r="D594" s="191"/>
      <c r="E594" s="192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 t="s">
        <v>200</v>
      </c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outlineLevel="1" x14ac:dyDescent="0.2">
      <c r="A595" s="155"/>
      <c r="B595" s="156"/>
      <c r="C595" s="200" t="s">
        <v>650</v>
      </c>
      <c r="D595" s="191"/>
      <c r="E595" s="192">
        <v>439.36</v>
      </c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 t="s">
        <v>200</v>
      </c>
      <c r="AH595" s="148">
        <v>2</v>
      </c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outlineLevel="1" x14ac:dyDescent="0.2">
      <c r="A596" s="155"/>
      <c r="B596" s="156"/>
      <c r="C596" s="200" t="s">
        <v>651</v>
      </c>
      <c r="D596" s="191"/>
      <c r="E596" s="192">
        <v>25.48</v>
      </c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 t="s">
        <v>200</v>
      </c>
      <c r="AH596" s="148">
        <v>2</v>
      </c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outlineLevel="1" x14ac:dyDescent="0.2">
      <c r="A597" s="155"/>
      <c r="B597" s="156"/>
      <c r="C597" s="201" t="s">
        <v>295</v>
      </c>
      <c r="D597" s="193"/>
      <c r="E597" s="194">
        <v>464.83</v>
      </c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 t="s">
        <v>200</v>
      </c>
      <c r="AH597" s="148">
        <v>3</v>
      </c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outlineLevel="1" x14ac:dyDescent="0.2">
      <c r="A598" s="155"/>
      <c r="B598" s="156"/>
      <c r="C598" s="199" t="s">
        <v>296</v>
      </c>
      <c r="D598" s="191"/>
      <c r="E598" s="192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 t="s">
        <v>200</v>
      </c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</row>
    <row r="599" spans="1:60" outlineLevel="1" x14ac:dyDescent="0.2">
      <c r="A599" s="155"/>
      <c r="B599" s="156"/>
      <c r="C599" s="190" t="s">
        <v>652</v>
      </c>
      <c r="D599" s="188"/>
      <c r="E599" s="189">
        <v>464.83</v>
      </c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 t="s">
        <v>200</v>
      </c>
      <c r="AH599" s="148">
        <v>0</v>
      </c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ht="22.5" outlineLevel="1" x14ac:dyDescent="0.2">
      <c r="A600" s="167">
        <v>119</v>
      </c>
      <c r="B600" s="168" t="s">
        <v>663</v>
      </c>
      <c r="C600" s="184" t="s">
        <v>664</v>
      </c>
      <c r="D600" s="169" t="s">
        <v>195</v>
      </c>
      <c r="E600" s="170">
        <v>464.83199999999999</v>
      </c>
      <c r="F600" s="171"/>
      <c r="G600" s="172">
        <f>ROUND(E600*F600,2)</f>
        <v>0</v>
      </c>
      <c r="H600" s="171"/>
      <c r="I600" s="172">
        <f>ROUND(E600*H600,2)</f>
        <v>0</v>
      </c>
      <c r="J600" s="171"/>
      <c r="K600" s="172">
        <f>ROUND(E600*J600,2)</f>
        <v>0</v>
      </c>
      <c r="L600" s="172">
        <v>21</v>
      </c>
      <c r="M600" s="172">
        <f>G600*(1+L600/100)</f>
        <v>0</v>
      </c>
      <c r="N600" s="172">
        <v>0</v>
      </c>
      <c r="O600" s="172">
        <f>ROUND(E600*N600,2)</f>
        <v>0</v>
      </c>
      <c r="P600" s="172">
        <v>0</v>
      </c>
      <c r="Q600" s="172">
        <f>ROUND(E600*P600,2)</f>
        <v>0</v>
      </c>
      <c r="R600" s="172"/>
      <c r="S600" s="172" t="s">
        <v>177</v>
      </c>
      <c r="T600" s="173" t="s">
        <v>178</v>
      </c>
      <c r="U600" s="158">
        <v>0.17777999999999999</v>
      </c>
      <c r="V600" s="158">
        <f>ROUND(E600*U600,2)</f>
        <v>82.64</v>
      </c>
      <c r="W600" s="15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 t="s">
        <v>611</v>
      </c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outlineLevel="1" x14ac:dyDescent="0.2">
      <c r="A601" s="155"/>
      <c r="B601" s="156"/>
      <c r="C601" s="199" t="s">
        <v>283</v>
      </c>
      <c r="D601" s="191"/>
      <c r="E601" s="192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 t="s">
        <v>200</v>
      </c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</row>
    <row r="602" spans="1:60" outlineLevel="1" x14ac:dyDescent="0.2">
      <c r="A602" s="155"/>
      <c r="B602" s="156"/>
      <c r="C602" s="200" t="s">
        <v>650</v>
      </c>
      <c r="D602" s="191"/>
      <c r="E602" s="192">
        <v>439.36</v>
      </c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 t="s">
        <v>200</v>
      </c>
      <c r="AH602" s="148">
        <v>2</v>
      </c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</row>
    <row r="603" spans="1:60" outlineLevel="1" x14ac:dyDescent="0.2">
      <c r="A603" s="155"/>
      <c r="B603" s="156"/>
      <c r="C603" s="200" t="s">
        <v>651</v>
      </c>
      <c r="D603" s="191"/>
      <c r="E603" s="192">
        <v>25.48</v>
      </c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 t="s">
        <v>200</v>
      </c>
      <c r="AH603" s="148">
        <v>2</v>
      </c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outlineLevel="1" x14ac:dyDescent="0.2">
      <c r="A604" s="155"/>
      <c r="B604" s="156"/>
      <c r="C604" s="201" t="s">
        <v>295</v>
      </c>
      <c r="D604" s="193"/>
      <c r="E604" s="194">
        <v>464.83</v>
      </c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 t="s">
        <v>200</v>
      </c>
      <c r="AH604" s="148">
        <v>3</v>
      </c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outlineLevel="1" x14ac:dyDescent="0.2">
      <c r="A605" s="155"/>
      <c r="B605" s="156"/>
      <c r="C605" s="199" t="s">
        <v>296</v>
      </c>
      <c r="D605" s="191"/>
      <c r="E605" s="192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 t="s">
        <v>200</v>
      </c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outlineLevel="1" x14ac:dyDescent="0.2">
      <c r="A606" s="155"/>
      <c r="B606" s="156"/>
      <c r="C606" s="190" t="s">
        <v>652</v>
      </c>
      <c r="D606" s="188"/>
      <c r="E606" s="189">
        <v>464.83</v>
      </c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 t="s">
        <v>200</v>
      </c>
      <c r="AH606" s="148">
        <v>0</v>
      </c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ht="33.75" outlineLevel="1" x14ac:dyDescent="0.2">
      <c r="A607" s="167">
        <v>120</v>
      </c>
      <c r="B607" s="168" t="s">
        <v>668</v>
      </c>
      <c r="C607" s="184" t="s">
        <v>669</v>
      </c>
      <c r="D607" s="169" t="s">
        <v>195</v>
      </c>
      <c r="E607" s="170">
        <v>87.084000000000003</v>
      </c>
      <c r="F607" s="171"/>
      <c r="G607" s="172">
        <f>ROUND(E607*F607,2)</f>
        <v>0</v>
      </c>
      <c r="H607" s="171"/>
      <c r="I607" s="172">
        <f>ROUND(E607*H607,2)</f>
        <v>0</v>
      </c>
      <c r="J607" s="171"/>
      <c r="K607" s="172">
        <f>ROUND(E607*J607,2)</f>
        <v>0</v>
      </c>
      <c r="L607" s="172">
        <v>21</v>
      </c>
      <c r="M607" s="172">
        <f>G607*(1+L607/100)</f>
        <v>0</v>
      </c>
      <c r="N607" s="172">
        <v>0</v>
      </c>
      <c r="O607" s="172">
        <f>ROUND(E607*N607,2)</f>
        <v>0</v>
      </c>
      <c r="P607" s="172">
        <v>0</v>
      </c>
      <c r="Q607" s="172">
        <f>ROUND(E607*P607,2)</f>
        <v>0</v>
      </c>
      <c r="R607" s="172"/>
      <c r="S607" s="172" t="s">
        <v>177</v>
      </c>
      <c r="T607" s="173" t="s">
        <v>178</v>
      </c>
      <c r="U607" s="158">
        <v>0.317</v>
      </c>
      <c r="V607" s="158">
        <f>ROUND(E607*U607,2)</f>
        <v>27.61</v>
      </c>
      <c r="W607" s="15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 t="s">
        <v>611</v>
      </c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</row>
    <row r="608" spans="1:60" outlineLevel="1" x14ac:dyDescent="0.2">
      <c r="A608" s="155"/>
      <c r="B608" s="156"/>
      <c r="C608" s="190" t="s">
        <v>670</v>
      </c>
      <c r="D608" s="188"/>
      <c r="E608" s="189">
        <v>87.08</v>
      </c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 t="s">
        <v>200</v>
      </c>
      <c r="AH608" s="148">
        <v>0</v>
      </c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</row>
    <row r="609" spans="1:60" ht="22.5" outlineLevel="1" x14ac:dyDescent="0.2">
      <c r="A609" s="167">
        <v>121</v>
      </c>
      <c r="B609" s="168" t="s">
        <v>671</v>
      </c>
      <c r="C609" s="184" t="s">
        <v>672</v>
      </c>
      <c r="D609" s="169" t="s">
        <v>195</v>
      </c>
      <c r="E609" s="170">
        <v>87.084000000000003</v>
      </c>
      <c r="F609" s="171"/>
      <c r="G609" s="172">
        <f>ROUND(E609*F609,2)</f>
        <v>0</v>
      </c>
      <c r="H609" s="171"/>
      <c r="I609" s="172">
        <f>ROUND(E609*H609,2)</f>
        <v>0</v>
      </c>
      <c r="J609" s="171"/>
      <c r="K609" s="172">
        <f>ROUND(E609*J609,2)</f>
        <v>0</v>
      </c>
      <c r="L609" s="172">
        <v>21</v>
      </c>
      <c r="M609" s="172">
        <f>G609*(1+L609/100)</f>
        <v>0</v>
      </c>
      <c r="N609" s="172">
        <v>0</v>
      </c>
      <c r="O609" s="172">
        <f>ROUND(E609*N609,2)</f>
        <v>0</v>
      </c>
      <c r="P609" s="172">
        <v>0</v>
      </c>
      <c r="Q609" s="172">
        <f>ROUND(E609*P609,2)</f>
        <v>0</v>
      </c>
      <c r="R609" s="172"/>
      <c r="S609" s="172" t="s">
        <v>177</v>
      </c>
      <c r="T609" s="173" t="s">
        <v>178</v>
      </c>
      <c r="U609" s="158">
        <v>0.1</v>
      </c>
      <c r="V609" s="158">
        <f>ROUND(E609*U609,2)</f>
        <v>8.7100000000000009</v>
      </c>
      <c r="W609" s="15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 t="s">
        <v>611</v>
      </c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outlineLevel="1" x14ac:dyDescent="0.2">
      <c r="A610" s="155"/>
      <c r="B610" s="156"/>
      <c r="C610" s="190" t="s">
        <v>670</v>
      </c>
      <c r="D610" s="188"/>
      <c r="E610" s="189">
        <v>87.08</v>
      </c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 t="s">
        <v>200</v>
      </c>
      <c r="AH610" s="148">
        <v>0</v>
      </c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ht="22.5" outlineLevel="1" x14ac:dyDescent="0.2">
      <c r="A611" s="167">
        <v>122</v>
      </c>
      <c r="B611" s="168" t="s">
        <v>673</v>
      </c>
      <c r="C611" s="184" t="s">
        <v>674</v>
      </c>
      <c r="D611" s="169" t="s">
        <v>227</v>
      </c>
      <c r="E611" s="170">
        <v>3260.5439999999999</v>
      </c>
      <c r="F611" s="171"/>
      <c r="G611" s="172">
        <f>ROUND(E611*F611,2)</f>
        <v>0</v>
      </c>
      <c r="H611" s="171"/>
      <c r="I611" s="172">
        <f>ROUND(E611*H611,2)</f>
        <v>0</v>
      </c>
      <c r="J611" s="171"/>
      <c r="K611" s="172">
        <f>ROUND(E611*J611,2)</f>
        <v>0</v>
      </c>
      <c r="L611" s="172">
        <v>21</v>
      </c>
      <c r="M611" s="172">
        <f>G611*(1+L611/100)</f>
        <v>0</v>
      </c>
      <c r="N611" s="172">
        <v>0</v>
      </c>
      <c r="O611" s="172">
        <f>ROUND(E611*N611,2)</f>
        <v>0</v>
      </c>
      <c r="P611" s="172">
        <v>0</v>
      </c>
      <c r="Q611" s="172">
        <f>ROUND(E611*P611,2)</f>
        <v>0</v>
      </c>
      <c r="R611" s="172"/>
      <c r="S611" s="172" t="s">
        <v>177</v>
      </c>
      <c r="T611" s="173" t="s">
        <v>178</v>
      </c>
      <c r="U611" s="158">
        <v>0.14000000000000001</v>
      </c>
      <c r="V611" s="158">
        <f>ROUND(E611*U611,2)</f>
        <v>456.48</v>
      </c>
      <c r="W611" s="15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 t="s">
        <v>611</v>
      </c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</row>
    <row r="612" spans="1:60" outlineLevel="1" x14ac:dyDescent="0.2">
      <c r="A612" s="155"/>
      <c r="B612" s="156"/>
      <c r="C612" s="199" t="s">
        <v>283</v>
      </c>
      <c r="D612" s="191"/>
      <c r="E612" s="192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 t="s">
        <v>200</v>
      </c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1" x14ac:dyDescent="0.2">
      <c r="A613" s="155"/>
      <c r="B613" s="156"/>
      <c r="C613" s="200" t="s">
        <v>650</v>
      </c>
      <c r="D613" s="191"/>
      <c r="E613" s="192">
        <v>439.36</v>
      </c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 t="s">
        <v>200</v>
      </c>
      <c r="AH613" s="148">
        <v>2</v>
      </c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outlineLevel="1" x14ac:dyDescent="0.2">
      <c r="A614" s="155"/>
      <c r="B614" s="156"/>
      <c r="C614" s="200" t="s">
        <v>651</v>
      </c>
      <c r="D614" s="191"/>
      <c r="E614" s="192">
        <v>25.48</v>
      </c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 t="s">
        <v>200</v>
      </c>
      <c r="AH614" s="148">
        <v>2</v>
      </c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55"/>
      <c r="B615" s="156"/>
      <c r="C615" s="201" t="s">
        <v>295</v>
      </c>
      <c r="D615" s="193"/>
      <c r="E615" s="194">
        <v>464.83</v>
      </c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 t="s">
        <v>200</v>
      </c>
      <c r="AH615" s="148">
        <v>3</v>
      </c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outlineLevel="1" x14ac:dyDescent="0.2">
      <c r="A616" s="155"/>
      <c r="B616" s="156"/>
      <c r="C616" s="199" t="s">
        <v>296</v>
      </c>
      <c r="D616" s="191"/>
      <c r="E616" s="192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 t="s">
        <v>200</v>
      </c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outlineLevel="1" x14ac:dyDescent="0.2">
      <c r="A617" s="155"/>
      <c r="B617" s="156"/>
      <c r="C617" s="190" t="s">
        <v>675</v>
      </c>
      <c r="D617" s="188"/>
      <c r="E617" s="189">
        <v>2738.04</v>
      </c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 t="s">
        <v>200</v>
      </c>
      <c r="AH617" s="148">
        <v>0</v>
      </c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</row>
    <row r="618" spans="1:60" outlineLevel="1" x14ac:dyDescent="0.2">
      <c r="A618" s="155"/>
      <c r="B618" s="156"/>
      <c r="C618" s="190" t="s">
        <v>676</v>
      </c>
      <c r="D618" s="188"/>
      <c r="E618" s="189">
        <v>522.5</v>
      </c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 t="s">
        <v>200</v>
      </c>
      <c r="AH618" s="148">
        <v>0</v>
      </c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</row>
    <row r="619" spans="1:60" outlineLevel="1" x14ac:dyDescent="0.2">
      <c r="A619" s="167">
        <v>123</v>
      </c>
      <c r="B619" s="168" t="s">
        <v>677</v>
      </c>
      <c r="C619" s="184" t="s">
        <v>678</v>
      </c>
      <c r="D619" s="169" t="s">
        <v>256</v>
      </c>
      <c r="E619" s="170">
        <v>84.92</v>
      </c>
      <c r="F619" s="171"/>
      <c r="G619" s="172">
        <f>ROUND(E619*F619,2)</f>
        <v>0</v>
      </c>
      <c r="H619" s="171"/>
      <c r="I619" s="172">
        <f>ROUND(E619*H619,2)</f>
        <v>0</v>
      </c>
      <c r="J619" s="171"/>
      <c r="K619" s="172">
        <f>ROUND(E619*J619,2)</f>
        <v>0</v>
      </c>
      <c r="L619" s="172">
        <v>21</v>
      </c>
      <c r="M619" s="172">
        <f>G619*(1+L619/100)</f>
        <v>0</v>
      </c>
      <c r="N619" s="172">
        <v>0</v>
      </c>
      <c r="O619" s="172">
        <f>ROUND(E619*N619,2)</f>
        <v>0</v>
      </c>
      <c r="P619" s="172">
        <v>0</v>
      </c>
      <c r="Q619" s="172">
        <f>ROUND(E619*P619,2)</f>
        <v>0</v>
      </c>
      <c r="R619" s="172"/>
      <c r="S619" s="172" t="s">
        <v>177</v>
      </c>
      <c r="T619" s="173" t="s">
        <v>178</v>
      </c>
      <c r="U619" s="158">
        <v>0.08</v>
      </c>
      <c r="V619" s="158">
        <f>ROUND(E619*U619,2)</f>
        <v>6.79</v>
      </c>
      <c r="W619" s="15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 t="s">
        <v>611</v>
      </c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</row>
    <row r="620" spans="1:60" outlineLevel="1" x14ac:dyDescent="0.2">
      <c r="A620" s="155"/>
      <c r="B620" s="156"/>
      <c r="C620" s="190" t="s">
        <v>679</v>
      </c>
      <c r="D620" s="188"/>
      <c r="E620" s="189">
        <v>84.92</v>
      </c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 t="s">
        <v>200</v>
      </c>
      <c r="AH620" s="148">
        <v>0</v>
      </c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ht="45" outlineLevel="1" x14ac:dyDescent="0.2">
      <c r="A621" s="167">
        <v>124</v>
      </c>
      <c r="B621" s="168" t="s">
        <v>634</v>
      </c>
      <c r="C621" s="184" t="s">
        <v>635</v>
      </c>
      <c r="D621" s="169" t="s">
        <v>636</v>
      </c>
      <c r="E621" s="170">
        <v>325.38240000000002</v>
      </c>
      <c r="F621" s="171"/>
      <c r="G621" s="172">
        <f>ROUND(E621*F621,2)</f>
        <v>0</v>
      </c>
      <c r="H621" s="171"/>
      <c r="I621" s="172">
        <f>ROUND(E621*H621,2)</f>
        <v>0</v>
      </c>
      <c r="J621" s="171"/>
      <c r="K621" s="172">
        <f>ROUND(E621*J621,2)</f>
        <v>0</v>
      </c>
      <c r="L621" s="172">
        <v>21</v>
      </c>
      <c r="M621" s="172">
        <f>G621*(1+L621/100)</f>
        <v>0</v>
      </c>
      <c r="N621" s="172">
        <v>0</v>
      </c>
      <c r="O621" s="172">
        <f>ROUND(E621*N621,2)</f>
        <v>0</v>
      </c>
      <c r="P621" s="172">
        <v>0</v>
      </c>
      <c r="Q621" s="172">
        <f>ROUND(E621*P621,2)</f>
        <v>0</v>
      </c>
      <c r="R621" s="172" t="s">
        <v>228</v>
      </c>
      <c r="S621" s="172" t="s">
        <v>177</v>
      </c>
      <c r="T621" s="173" t="s">
        <v>178</v>
      </c>
      <c r="U621" s="158">
        <v>0</v>
      </c>
      <c r="V621" s="158">
        <f>ROUND(E621*U621,2)</f>
        <v>0</v>
      </c>
      <c r="W621" s="15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 t="s">
        <v>185</v>
      </c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</row>
    <row r="622" spans="1:60" outlineLevel="1" x14ac:dyDescent="0.2">
      <c r="A622" s="155"/>
      <c r="B622" s="156"/>
      <c r="C622" s="199" t="s">
        <v>283</v>
      </c>
      <c r="D622" s="191"/>
      <c r="E622" s="192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 t="s">
        <v>200</v>
      </c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</row>
    <row r="623" spans="1:60" outlineLevel="1" x14ac:dyDescent="0.2">
      <c r="A623" s="155"/>
      <c r="B623" s="156"/>
      <c r="C623" s="200" t="s">
        <v>650</v>
      </c>
      <c r="D623" s="191"/>
      <c r="E623" s="192">
        <v>439.36</v>
      </c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 t="s">
        <v>200</v>
      </c>
      <c r="AH623" s="148">
        <v>2</v>
      </c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outlineLevel="1" x14ac:dyDescent="0.2">
      <c r="A624" s="155"/>
      <c r="B624" s="156"/>
      <c r="C624" s="200" t="s">
        <v>651</v>
      </c>
      <c r="D624" s="191"/>
      <c r="E624" s="192">
        <v>25.48</v>
      </c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 t="s">
        <v>200</v>
      </c>
      <c r="AH624" s="148">
        <v>2</v>
      </c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outlineLevel="1" x14ac:dyDescent="0.2">
      <c r="A625" s="155"/>
      <c r="B625" s="156"/>
      <c r="C625" s="201" t="s">
        <v>295</v>
      </c>
      <c r="D625" s="193"/>
      <c r="E625" s="194">
        <v>464.83</v>
      </c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 t="s">
        <v>200</v>
      </c>
      <c r="AH625" s="148">
        <v>3</v>
      </c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outlineLevel="1" x14ac:dyDescent="0.2">
      <c r="A626" s="155"/>
      <c r="B626" s="156"/>
      <c r="C626" s="199" t="s">
        <v>296</v>
      </c>
      <c r="D626" s="191"/>
      <c r="E626" s="192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 t="s">
        <v>200</v>
      </c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</row>
    <row r="627" spans="1:60" outlineLevel="1" x14ac:dyDescent="0.2">
      <c r="A627" s="155"/>
      <c r="B627" s="156"/>
      <c r="C627" s="190" t="s">
        <v>680</v>
      </c>
      <c r="D627" s="188"/>
      <c r="E627" s="189">
        <v>325.38</v>
      </c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 t="s">
        <v>200</v>
      </c>
      <c r="AH627" s="148">
        <v>0</v>
      </c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ht="22.5" outlineLevel="1" x14ac:dyDescent="0.2">
      <c r="A628" s="167">
        <v>125</v>
      </c>
      <c r="B628" s="168" t="s">
        <v>681</v>
      </c>
      <c r="C628" s="184" t="s">
        <v>682</v>
      </c>
      <c r="D628" s="169" t="s">
        <v>195</v>
      </c>
      <c r="E628" s="170">
        <v>104.5008</v>
      </c>
      <c r="F628" s="171"/>
      <c r="G628" s="172">
        <f>ROUND(E628*F628,2)</f>
        <v>0</v>
      </c>
      <c r="H628" s="171"/>
      <c r="I628" s="172">
        <f>ROUND(E628*H628,2)</f>
        <v>0</v>
      </c>
      <c r="J628" s="171"/>
      <c r="K628" s="172">
        <f>ROUND(E628*J628,2)</f>
        <v>0</v>
      </c>
      <c r="L628" s="172">
        <v>21</v>
      </c>
      <c r="M628" s="172">
        <f>G628*(1+L628/100)</f>
        <v>0</v>
      </c>
      <c r="N628" s="172">
        <v>0</v>
      </c>
      <c r="O628" s="172">
        <f>ROUND(E628*N628,2)</f>
        <v>0</v>
      </c>
      <c r="P628" s="172">
        <v>0</v>
      </c>
      <c r="Q628" s="172">
        <f>ROUND(E628*P628,2)</f>
        <v>0</v>
      </c>
      <c r="R628" s="172" t="s">
        <v>228</v>
      </c>
      <c r="S628" s="172" t="s">
        <v>177</v>
      </c>
      <c r="T628" s="173" t="s">
        <v>178</v>
      </c>
      <c r="U628" s="158">
        <v>0</v>
      </c>
      <c r="V628" s="158">
        <f>ROUND(E628*U628,2)</f>
        <v>0</v>
      </c>
      <c r="W628" s="15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 t="s">
        <v>185</v>
      </c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</row>
    <row r="629" spans="1:60" outlineLevel="1" x14ac:dyDescent="0.2">
      <c r="A629" s="155"/>
      <c r="B629" s="156"/>
      <c r="C629" s="190" t="s">
        <v>683</v>
      </c>
      <c r="D629" s="188"/>
      <c r="E629" s="189">
        <v>104.5</v>
      </c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 t="s">
        <v>200</v>
      </c>
      <c r="AH629" s="148">
        <v>0</v>
      </c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outlineLevel="1" x14ac:dyDescent="0.2">
      <c r="A630" s="167">
        <v>126</v>
      </c>
      <c r="B630" s="168" t="s">
        <v>684</v>
      </c>
      <c r="C630" s="184" t="s">
        <v>685</v>
      </c>
      <c r="D630" s="169" t="s">
        <v>227</v>
      </c>
      <c r="E630" s="170">
        <v>522.50400000000002</v>
      </c>
      <c r="F630" s="171"/>
      <c r="G630" s="172">
        <f>ROUND(E630*F630,2)</f>
        <v>0</v>
      </c>
      <c r="H630" s="171"/>
      <c r="I630" s="172">
        <f>ROUND(E630*H630,2)</f>
        <v>0</v>
      </c>
      <c r="J630" s="171"/>
      <c r="K630" s="172">
        <f>ROUND(E630*J630,2)</f>
        <v>0</v>
      </c>
      <c r="L630" s="172">
        <v>21</v>
      </c>
      <c r="M630" s="172">
        <f>G630*(1+L630/100)</f>
        <v>0</v>
      </c>
      <c r="N630" s="172">
        <v>0</v>
      </c>
      <c r="O630" s="172">
        <f>ROUND(E630*N630,2)</f>
        <v>0</v>
      </c>
      <c r="P630" s="172">
        <v>0</v>
      </c>
      <c r="Q630" s="172">
        <f>ROUND(E630*P630,2)</f>
        <v>0</v>
      </c>
      <c r="R630" s="172"/>
      <c r="S630" s="172" t="s">
        <v>184</v>
      </c>
      <c r="T630" s="173" t="s">
        <v>178</v>
      </c>
      <c r="U630" s="158">
        <v>0</v>
      </c>
      <c r="V630" s="158">
        <f>ROUND(E630*U630,2)</f>
        <v>0</v>
      </c>
      <c r="W630" s="15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 t="s">
        <v>185</v>
      </c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outlineLevel="1" x14ac:dyDescent="0.2">
      <c r="A631" s="155"/>
      <c r="B631" s="156"/>
      <c r="C631" s="190" t="s">
        <v>676</v>
      </c>
      <c r="D631" s="188"/>
      <c r="E631" s="189">
        <v>522.5</v>
      </c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 t="s">
        <v>200</v>
      </c>
      <c r="AH631" s="148">
        <v>0</v>
      </c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1" x14ac:dyDescent="0.2">
      <c r="A632" s="167">
        <v>127</v>
      </c>
      <c r="B632" s="168" t="s">
        <v>686</v>
      </c>
      <c r="C632" s="184" t="s">
        <v>687</v>
      </c>
      <c r="D632" s="169" t="s">
        <v>227</v>
      </c>
      <c r="E632" s="170">
        <v>2788.9920000000002</v>
      </c>
      <c r="F632" s="171"/>
      <c r="G632" s="172">
        <f>ROUND(E632*F632,2)</f>
        <v>0</v>
      </c>
      <c r="H632" s="171"/>
      <c r="I632" s="172">
        <f>ROUND(E632*H632,2)</f>
        <v>0</v>
      </c>
      <c r="J632" s="171"/>
      <c r="K632" s="172">
        <f>ROUND(E632*J632,2)</f>
        <v>0</v>
      </c>
      <c r="L632" s="172">
        <v>21</v>
      </c>
      <c r="M632" s="172">
        <f>G632*(1+L632/100)</f>
        <v>0</v>
      </c>
      <c r="N632" s="172">
        <v>0</v>
      </c>
      <c r="O632" s="172">
        <f>ROUND(E632*N632,2)</f>
        <v>0</v>
      </c>
      <c r="P632" s="172">
        <v>0</v>
      </c>
      <c r="Q632" s="172">
        <f>ROUND(E632*P632,2)</f>
        <v>0</v>
      </c>
      <c r="R632" s="172"/>
      <c r="S632" s="172" t="s">
        <v>184</v>
      </c>
      <c r="T632" s="173" t="s">
        <v>178</v>
      </c>
      <c r="U632" s="158">
        <v>0</v>
      </c>
      <c r="V632" s="158">
        <f>ROUND(E632*U632,2)</f>
        <v>0</v>
      </c>
      <c r="W632" s="15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 t="s">
        <v>185</v>
      </c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outlineLevel="1" x14ac:dyDescent="0.2">
      <c r="A633" s="155"/>
      <c r="B633" s="156"/>
      <c r="C633" s="190" t="s">
        <v>688</v>
      </c>
      <c r="D633" s="188"/>
      <c r="E633" s="189">
        <v>2636.14</v>
      </c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 t="s">
        <v>200</v>
      </c>
      <c r="AH633" s="148">
        <v>0</v>
      </c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outlineLevel="1" x14ac:dyDescent="0.2">
      <c r="A634" s="155"/>
      <c r="B634" s="156"/>
      <c r="C634" s="190" t="s">
        <v>689</v>
      </c>
      <c r="D634" s="188"/>
      <c r="E634" s="189">
        <v>152.86000000000001</v>
      </c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 t="s">
        <v>200</v>
      </c>
      <c r="AH634" s="148">
        <v>0</v>
      </c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</row>
    <row r="635" spans="1:60" ht="45" outlineLevel="1" x14ac:dyDescent="0.2">
      <c r="A635" s="167">
        <v>128</v>
      </c>
      <c r="B635" s="168" t="s">
        <v>690</v>
      </c>
      <c r="C635" s="184" t="s">
        <v>691</v>
      </c>
      <c r="D635" s="169" t="s">
        <v>195</v>
      </c>
      <c r="E635" s="170">
        <v>557.79840000000002</v>
      </c>
      <c r="F635" s="171"/>
      <c r="G635" s="172">
        <f>ROUND(E635*F635,2)</f>
        <v>0</v>
      </c>
      <c r="H635" s="171"/>
      <c r="I635" s="172">
        <f>ROUND(E635*H635,2)</f>
        <v>0</v>
      </c>
      <c r="J635" s="171"/>
      <c r="K635" s="172">
        <f>ROUND(E635*J635,2)</f>
        <v>0</v>
      </c>
      <c r="L635" s="172">
        <v>21</v>
      </c>
      <c r="M635" s="172">
        <f>G635*(1+L635/100)</f>
        <v>0</v>
      </c>
      <c r="N635" s="172">
        <v>0</v>
      </c>
      <c r="O635" s="172">
        <f>ROUND(E635*N635,2)</f>
        <v>0</v>
      </c>
      <c r="P635" s="172">
        <v>0</v>
      </c>
      <c r="Q635" s="172">
        <f>ROUND(E635*P635,2)</f>
        <v>0</v>
      </c>
      <c r="R635" s="172" t="s">
        <v>228</v>
      </c>
      <c r="S635" s="172" t="s">
        <v>177</v>
      </c>
      <c r="T635" s="173" t="s">
        <v>178</v>
      </c>
      <c r="U635" s="158">
        <v>0</v>
      </c>
      <c r="V635" s="158">
        <f>ROUND(E635*U635,2)</f>
        <v>0</v>
      </c>
      <c r="W635" s="15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 t="s">
        <v>185</v>
      </c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55"/>
      <c r="B636" s="156"/>
      <c r="C636" s="199" t="s">
        <v>283</v>
      </c>
      <c r="D636" s="191"/>
      <c r="E636" s="192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 t="s">
        <v>200</v>
      </c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outlineLevel="1" x14ac:dyDescent="0.2">
      <c r="A637" s="155"/>
      <c r="B637" s="156"/>
      <c r="C637" s="200" t="s">
        <v>650</v>
      </c>
      <c r="D637" s="191"/>
      <c r="E637" s="192">
        <v>439.36</v>
      </c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 t="s">
        <v>200</v>
      </c>
      <c r="AH637" s="148">
        <v>2</v>
      </c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outlineLevel="1" x14ac:dyDescent="0.2">
      <c r="A638" s="155"/>
      <c r="B638" s="156"/>
      <c r="C638" s="200" t="s">
        <v>651</v>
      </c>
      <c r="D638" s="191"/>
      <c r="E638" s="192">
        <v>25.48</v>
      </c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 t="s">
        <v>200</v>
      </c>
      <c r="AH638" s="148">
        <v>2</v>
      </c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outlineLevel="1" x14ac:dyDescent="0.2">
      <c r="A639" s="155"/>
      <c r="B639" s="156"/>
      <c r="C639" s="201" t="s">
        <v>295</v>
      </c>
      <c r="D639" s="193"/>
      <c r="E639" s="194">
        <v>464.83</v>
      </c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 t="s">
        <v>200</v>
      </c>
      <c r="AH639" s="148">
        <v>3</v>
      </c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1" x14ac:dyDescent="0.2">
      <c r="A640" s="155"/>
      <c r="B640" s="156"/>
      <c r="C640" s="199" t="s">
        <v>296</v>
      </c>
      <c r="D640" s="191"/>
      <c r="E640" s="192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 t="s">
        <v>200</v>
      </c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outlineLevel="1" x14ac:dyDescent="0.2">
      <c r="A641" s="155"/>
      <c r="B641" s="156"/>
      <c r="C641" s="190" t="s">
        <v>692</v>
      </c>
      <c r="D641" s="188"/>
      <c r="E641" s="189">
        <v>557.79999999999995</v>
      </c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 t="s">
        <v>200</v>
      </c>
      <c r="AH641" s="148">
        <v>0</v>
      </c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</row>
    <row r="642" spans="1:60" ht="45" outlineLevel="1" x14ac:dyDescent="0.2">
      <c r="A642" s="167">
        <v>129</v>
      </c>
      <c r="B642" s="168" t="s">
        <v>693</v>
      </c>
      <c r="C642" s="184" t="s">
        <v>694</v>
      </c>
      <c r="D642" s="169" t="s">
        <v>195</v>
      </c>
      <c r="E642" s="170">
        <v>557.79840000000002</v>
      </c>
      <c r="F642" s="171"/>
      <c r="G642" s="172">
        <f>ROUND(E642*F642,2)</f>
        <v>0</v>
      </c>
      <c r="H642" s="171"/>
      <c r="I642" s="172">
        <f>ROUND(E642*H642,2)</f>
        <v>0</v>
      </c>
      <c r="J642" s="171"/>
      <c r="K642" s="172">
        <f>ROUND(E642*J642,2)</f>
        <v>0</v>
      </c>
      <c r="L642" s="172">
        <v>21</v>
      </c>
      <c r="M642" s="172">
        <f>G642*(1+L642/100)</f>
        <v>0</v>
      </c>
      <c r="N642" s="172">
        <v>0</v>
      </c>
      <c r="O642" s="172">
        <f>ROUND(E642*N642,2)</f>
        <v>0</v>
      </c>
      <c r="P642" s="172">
        <v>0</v>
      </c>
      <c r="Q642" s="172">
        <f>ROUND(E642*P642,2)</f>
        <v>0</v>
      </c>
      <c r="R642" s="172" t="s">
        <v>228</v>
      </c>
      <c r="S642" s="172" t="s">
        <v>695</v>
      </c>
      <c r="T642" s="173" t="s">
        <v>178</v>
      </c>
      <c r="U642" s="158">
        <v>0</v>
      </c>
      <c r="V642" s="158">
        <f>ROUND(E642*U642,2)</f>
        <v>0</v>
      </c>
      <c r="W642" s="15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 t="s">
        <v>185</v>
      </c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outlineLevel="1" x14ac:dyDescent="0.2">
      <c r="A643" s="155"/>
      <c r="B643" s="156"/>
      <c r="C643" s="199" t="s">
        <v>283</v>
      </c>
      <c r="D643" s="191"/>
      <c r="E643" s="192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 t="s">
        <v>200</v>
      </c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outlineLevel="1" x14ac:dyDescent="0.2">
      <c r="A644" s="155"/>
      <c r="B644" s="156"/>
      <c r="C644" s="200" t="s">
        <v>650</v>
      </c>
      <c r="D644" s="191"/>
      <c r="E644" s="192">
        <v>439.36</v>
      </c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 t="s">
        <v>200</v>
      </c>
      <c r="AH644" s="148">
        <v>2</v>
      </c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outlineLevel="1" x14ac:dyDescent="0.2">
      <c r="A645" s="155"/>
      <c r="B645" s="156"/>
      <c r="C645" s="200" t="s">
        <v>651</v>
      </c>
      <c r="D645" s="191"/>
      <c r="E645" s="192">
        <v>25.48</v>
      </c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 t="s">
        <v>200</v>
      </c>
      <c r="AH645" s="148">
        <v>2</v>
      </c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outlineLevel="1" x14ac:dyDescent="0.2">
      <c r="A646" s="155"/>
      <c r="B646" s="156"/>
      <c r="C646" s="201" t="s">
        <v>295</v>
      </c>
      <c r="D646" s="193"/>
      <c r="E646" s="194">
        <v>464.83</v>
      </c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 t="s">
        <v>200</v>
      </c>
      <c r="AH646" s="148">
        <v>3</v>
      </c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</row>
    <row r="647" spans="1:60" outlineLevel="1" x14ac:dyDescent="0.2">
      <c r="A647" s="155"/>
      <c r="B647" s="156"/>
      <c r="C647" s="199" t="s">
        <v>296</v>
      </c>
      <c r="D647" s="191"/>
      <c r="E647" s="192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 t="s">
        <v>200</v>
      </c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1" x14ac:dyDescent="0.2">
      <c r="A648" s="155"/>
      <c r="B648" s="156"/>
      <c r="C648" s="190" t="s">
        <v>692</v>
      </c>
      <c r="D648" s="188"/>
      <c r="E648" s="189">
        <v>557.79999999999995</v>
      </c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 t="s">
        <v>200</v>
      </c>
      <c r="AH648" s="148">
        <v>0</v>
      </c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ht="45" outlineLevel="1" x14ac:dyDescent="0.2">
      <c r="A649" s="167">
        <v>130</v>
      </c>
      <c r="B649" s="168" t="s">
        <v>696</v>
      </c>
      <c r="C649" s="184" t="s">
        <v>697</v>
      </c>
      <c r="D649" s="169" t="s">
        <v>256</v>
      </c>
      <c r="E649" s="170">
        <v>84.92</v>
      </c>
      <c r="F649" s="171"/>
      <c r="G649" s="172">
        <f>ROUND(E649*F649,2)</f>
        <v>0</v>
      </c>
      <c r="H649" s="171"/>
      <c r="I649" s="172">
        <f>ROUND(E649*H649,2)</f>
        <v>0</v>
      </c>
      <c r="J649" s="171"/>
      <c r="K649" s="172">
        <f>ROUND(E649*J649,2)</f>
        <v>0</v>
      </c>
      <c r="L649" s="172">
        <v>21</v>
      </c>
      <c r="M649" s="172">
        <f>G649*(1+L649/100)</f>
        <v>0</v>
      </c>
      <c r="N649" s="172">
        <v>0</v>
      </c>
      <c r="O649" s="172">
        <f>ROUND(E649*N649,2)</f>
        <v>0</v>
      </c>
      <c r="P649" s="172">
        <v>0</v>
      </c>
      <c r="Q649" s="172">
        <f>ROUND(E649*P649,2)</f>
        <v>0</v>
      </c>
      <c r="R649" s="172" t="s">
        <v>228</v>
      </c>
      <c r="S649" s="172" t="s">
        <v>177</v>
      </c>
      <c r="T649" s="173" t="s">
        <v>178</v>
      </c>
      <c r="U649" s="158">
        <v>0</v>
      </c>
      <c r="V649" s="158">
        <f>ROUND(E649*U649,2)</f>
        <v>0</v>
      </c>
      <c r="W649" s="15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 t="s">
        <v>185</v>
      </c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outlineLevel="1" x14ac:dyDescent="0.2">
      <c r="A650" s="155"/>
      <c r="B650" s="156"/>
      <c r="C650" s="190" t="s">
        <v>679</v>
      </c>
      <c r="D650" s="188"/>
      <c r="E650" s="189">
        <v>84.92</v>
      </c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 t="s">
        <v>200</v>
      </c>
      <c r="AH650" s="148">
        <v>0</v>
      </c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ht="33.75" outlineLevel="1" x14ac:dyDescent="0.2">
      <c r="A651" s="167">
        <v>131</v>
      </c>
      <c r="B651" s="168" t="s">
        <v>698</v>
      </c>
      <c r="C651" s="184" t="s">
        <v>699</v>
      </c>
      <c r="D651" s="169" t="s">
        <v>195</v>
      </c>
      <c r="E651" s="170">
        <v>104.5008</v>
      </c>
      <c r="F651" s="171"/>
      <c r="G651" s="172">
        <f>ROUND(E651*F651,2)</f>
        <v>0</v>
      </c>
      <c r="H651" s="171"/>
      <c r="I651" s="172">
        <f>ROUND(E651*H651,2)</f>
        <v>0</v>
      </c>
      <c r="J651" s="171"/>
      <c r="K651" s="172">
        <f>ROUND(E651*J651,2)</f>
        <v>0</v>
      </c>
      <c r="L651" s="172">
        <v>21</v>
      </c>
      <c r="M651" s="172">
        <f>G651*(1+L651/100)</f>
        <v>0</v>
      </c>
      <c r="N651" s="172">
        <v>0</v>
      </c>
      <c r="O651" s="172">
        <f>ROUND(E651*N651,2)</f>
        <v>0</v>
      </c>
      <c r="P651" s="172">
        <v>0</v>
      </c>
      <c r="Q651" s="172">
        <f>ROUND(E651*P651,2)</f>
        <v>0</v>
      </c>
      <c r="R651" s="172" t="s">
        <v>228</v>
      </c>
      <c r="S651" s="172" t="s">
        <v>177</v>
      </c>
      <c r="T651" s="173" t="s">
        <v>178</v>
      </c>
      <c r="U651" s="158">
        <v>0</v>
      </c>
      <c r="V651" s="158">
        <f>ROUND(E651*U651,2)</f>
        <v>0</v>
      </c>
      <c r="W651" s="15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 t="s">
        <v>185</v>
      </c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outlineLevel="1" x14ac:dyDescent="0.2">
      <c r="A652" s="155"/>
      <c r="B652" s="156"/>
      <c r="C652" s="190" t="s">
        <v>683</v>
      </c>
      <c r="D652" s="188"/>
      <c r="E652" s="189">
        <v>104.5</v>
      </c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 t="s">
        <v>200</v>
      </c>
      <c r="AH652" s="148">
        <v>0</v>
      </c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</row>
    <row r="653" spans="1:60" outlineLevel="1" x14ac:dyDescent="0.2">
      <c r="A653" s="155">
        <v>132</v>
      </c>
      <c r="B653" s="156" t="s">
        <v>700</v>
      </c>
      <c r="C653" s="203" t="s">
        <v>701</v>
      </c>
      <c r="D653" s="157" t="s">
        <v>0</v>
      </c>
      <c r="E653" s="198"/>
      <c r="F653" s="159"/>
      <c r="G653" s="158">
        <f>ROUND(E653*F653,2)</f>
        <v>0</v>
      </c>
      <c r="H653" s="159"/>
      <c r="I653" s="158">
        <f>ROUND(E653*H653,2)</f>
        <v>0</v>
      </c>
      <c r="J653" s="159"/>
      <c r="K653" s="158">
        <f>ROUND(E653*J653,2)</f>
        <v>0</v>
      </c>
      <c r="L653" s="158">
        <v>21</v>
      </c>
      <c r="M653" s="158">
        <f>G653*(1+L653/100)</f>
        <v>0</v>
      </c>
      <c r="N653" s="158">
        <v>0</v>
      </c>
      <c r="O653" s="158">
        <f>ROUND(E653*N653,2)</f>
        <v>0</v>
      </c>
      <c r="P653" s="158">
        <v>0</v>
      </c>
      <c r="Q653" s="158">
        <f>ROUND(E653*P653,2)</f>
        <v>0</v>
      </c>
      <c r="R653" s="158"/>
      <c r="S653" s="158" t="s">
        <v>177</v>
      </c>
      <c r="T653" s="158" t="s">
        <v>178</v>
      </c>
      <c r="U653" s="158">
        <v>0</v>
      </c>
      <c r="V653" s="158">
        <f>ROUND(E653*U653,2)</f>
        <v>0</v>
      </c>
      <c r="W653" s="15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 t="s">
        <v>702</v>
      </c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x14ac:dyDescent="0.2">
      <c r="A654" s="161" t="s">
        <v>172</v>
      </c>
      <c r="B654" s="162" t="s">
        <v>110</v>
      </c>
      <c r="C654" s="182" t="s">
        <v>111</v>
      </c>
      <c r="D654" s="163"/>
      <c r="E654" s="164"/>
      <c r="F654" s="165"/>
      <c r="G654" s="165">
        <f>SUMIF(AG655:AG678,"&lt;&gt;NOR",G655:G678)</f>
        <v>0</v>
      </c>
      <c r="H654" s="165"/>
      <c r="I654" s="165">
        <f>SUM(I655:I678)</f>
        <v>0</v>
      </c>
      <c r="J654" s="165"/>
      <c r="K654" s="165">
        <f>SUM(K655:K678)</f>
        <v>0</v>
      </c>
      <c r="L654" s="165"/>
      <c r="M654" s="165">
        <f>SUM(M655:M678)</f>
        <v>0</v>
      </c>
      <c r="N654" s="165"/>
      <c r="O654" s="165">
        <f>SUM(O655:O678)</f>
        <v>0</v>
      </c>
      <c r="P654" s="165"/>
      <c r="Q654" s="165">
        <f>SUM(Q655:Q678)</f>
        <v>0</v>
      </c>
      <c r="R654" s="165"/>
      <c r="S654" s="165"/>
      <c r="T654" s="166"/>
      <c r="U654" s="160"/>
      <c r="V654" s="160">
        <f>SUM(V655:V678)</f>
        <v>373.84999999999997</v>
      </c>
      <c r="W654" s="160"/>
      <c r="AG654" t="s">
        <v>173</v>
      </c>
    </row>
    <row r="655" spans="1:60" ht="22.5" outlineLevel="1" x14ac:dyDescent="0.2">
      <c r="A655" s="167">
        <v>133</v>
      </c>
      <c r="B655" s="168" t="s">
        <v>703</v>
      </c>
      <c r="C655" s="184" t="s">
        <v>704</v>
      </c>
      <c r="D655" s="169" t="s">
        <v>195</v>
      </c>
      <c r="E655" s="170">
        <v>551.55600000000004</v>
      </c>
      <c r="F655" s="171"/>
      <c r="G655" s="172">
        <f>ROUND(E655*F655,2)</f>
        <v>0</v>
      </c>
      <c r="H655" s="171"/>
      <c r="I655" s="172">
        <f>ROUND(E655*H655,2)</f>
        <v>0</v>
      </c>
      <c r="J655" s="171"/>
      <c r="K655" s="172">
        <f>ROUND(E655*J655,2)</f>
        <v>0</v>
      </c>
      <c r="L655" s="172">
        <v>21</v>
      </c>
      <c r="M655" s="172">
        <f>G655*(1+L655/100)</f>
        <v>0</v>
      </c>
      <c r="N655" s="172">
        <v>0</v>
      </c>
      <c r="O655" s="172">
        <f>ROUND(E655*N655,2)</f>
        <v>0</v>
      </c>
      <c r="P655" s="172">
        <v>0</v>
      </c>
      <c r="Q655" s="172">
        <f>ROUND(E655*P655,2)</f>
        <v>0</v>
      </c>
      <c r="R655" s="172"/>
      <c r="S655" s="172" t="s">
        <v>705</v>
      </c>
      <c r="T655" s="173" t="s">
        <v>178</v>
      </c>
      <c r="U655" s="158">
        <v>0.188</v>
      </c>
      <c r="V655" s="158">
        <f>ROUND(E655*U655,2)</f>
        <v>103.69</v>
      </c>
      <c r="W655" s="15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 t="s">
        <v>611</v>
      </c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outlineLevel="1" x14ac:dyDescent="0.2">
      <c r="A656" s="155"/>
      <c r="B656" s="156"/>
      <c r="C656" s="190" t="s">
        <v>1279</v>
      </c>
      <c r="D656" s="188"/>
      <c r="E656" s="189">
        <v>112.2</v>
      </c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 t="s">
        <v>200</v>
      </c>
      <c r="AH656" s="148">
        <v>0</v>
      </c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outlineLevel="1" x14ac:dyDescent="0.2">
      <c r="A657" s="155"/>
      <c r="B657" s="156"/>
      <c r="C657" s="190" t="s">
        <v>473</v>
      </c>
      <c r="D657" s="188"/>
      <c r="E657" s="189">
        <v>439.36</v>
      </c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 t="s">
        <v>200</v>
      </c>
      <c r="AH657" s="148">
        <v>0</v>
      </c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1" x14ac:dyDescent="0.2">
      <c r="A658" s="167">
        <v>134</v>
      </c>
      <c r="B658" s="168" t="s">
        <v>706</v>
      </c>
      <c r="C658" s="184" t="s">
        <v>707</v>
      </c>
      <c r="D658" s="169" t="s">
        <v>195</v>
      </c>
      <c r="E658" s="170">
        <v>21.857500000000002</v>
      </c>
      <c r="F658" s="171"/>
      <c r="G658" s="172">
        <f>ROUND(E658*F658,2)</f>
        <v>0</v>
      </c>
      <c r="H658" s="171"/>
      <c r="I658" s="172">
        <f>ROUND(E658*H658,2)</f>
        <v>0</v>
      </c>
      <c r="J658" s="171"/>
      <c r="K658" s="172">
        <f>ROUND(E658*J658,2)</f>
        <v>0</v>
      </c>
      <c r="L658" s="172">
        <v>21</v>
      </c>
      <c r="M658" s="172">
        <f>G658*(1+L658/100)</f>
        <v>0</v>
      </c>
      <c r="N658" s="172">
        <v>0</v>
      </c>
      <c r="O658" s="172">
        <f>ROUND(E658*N658,2)</f>
        <v>0</v>
      </c>
      <c r="P658" s="172">
        <v>0</v>
      </c>
      <c r="Q658" s="172">
        <f>ROUND(E658*P658,2)</f>
        <v>0</v>
      </c>
      <c r="R658" s="172"/>
      <c r="S658" s="172" t="s">
        <v>177</v>
      </c>
      <c r="T658" s="173" t="s">
        <v>178</v>
      </c>
      <c r="U658" s="158">
        <v>0.21199999999999999</v>
      </c>
      <c r="V658" s="158">
        <f>ROUND(E658*U658,2)</f>
        <v>4.63</v>
      </c>
      <c r="W658" s="15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 t="s">
        <v>611</v>
      </c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outlineLevel="1" x14ac:dyDescent="0.2">
      <c r="A659" s="155"/>
      <c r="B659" s="156"/>
      <c r="C659" s="190" t="s">
        <v>1095</v>
      </c>
      <c r="D659" s="188"/>
      <c r="E659" s="189">
        <v>21.86</v>
      </c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 t="s">
        <v>200</v>
      </c>
      <c r="AH659" s="148">
        <v>0</v>
      </c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ht="22.5" outlineLevel="1" x14ac:dyDescent="0.2">
      <c r="A660" s="167">
        <v>135</v>
      </c>
      <c r="B660" s="168" t="s">
        <v>709</v>
      </c>
      <c r="C660" s="184" t="s">
        <v>710</v>
      </c>
      <c r="D660" s="169" t="s">
        <v>195</v>
      </c>
      <c r="E660" s="170">
        <v>390.28</v>
      </c>
      <c r="F660" s="171"/>
      <c r="G660" s="172">
        <f>ROUND(E660*F660,2)</f>
        <v>0</v>
      </c>
      <c r="H660" s="171"/>
      <c r="I660" s="172">
        <f>ROUND(E660*H660,2)</f>
        <v>0</v>
      </c>
      <c r="J660" s="171"/>
      <c r="K660" s="172">
        <f>ROUND(E660*J660,2)</f>
        <v>0</v>
      </c>
      <c r="L660" s="172">
        <v>21</v>
      </c>
      <c r="M660" s="172">
        <f>G660*(1+L660/100)</f>
        <v>0</v>
      </c>
      <c r="N660" s="172">
        <v>0</v>
      </c>
      <c r="O660" s="172">
        <f>ROUND(E660*N660,2)</f>
        <v>0</v>
      </c>
      <c r="P660" s="172">
        <v>0</v>
      </c>
      <c r="Q660" s="172">
        <f>ROUND(E660*P660,2)</f>
        <v>0</v>
      </c>
      <c r="R660" s="172"/>
      <c r="S660" s="172" t="s">
        <v>177</v>
      </c>
      <c r="T660" s="173" t="s">
        <v>178</v>
      </c>
      <c r="U660" s="158">
        <v>0.14000000000000001</v>
      </c>
      <c r="V660" s="158">
        <f>ROUND(E660*U660,2)</f>
        <v>54.64</v>
      </c>
      <c r="W660" s="15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 t="s">
        <v>611</v>
      </c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outlineLevel="1" x14ac:dyDescent="0.2">
      <c r="A661" s="155"/>
      <c r="B661" s="156"/>
      <c r="C661" s="190" t="s">
        <v>1279</v>
      </c>
      <c r="D661" s="188"/>
      <c r="E661" s="189">
        <v>112.2</v>
      </c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 t="s">
        <v>200</v>
      </c>
      <c r="AH661" s="148">
        <v>0</v>
      </c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outlineLevel="1" x14ac:dyDescent="0.2">
      <c r="A662" s="155"/>
      <c r="B662" s="156"/>
      <c r="C662" s="190" t="s">
        <v>1277</v>
      </c>
      <c r="D662" s="188"/>
      <c r="E662" s="189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 t="s">
        <v>200</v>
      </c>
      <c r="AH662" s="148">
        <v>0</v>
      </c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outlineLevel="1" x14ac:dyDescent="0.2">
      <c r="A663" s="155"/>
      <c r="B663" s="156"/>
      <c r="C663" s="190" t="s">
        <v>1318</v>
      </c>
      <c r="D663" s="188"/>
      <c r="E663" s="189">
        <v>278.08</v>
      </c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 t="s">
        <v>200</v>
      </c>
      <c r="AH663" s="148">
        <v>0</v>
      </c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ht="22.5" outlineLevel="1" x14ac:dyDescent="0.2">
      <c r="A664" s="167">
        <v>136</v>
      </c>
      <c r="B664" s="168" t="s">
        <v>711</v>
      </c>
      <c r="C664" s="184" t="s">
        <v>712</v>
      </c>
      <c r="D664" s="169" t="s">
        <v>195</v>
      </c>
      <c r="E664" s="170">
        <v>1318.068</v>
      </c>
      <c r="F664" s="171"/>
      <c r="G664" s="172">
        <f>ROUND(E664*F664,2)</f>
        <v>0</v>
      </c>
      <c r="H664" s="171"/>
      <c r="I664" s="172">
        <f>ROUND(E664*H664,2)</f>
        <v>0</v>
      </c>
      <c r="J664" s="171"/>
      <c r="K664" s="172">
        <f>ROUND(E664*J664,2)</f>
        <v>0</v>
      </c>
      <c r="L664" s="172">
        <v>21</v>
      </c>
      <c r="M664" s="172">
        <f>G664*(1+L664/100)</f>
        <v>0</v>
      </c>
      <c r="N664" s="172">
        <v>0</v>
      </c>
      <c r="O664" s="172">
        <f>ROUND(E664*N664,2)</f>
        <v>0</v>
      </c>
      <c r="P664" s="172">
        <v>0</v>
      </c>
      <c r="Q664" s="172">
        <f>ROUND(E664*P664,2)</f>
        <v>0</v>
      </c>
      <c r="R664" s="172"/>
      <c r="S664" s="172" t="s">
        <v>177</v>
      </c>
      <c r="T664" s="173" t="s">
        <v>178</v>
      </c>
      <c r="U664" s="158">
        <v>0.16</v>
      </c>
      <c r="V664" s="158">
        <f>ROUND(E664*U664,2)</f>
        <v>210.89</v>
      </c>
      <c r="W664" s="15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 t="s">
        <v>611</v>
      </c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outlineLevel="1" x14ac:dyDescent="0.2">
      <c r="A665" s="155"/>
      <c r="B665" s="156"/>
      <c r="C665" s="190" t="s">
        <v>713</v>
      </c>
      <c r="D665" s="188"/>
      <c r="E665" s="189">
        <v>1318.07</v>
      </c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 t="s">
        <v>200</v>
      </c>
      <c r="AH665" s="148">
        <v>0</v>
      </c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outlineLevel="1" x14ac:dyDescent="0.2">
      <c r="A666" s="167">
        <v>137</v>
      </c>
      <c r="B666" s="168" t="s">
        <v>714</v>
      </c>
      <c r="C666" s="184" t="s">
        <v>715</v>
      </c>
      <c r="D666" s="169" t="s">
        <v>195</v>
      </c>
      <c r="E666" s="170">
        <v>24.305820000000001</v>
      </c>
      <c r="F666" s="171"/>
      <c r="G666" s="172">
        <f>ROUND(E666*F666,2)</f>
        <v>0</v>
      </c>
      <c r="H666" s="171"/>
      <c r="I666" s="172">
        <f>ROUND(E666*H666,2)</f>
        <v>0</v>
      </c>
      <c r="J666" s="171"/>
      <c r="K666" s="172">
        <f>ROUND(E666*J666,2)</f>
        <v>0</v>
      </c>
      <c r="L666" s="172">
        <v>21</v>
      </c>
      <c r="M666" s="172">
        <f>G666*(1+L666/100)</f>
        <v>0</v>
      </c>
      <c r="N666" s="172">
        <v>0</v>
      </c>
      <c r="O666" s="172">
        <f>ROUND(E666*N666,2)</f>
        <v>0</v>
      </c>
      <c r="P666" s="172">
        <v>0</v>
      </c>
      <c r="Q666" s="172">
        <f>ROUND(E666*P666,2)</f>
        <v>0</v>
      </c>
      <c r="R666" s="172"/>
      <c r="S666" s="172" t="s">
        <v>184</v>
      </c>
      <c r="T666" s="173" t="s">
        <v>178</v>
      </c>
      <c r="U666" s="158">
        <v>0</v>
      </c>
      <c r="V666" s="158">
        <f>ROUND(E666*U666,2)</f>
        <v>0</v>
      </c>
      <c r="W666" s="15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 t="s">
        <v>185</v>
      </c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outlineLevel="1" x14ac:dyDescent="0.2">
      <c r="A667" s="155"/>
      <c r="B667" s="156"/>
      <c r="C667" s="190" t="s">
        <v>1345</v>
      </c>
      <c r="D667" s="188"/>
      <c r="E667" s="189">
        <v>8.25</v>
      </c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 t="s">
        <v>200</v>
      </c>
      <c r="AH667" s="148">
        <v>0</v>
      </c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outlineLevel="1" x14ac:dyDescent="0.2">
      <c r="A668" s="155"/>
      <c r="B668" s="156"/>
      <c r="C668" s="190" t="s">
        <v>1277</v>
      </c>
      <c r="D668" s="188"/>
      <c r="E668" s="189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 t="s">
        <v>200</v>
      </c>
      <c r="AH668" s="148">
        <v>0</v>
      </c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</row>
    <row r="669" spans="1:60" outlineLevel="1" x14ac:dyDescent="0.2">
      <c r="A669" s="155"/>
      <c r="B669" s="156"/>
      <c r="C669" s="190" t="s">
        <v>1346</v>
      </c>
      <c r="D669" s="188"/>
      <c r="E669" s="189">
        <v>16.059999999999999</v>
      </c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 t="s">
        <v>200</v>
      </c>
      <c r="AH669" s="148">
        <v>0</v>
      </c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ht="45" outlineLevel="1" x14ac:dyDescent="0.2">
      <c r="A670" s="167">
        <v>138</v>
      </c>
      <c r="B670" s="168" t="s">
        <v>718</v>
      </c>
      <c r="C670" s="184" t="s">
        <v>719</v>
      </c>
      <c r="D670" s="169" t="s">
        <v>195</v>
      </c>
      <c r="E670" s="170">
        <v>22.950379999999999</v>
      </c>
      <c r="F670" s="171"/>
      <c r="G670" s="172">
        <f>ROUND(E670*F670,2)</f>
        <v>0</v>
      </c>
      <c r="H670" s="171"/>
      <c r="I670" s="172">
        <f>ROUND(E670*H670,2)</f>
        <v>0</v>
      </c>
      <c r="J670" s="171"/>
      <c r="K670" s="172">
        <f>ROUND(E670*J670,2)</f>
        <v>0</v>
      </c>
      <c r="L670" s="172">
        <v>21</v>
      </c>
      <c r="M670" s="172">
        <f>G670*(1+L670/100)</f>
        <v>0</v>
      </c>
      <c r="N670" s="172">
        <v>0</v>
      </c>
      <c r="O670" s="172">
        <f>ROUND(E670*N670,2)</f>
        <v>0</v>
      </c>
      <c r="P670" s="172">
        <v>0</v>
      </c>
      <c r="Q670" s="172">
        <f>ROUND(E670*P670,2)</f>
        <v>0</v>
      </c>
      <c r="R670" s="172" t="s">
        <v>228</v>
      </c>
      <c r="S670" s="172" t="s">
        <v>177</v>
      </c>
      <c r="T670" s="173" t="s">
        <v>178</v>
      </c>
      <c r="U670" s="158">
        <v>0</v>
      </c>
      <c r="V670" s="158">
        <f>ROUND(E670*U670,2)</f>
        <v>0</v>
      </c>
      <c r="W670" s="15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 t="s">
        <v>185</v>
      </c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outlineLevel="1" x14ac:dyDescent="0.2">
      <c r="A671" s="155"/>
      <c r="B671" s="156"/>
      <c r="C671" s="190" t="s">
        <v>1098</v>
      </c>
      <c r="D671" s="188"/>
      <c r="E671" s="189">
        <v>22.95</v>
      </c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 t="s">
        <v>200</v>
      </c>
      <c r="AH671" s="148">
        <v>0</v>
      </c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ht="33.75" outlineLevel="1" x14ac:dyDescent="0.2">
      <c r="A672" s="167">
        <v>139</v>
      </c>
      <c r="B672" s="168" t="s">
        <v>1099</v>
      </c>
      <c r="C672" s="184" t="s">
        <v>1100</v>
      </c>
      <c r="D672" s="169" t="s">
        <v>195</v>
      </c>
      <c r="E672" s="170">
        <v>439.35599999999999</v>
      </c>
      <c r="F672" s="171"/>
      <c r="G672" s="172">
        <f>ROUND(E672*F672,2)</f>
        <v>0</v>
      </c>
      <c r="H672" s="171"/>
      <c r="I672" s="172">
        <f>ROUND(E672*H672,2)</f>
        <v>0</v>
      </c>
      <c r="J672" s="171"/>
      <c r="K672" s="172">
        <f>ROUND(E672*J672,2)</f>
        <v>0</v>
      </c>
      <c r="L672" s="172">
        <v>21</v>
      </c>
      <c r="M672" s="172">
        <f>G672*(1+L672/100)</f>
        <v>0</v>
      </c>
      <c r="N672" s="172">
        <v>0</v>
      </c>
      <c r="O672" s="172">
        <f>ROUND(E672*N672,2)</f>
        <v>0</v>
      </c>
      <c r="P672" s="172">
        <v>0</v>
      </c>
      <c r="Q672" s="172">
        <f>ROUND(E672*P672,2)</f>
        <v>0</v>
      </c>
      <c r="R672" s="172" t="s">
        <v>228</v>
      </c>
      <c r="S672" s="172" t="s">
        <v>177</v>
      </c>
      <c r="T672" s="173" t="s">
        <v>178</v>
      </c>
      <c r="U672" s="158">
        <v>0</v>
      </c>
      <c r="V672" s="158">
        <f>ROUND(E672*U672,2)</f>
        <v>0</v>
      </c>
      <c r="W672" s="15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 t="s">
        <v>185</v>
      </c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</row>
    <row r="673" spans="1:60" outlineLevel="1" x14ac:dyDescent="0.2">
      <c r="A673" s="155"/>
      <c r="B673" s="156"/>
      <c r="C673" s="190" t="s">
        <v>473</v>
      </c>
      <c r="D673" s="188"/>
      <c r="E673" s="189">
        <v>439.36</v>
      </c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 t="s">
        <v>200</v>
      </c>
      <c r="AH673" s="148">
        <v>0</v>
      </c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ht="45" outlineLevel="1" x14ac:dyDescent="0.2">
      <c r="A674" s="167">
        <v>140</v>
      </c>
      <c r="B674" s="168" t="s">
        <v>724</v>
      </c>
      <c r="C674" s="184" t="s">
        <v>725</v>
      </c>
      <c r="D674" s="169" t="s">
        <v>195</v>
      </c>
      <c r="E674" s="170">
        <v>452.53667999999999</v>
      </c>
      <c r="F674" s="171"/>
      <c r="G674" s="172">
        <f>ROUND(E674*F674,2)</f>
        <v>0</v>
      </c>
      <c r="H674" s="171"/>
      <c r="I674" s="172">
        <f>ROUND(E674*H674,2)</f>
        <v>0</v>
      </c>
      <c r="J674" s="171"/>
      <c r="K674" s="172">
        <f>ROUND(E674*J674,2)</f>
        <v>0</v>
      </c>
      <c r="L674" s="172">
        <v>21</v>
      </c>
      <c r="M674" s="172">
        <f>G674*(1+L674/100)</f>
        <v>0</v>
      </c>
      <c r="N674" s="172">
        <v>0</v>
      </c>
      <c r="O674" s="172">
        <f>ROUND(E674*N674,2)</f>
        <v>0</v>
      </c>
      <c r="P674" s="172">
        <v>0</v>
      </c>
      <c r="Q674" s="172">
        <f>ROUND(E674*P674,2)</f>
        <v>0</v>
      </c>
      <c r="R674" s="172" t="s">
        <v>228</v>
      </c>
      <c r="S674" s="172" t="s">
        <v>177</v>
      </c>
      <c r="T674" s="173" t="s">
        <v>178</v>
      </c>
      <c r="U674" s="158">
        <v>0</v>
      </c>
      <c r="V674" s="158">
        <f>ROUND(E674*U674,2)</f>
        <v>0</v>
      </c>
      <c r="W674" s="15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 t="s">
        <v>185</v>
      </c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outlineLevel="1" x14ac:dyDescent="0.2">
      <c r="A675" s="155"/>
      <c r="B675" s="156"/>
      <c r="C675" s="190" t="s">
        <v>726</v>
      </c>
      <c r="D675" s="188"/>
      <c r="E675" s="189">
        <v>452.54</v>
      </c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 t="s">
        <v>200</v>
      </c>
      <c r="AH675" s="148">
        <v>0</v>
      </c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</row>
    <row r="676" spans="1:60" ht="45" outlineLevel="1" x14ac:dyDescent="0.2">
      <c r="A676" s="167">
        <v>141</v>
      </c>
      <c r="B676" s="168" t="s">
        <v>727</v>
      </c>
      <c r="C676" s="184" t="s">
        <v>728</v>
      </c>
      <c r="D676" s="169" t="s">
        <v>195</v>
      </c>
      <c r="E676" s="170">
        <v>452.53667999999999</v>
      </c>
      <c r="F676" s="171"/>
      <c r="G676" s="172">
        <f>ROUND(E676*F676,2)</f>
        <v>0</v>
      </c>
      <c r="H676" s="171"/>
      <c r="I676" s="172">
        <f>ROUND(E676*H676,2)</f>
        <v>0</v>
      </c>
      <c r="J676" s="171"/>
      <c r="K676" s="172">
        <f>ROUND(E676*J676,2)</f>
        <v>0</v>
      </c>
      <c r="L676" s="172">
        <v>21</v>
      </c>
      <c r="M676" s="172">
        <f>G676*(1+L676/100)</f>
        <v>0</v>
      </c>
      <c r="N676" s="172">
        <v>0</v>
      </c>
      <c r="O676" s="172">
        <f>ROUND(E676*N676,2)</f>
        <v>0</v>
      </c>
      <c r="P676" s="172">
        <v>0</v>
      </c>
      <c r="Q676" s="172">
        <f>ROUND(E676*P676,2)</f>
        <v>0</v>
      </c>
      <c r="R676" s="172" t="s">
        <v>228</v>
      </c>
      <c r="S676" s="172" t="s">
        <v>729</v>
      </c>
      <c r="T676" s="173" t="s">
        <v>178</v>
      </c>
      <c r="U676" s="158">
        <v>0</v>
      </c>
      <c r="V676" s="158">
        <f>ROUND(E676*U676,2)</f>
        <v>0</v>
      </c>
      <c r="W676" s="15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 t="s">
        <v>185</v>
      </c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outlineLevel="1" x14ac:dyDescent="0.2">
      <c r="A677" s="155"/>
      <c r="B677" s="156"/>
      <c r="C677" s="190" t="s">
        <v>726</v>
      </c>
      <c r="D677" s="188"/>
      <c r="E677" s="189">
        <v>452.54</v>
      </c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 t="s">
        <v>200</v>
      </c>
      <c r="AH677" s="148">
        <v>0</v>
      </c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</row>
    <row r="678" spans="1:60" outlineLevel="1" x14ac:dyDescent="0.2">
      <c r="A678" s="155">
        <v>142</v>
      </c>
      <c r="B678" s="156" t="s">
        <v>730</v>
      </c>
      <c r="C678" s="203" t="s">
        <v>731</v>
      </c>
      <c r="D678" s="157" t="s">
        <v>0</v>
      </c>
      <c r="E678" s="198"/>
      <c r="F678" s="159"/>
      <c r="G678" s="158">
        <f>ROUND(E678*F678,2)</f>
        <v>0</v>
      </c>
      <c r="H678" s="159"/>
      <c r="I678" s="158">
        <f>ROUND(E678*H678,2)</f>
        <v>0</v>
      </c>
      <c r="J678" s="159"/>
      <c r="K678" s="158">
        <f>ROUND(E678*J678,2)</f>
        <v>0</v>
      </c>
      <c r="L678" s="158">
        <v>21</v>
      </c>
      <c r="M678" s="158">
        <f>G678*(1+L678/100)</f>
        <v>0</v>
      </c>
      <c r="N678" s="158">
        <v>0</v>
      </c>
      <c r="O678" s="158">
        <f>ROUND(E678*N678,2)</f>
        <v>0</v>
      </c>
      <c r="P678" s="158">
        <v>0</v>
      </c>
      <c r="Q678" s="158">
        <f>ROUND(E678*P678,2)</f>
        <v>0</v>
      </c>
      <c r="R678" s="158"/>
      <c r="S678" s="158" t="s">
        <v>177</v>
      </c>
      <c r="T678" s="158" t="s">
        <v>178</v>
      </c>
      <c r="U678" s="158">
        <v>0</v>
      </c>
      <c r="V678" s="158">
        <f>ROUND(E678*U678,2)</f>
        <v>0</v>
      </c>
      <c r="W678" s="15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 t="s">
        <v>702</v>
      </c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</row>
    <row r="679" spans="1:60" x14ac:dyDescent="0.2">
      <c r="A679" s="161" t="s">
        <v>172</v>
      </c>
      <c r="B679" s="162" t="s">
        <v>112</v>
      </c>
      <c r="C679" s="182" t="s">
        <v>113</v>
      </c>
      <c r="D679" s="163"/>
      <c r="E679" s="164"/>
      <c r="F679" s="165"/>
      <c r="G679" s="165">
        <f>SUMIF(AG680:AG686,"&lt;&gt;NOR",G680:G686)</f>
        <v>0</v>
      </c>
      <c r="H679" s="165"/>
      <c r="I679" s="165">
        <f>SUM(I680:I686)</f>
        <v>0</v>
      </c>
      <c r="J679" s="165"/>
      <c r="K679" s="165">
        <f>SUM(K680:K686)</f>
        <v>0</v>
      </c>
      <c r="L679" s="165"/>
      <c r="M679" s="165">
        <f>SUM(M680:M686)</f>
        <v>0</v>
      </c>
      <c r="N679" s="165"/>
      <c r="O679" s="165">
        <f>SUM(O680:O686)</f>
        <v>0</v>
      </c>
      <c r="P679" s="165"/>
      <c r="Q679" s="165">
        <f>SUM(Q680:Q686)</f>
        <v>0</v>
      </c>
      <c r="R679" s="165"/>
      <c r="S679" s="165"/>
      <c r="T679" s="166"/>
      <c r="U679" s="160"/>
      <c r="V679" s="160">
        <f>SUM(V680:V686)</f>
        <v>5.01</v>
      </c>
      <c r="W679" s="160"/>
      <c r="AG679" t="s">
        <v>173</v>
      </c>
    </row>
    <row r="680" spans="1:60" ht="22.5" outlineLevel="1" x14ac:dyDescent="0.2">
      <c r="A680" s="167">
        <v>143</v>
      </c>
      <c r="B680" s="168" t="s">
        <v>732</v>
      </c>
      <c r="C680" s="184" t="s">
        <v>733</v>
      </c>
      <c r="D680" s="169" t="s">
        <v>227</v>
      </c>
      <c r="E680" s="170">
        <v>4</v>
      </c>
      <c r="F680" s="171"/>
      <c r="G680" s="172">
        <f>ROUND(E680*F680,2)</f>
        <v>0</v>
      </c>
      <c r="H680" s="171"/>
      <c r="I680" s="172">
        <f>ROUND(E680*H680,2)</f>
        <v>0</v>
      </c>
      <c r="J680" s="171"/>
      <c r="K680" s="172">
        <f>ROUND(E680*J680,2)</f>
        <v>0</v>
      </c>
      <c r="L680" s="172">
        <v>21</v>
      </c>
      <c r="M680" s="172">
        <f>G680*(1+L680/100)</f>
        <v>0</v>
      </c>
      <c r="N680" s="172">
        <v>0</v>
      </c>
      <c r="O680" s="172">
        <f>ROUND(E680*N680,2)</f>
        <v>0</v>
      </c>
      <c r="P680" s="172">
        <v>0</v>
      </c>
      <c r="Q680" s="172">
        <f>ROUND(E680*P680,2)</f>
        <v>0</v>
      </c>
      <c r="R680" s="172"/>
      <c r="S680" s="172" t="s">
        <v>177</v>
      </c>
      <c r="T680" s="173" t="s">
        <v>178</v>
      </c>
      <c r="U680" s="158">
        <v>0.46500000000000002</v>
      </c>
      <c r="V680" s="158">
        <f>ROUND(E680*U680,2)</f>
        <v>1.86</v>
      </c>
      <c r="W680" s="15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 t="s">
        <v>611</v>
      </c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outlineLevel="1" x14ac:dyDescent="0.2">
      <c r="A681" s="155"/>
      <c r="B681" s="156"/>
      <c r="C681" s="190" t="s">
        <v>77</v>
      </c>
      <c r="D681" s="188"/>
      <c r="E681" s="189">
        <v>4</v>
      </c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 t="s">
        <v>200</v>
      </c>
      <c r="AH681" s="148">
        <v>0</v>
      </c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ht="22.5" outlineLevel="1" x14ac:dyDescent="0.2">
      <c r="A682" s="167">
        <v>144</v>
      </c>
      <c r="B682" s="168" t="s">
        <v>734</v>
      </c>
      <c r="C682" s="184" t="s">
        <v>735</v>
      </c>
      <c r="D682" s="169" t="s">
        <v>227</v>
      </c>
      <c r="E682" s="170">
        <v>4</v>
      </c>
      <c r="F682" s="171"/>
      <c r="G682" s="172">
        <f>ROUND(E682*F682,2)</f>
        <v>0</v>
      </c>
      <c r="H682" s="171"/>
      <c r="I682" s="172">
        <f>ROUND(E682*H682,2)</f>
        <v>0</v>
      </c>
      <c r="J682" s="171"/>
      <c r="K682" s="172">
        <f>ROUND(E682*J682,2)</f>
        <v>0</v>
      </c>
      <c r="L682" s="172">
        <v>21</v>
      </c>
      <c r="M682" s="172">
        <f>G682*(1+L682/100)</f>
        <v>0</v>
      </c>
      <c r="N682" s="172">
        <v>0</v>
      </c>
      <c r="O682" s="172">
        <f>ROUND(E682*N682,2)</f>
        <v>0</v>
      </c>
      <c r="P682" s="172">
        <v>0</v>
      </c>
      <c r="Q682" s="172">
        <f>ROUND(E682*P682,2)</f>
        <v>0</v>
      </c>
      <c r="R682" s="172"/>
      <c r="S682" s="172" t="s">
        <v>177</v>
      </c>
      <c r="T682" s="173" t="s">
        <v>178</v>
      </c>
      <c r="U682" s="158">
        <v>0.66</v>
      </c>
      <c r="V682" s="158">
        <f>ROUND(E682*U682,2)</f>
        <v>2.64</v>
      </c>
      <c r="W682" s="15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 t="s">
        <v>611</v>
      </c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outlineLevel="1" x14ac:dyDescent="0.2">
      <c r="A683" s="155"/>
      <c r="B683" s="156"/>
      <c r="C683" s="190" t="s">
        <v>77</v>
      </c>
      <c r="D683" s="188"/>
      <c r="E683" s="189">
        <v>4</v>
      </c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 t="s">
        <v>200</v>
      </c>
      <c r="AH683" s="148">
        <v>0</v>
      </c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ht="45" outlineLevel="1" x14ac:dyDescent="0.2">
      <c r="A684" s="167">
        <v>145</v>
      </c>
      <c r="B684" s="168" t="s">
        <v>736</v>
      </c>
      <c r="C684" s="184" t="s">
        <v>737</v>
      </c>
      <c r="D684" s="169" t="s">
        <v>227</v>
      </c>
      <c r="E684" s="170">
        <v>4</v>
      </c>
      <c r="F684" s="171"/>
      <c r="G684" s="172">
        <f>ROUND(E684*F684,2)</f>
        <v>0</v>
      </c>
      <c r="H684" s="171"/>
      <c r="I684" s="172">
        <f>ROUND(E684*H684,2)</f>
        <v>0</v>
      </c>
      <c r="J684" s="171"/>
      <c r="K684" s="172">
        <f>ROUND(E684*J684,2)</f>
        <v>0</v>
      </c>
      <c r="L684" s="172">
        <v>21</v>
      </c>
      <c r="M684" s="172">
        <f>G684*(1+L684/100)</f>
        <v>0</v>
      </c>
      <c r="N684" s="172">
        <v>0</v>
      </c>
      <c r="O684" s="172">
        <f>ROUND(E684*N684,2)</f>
        <v>0</v>
      </c>
      <c r="P684" s="172">
        <v>0</v>
      </c>
      <c r="Q684" s="172">
        <f>ROUND(E684*P684,2)</f>
        <v>0</v>
      </c>
      <c r="R684" s="172"/>
      <c r="S684" s="172" t="s">
        <v>177</v>
      </c>
      <c r="T684" s="173" t="s">
        <v>178</v>
      </c>
      <c r="U684" s="158">
        <v>0.127</v>
      </c>
      <c r="V684" s="158">
        <f>ROUND(E684*U684,2)</f>
        <v>0.51</v>
      </c>
      <c r="W684" s="15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 t="s">
        <v>611</v>
      </c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</row>
    <row r="685" spans="1:60" outlineLevel="1" x14ac:dyDescent="0.2">
      <c r="A685" s="155"/>
      <c r="B685" s="156"/>
      <c r="C685" s="190" t="s">
        <v>77</v>
      </c>
      <c r="D685" s="188"/>
      <c r="E685" s="189">
        <v>4</v>
      </c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 t="s">
        <v>200</v>
      </c>
      <c r="AH685" s="148">
        <v>0</v>
      </c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</row>
    <row r="686" spans="1:60" outlineLevel="1" x14ac:dyDescent="0.2">
      <c r="A686" s="155">
        <v>146</v>
      </c>
      <c r="B686" s="156" t="s">
        <v>738</v>
      </c>
      <c r="C686" s="203" t="s">
        <v>739</v>
      </c>
      <c r="D686" s="157" t="s">
        <v>0</v>
      </c>
      <c r="E686" s="198"/>
      <c r="F686" s="159"/>
      <c r="G686" s="158">
        <f>ROUND(E686*F686,2)</f>
        <v>0</v>
      </c>
      <c r="H686" s="159"/>
      <c r="I686" s="158">
        <f>ROUND(E686*H686,2)</f>
        <v>0</v>
      </c>
      <c r="J686" s="159"/>
      <c r="K686" s="158">
        <f>ROUND(E686*J686,2)</f>
        <v>0</v>
      </c>
      <c r="L686" s="158">
        <v>21</v>
      </c>
      <c r="M686" s="158">
        <f>G686*(1+L686/100)</f>
        <v>0</v>
      </c>
      <c r="N686" s="158">
        <v>0</v>
      </c>
      <c r="O686" s="158">
        <f>ROUND(E686*N686,2)</f>
        <v>0</v>
      </c>
      <c r="P686" s="158">
        <v>0</v>
      </c>
      <c r="Q686" s="158">
        <f>ROUND(E686*P686,2)</f>
        <v>0</v>
      </c>
      <c r="R686" s="158"/>
      <c r="S686" s="158" t="s">
        <v>177</v>
      </c>
      <c r="T686" s="158" t="s">
        <v>178</v>
      </c>
      <c r="U686" s="158">
        <v>0</v>
      </c>
      <c r="V686" s="158">
        <f>ROUND(E686*U686,2)</f>
        <v>0</v>
      </c>
      <c r="W686" s="15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 t="s">
        <v>702</v>
      </c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</row>
    <row r="687" spans="1:60" x14ac:dyDescent="0.2">
      <c r="A687" s="161" t="s">
        <v>172</v>
      </c>
      <c r="B687" s="162" t="s">
        <v>114</v>
      </c>
      <c r="C687" s="182" t="s">
        <v>115</v>
      </c>
      <c r="D687" s="163"/>
      <c r="E687" s="164"/>
      <c r="F687" s="165"/>
      <c r="G687" s="165">
        <f>SUMIF(AG688:AG719,"&lt;&gt;NOR",G688:G719)</f>
        <v>0</v>
      </c>
      <c r="H687" s="165"/>
      <c r="I687" s="165">
        <f>SUM(I688:I719)</f>
        <v>0</v>
      </c>
      <c r="J687" s="165"/>
      <c r="K687" s="165">
        <f>SUM(K688:K719)</f>
        <v>0</v>
      </c>
      <c r="L687" s="165"/>
      <c r="M687" s="165">
        <f>SUM(M688:M719)</f>
        <v>0</v>
      </c>
      <c r="N687" s="165"/>
      <c r="O687" s="165">
        <f>SUM(O688:O719)</f>
        <v>0</v>
      </c>
      <c r="P687" s="165"/>
      <c r="Q687" s="165">
        <f>SUM(Q688:Q719)</f>
        <v>0</v>
      </c>
      <c r="R687" s="165"/>
      <c r="S687" s="165"/>
      <c r="T687" s="166"/>
      <c r="U687" s="160"/>
      <c r="V687" s="160">
        <f>SUM(V688:V719)</f>
        <v>53.599999999999994</v>
      </c>
      <c r="W687" s="160"/>
      <c r="AG687" t="s">
        <v>173</v>
      </c>
    </row>
    <row r="688" spans="1:60" ht="33.75" outlineLevel="1" x14ac:dyDescent="0.2">
      <c r="A688" s="167">
        <v>147</v>
      </c>
      <c r="B688" s="168" t="s">
        <v>740</v>
      </c>
      <c r="C688" s="184" t="s">
        <v>741</v>
      </c>
      <c r="D688" s="169" t="s">
        <v>227</v>
      </c>
      <c r="E688" s="170">
        <v>9</v>
      </c>
      <c r="F688" s="171"/>
      <c r="G688" s="172">
        <f>ROUND(E688*F688,2)</f>
        <v>0</v>
      </c>
      <c r="H688" s="171"/>
      <c r="I688" s="172">
        <f>ROUND(E688*H688,2)</f>
        <v>0</v>
      </c>
      <c r="J688" s="171"/>
      <c r="K688" s="172">
        <f>ROUND(E688*J688,2)</f>
        <v>0</v>
      </c>
      <c r="L688" s="172">
        <v>21</v>
      </c>
      <c r="M688" s="172">
        <f>G688*(1+L688/100)</f>
        <v>0</v>
      </c>
      <c r="N688" s="172">
        <v>0</v>
      </c>
      <c r="O688" s="172">
        <f>ROUND(E688*N688,2)</f>
        <v>0</v>
      </c>
      <c r="P688" s="172">
        <v>0</v>
      </c>
      <c r="Q688" s="172">
        <f>ROUND(E688*P688,2)</f>
        <v>0</v>
      </c>
      <c r="R688" s="172"/>
      <c r="S688" s="172" t="s">
        <v>177</v>
      </c>
      <c r="T688" s="173" t="s">
        <v>178</v>
      </c>
      <c r="U688" s="158">
        <v>0.35</v>
      </c>
      <c r="V688" s="158">
        <f>ROUND(E688*U688,2)</f>
        <v>3.15</v>
      </c>
      <c r="W688" s="15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 t="s">
        <v>611</v>
      </c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</row>
    <row r="689" spans="1:60" outlineLevel="1" x14ac:dyDescent="0.2">
      <c r="A689" s="155"/>
      <c r="B689" s="156"/>
      <c r="C689" s="190" t="s">
        <v>742</v>
      </c>
      <c r="D689" s="188"/>
      <c r="E689" s="189">
        <v>9</v>
      </c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 t="s">
        <v>200</v>
      </c>
      <c r="AH689" s="148">
        <v>0</v>
      </c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</row>
    <row r="690" spans="1:60" ht="33.75" outlineLevel="1" x14ac:dyDescent="0.2">
      <c r="A690" s="167">
        <v>148</v>
      </c>
      <c r="B690" s="168" t="s">
        <v>743</v>
      </c>
      <c r="C690" s="184" t="s">
        <v>744</v>
      </c>
      <c r="D690" s="169" t="s">
        <v>227</v>
      </c>
      <c r="E690" s="170">
        <v>9</v>
      </c>
      <c r="F690" s="171"/>
      <c r="G690" s="172">
        <f>ROUND(E690*F690,2)</f>
        <v>0</v>
      </c>
      <c r="H690" s="171"/>
      <c r="I690" s="172">
        <f>ROUND(E690*H690,2)</f>
        <v>0</v>
      </c>
      <c r="J690" s="171"/>
      <c r="K690" s="172">
        <f>ROUND(E690*J690,2)</f>
        <v>0</v>
      </c>
      <c r="L690" s="172">
        <v>21</v>
      </c>
      <c r="M690" s="172">
        <f>G690*(1+L690/100)</f>
        <v>0</v>
      </c>
      <c r="N690" s="172">
        <v>0</v>
      </c>
      <c r="O690" s="172">
        <f>ROUND(E690*N690,2)</f>
        <v>0</v>
      </c>
      <c r="P690" s="172">
        <v>0</v>
      </c>
      <c r="Q690" s="172">
        <f>ROUND(E690*P690,2)</f>
        <v>0</v>
      </c>
      <c r="R690" s="172"/>
      <c r="S690" s="172" t="s">
        <v>177</v>
      </c>
      <c r="T690" s="173" t="s">
        <v>178</v>
      </c>
      <c r="U690" s="158">
        <v>0.51</v>
      </c>
      <c r="V690" s="158">
        <f>ROUND(E690*U690,2)</f>
        <v>4.59</v>
      </c>
      <c r="W690" s="15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 t="s">
        <v>611</v>
      </c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</row>
    <row r="691" spans="1:60" outlineLevel="1" x14ac:dyDescent="0.2">
      <c r="A691" s="155"/>
      <c r="B691" s="156"/>
      <c r="C691" s="190" t="s">
        <v>742</v>
      </c>
      <c r="D691" s="188"/>
      <c r="E691" s="189">
        <v>9</v>
      </c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 t="s">
        <v>200</v>
      </c>
      <c r="AH691" s="148">
        <v>0</v>
      </c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</row>
    <row r="692" spans="1:60" ht="22.5" outlineLevel="1" x14ac:dyDescent="0.2">
      <c r="A692" s="167">
        <v>149</v>
      </c>
      <c r="B692" s="168" t="s">
        <v>745</v>
      </c>
      <c r="C692" s="184" t="s">
        <v>746</v>
      </c>
      <c r="D692" s="169" t="s">
        <v>227</v>
      </c>
      <c r="E692" s="170">
        <v>7</v>
      </c>
      <c r="F692" s="171"/>
      <c r="G692" s="172">
        <f>ROUND(E692*F692,2)</f>
        <v>0</v>
      </c>
      <c r="H692" s="171"/>
      <c r="I692" s="172">
        <f>ROUND(E692*H692,2)</f>
        <v>0</v>
      </c>
      <c r="J692" s="171"/>
      <c r="K692" s="172">
        <f>ROUND(E692*J692,2)</f>
        <v>0</v>
      </c>
      <c r="L692" s="172">
        <v>21</v>
      </c>
      <c r="M692" s="172">
        <f>G692*(1+L692/100)</f>
        <v>0</v>
      </c>
      <c r="N692" s="172">
        <v>0</v>
      </c>
      <c r="O692" s="172">
        <f>ROUND(E692*N692,2)</f>
        <v>0</v>
      </c>
      <c r="P692" s="172">
        <v>0</v>
      </c>
      <c r="Q692" s="172">
        <f>ROUND(E692*P692,2)</f>
        <v>0</v>
      </c>
      <c r="R692" s="172"/>
      <c r="S692" s="172" t="s">
        <v>177</v>
      </c>
      <c r="T692" s="173" t="s">
        <v>178</v>
      </c>
      <c r="U692" s="158">
        <v>0.77</v>
      </c>
      <c r="V692" s="158">
        <f>ROUND(E692*U692,2)</f>
        <v>5.39</v>
      </c>
      <c r="W692" s="15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 t="s">
        <v>611</v>
      </c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</row>
    <row r="693" spans="1:60" outlineLevel="1" x14ac:dyDescent="0.2">
      <c r="A693" s="155"/>
      <c r="B693" s="156"/>
      <c r="C693" s="190" t="s">
        <v>747</v>
      </c>
      <c r="D693" s="188"/>
      <c r="E693" s="189">
        <v>7</v>
      </c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 t="s">
        <v>200</v>
      </c>
      <c r="AH693" s="148">
        <v>0</v>
      </c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</row>
    <row r="694" spans="1:60" ht="33.75" outlineLevel="1" x14ac:dyDescent="0.2">
      <c r="A694" s="167">
        <v>150</v>
      </c>
      <c r="B694" s="168" t="s">
        <v>748</v>
      </c>
      <c r="C694" s="184" t="s">
        <v>749</v>
      </c>
      <c r="D694" s="169" t="s">
        <v>227</v>
      </c>
      <c r="E694" s="170">
        <v>8</v>
      </c>
      <c r="F694" s="171"/>
      <c r="G694" s="172">
        <f>ROUND(E694*F694,2)</f>
        <v>0</v>
      </c>
      <c r="H694" s="171"/>
      <c r="I694" s="172">
        <f>ROUND(E694*H694,2)</f>
        <v>0</v>
      </c>
      <c r="J694" s="171"/>
      <c r="K694" s="172">
        <f>ROUND(E694*J694,2)</f>
        <v>0</v>
      </c>
      <c r="L694" s="172">
        <v>21</v>
      </c>
      <c r="M694" s="172">
        <f>G694*(1+L694/100)</f>
        <v>0</v>
      </c>
      <c r="N694" s="172">
        <v>0</v>
      </c>
      <c r="O694" s="172">
        <f>ROUND(E694*N694,2)</f>
        <v>0</v>
      </c>
      <c r="P694" s="172">
        <v>0</v>
      </c>
      <c r="Q694" s="172">
        <f>ROUND(E694*P694,2)</f>
        <v>0</v>
      </c>
      <c r="R694" s="172"/>
      <c r="S694" s="172" t="s">
        <v>177</v>
      </c>
      <c r="T694" s="173" t="s">
        <v>178</v>
      </c>
      <c r="U694" s="158">
        <v>0.75</v>
      </c>
      <c r="V694" s="158">
        <f>ROUND(E694*U694,2)</f>
        <v>6</v>
      </c>
      <c r="W694" s="15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 t="s">
        <v>611</v>
      </c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</row>
    <row r="695" spans="1:60" outlineLevel="1" x14ac:dyDescent="0.2">
      <c r="A695" s="155"/>
      <c r="B695" s="156"/>
      <c r="C695" s="190" t="s">
        <v>90</v>
      </c>
      <c r="D695" s="188"/>
      <c r="E695" s="189">
        <v>8</v>
      </c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 t="s">
        <v>200</v>
      </c>
      <c r="AH695" s="148">
        <v>0</v>
      </c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</row>
    <row r="696" spans="1:60" ht="22.5" outlineLevel="1" x14ac:dyDescent="0.2">
      <c r="A696" s="167">
        <v>151</v>
      </c>
      <c r="B696" s="168" t="s">
        <v>750</v>
      </c>
      <c r="C696" s="184" t="s">
        <v>751</v>
      </c>
      <c r="D696" s="169" t="s">
        <v>227</v>
      </c>
      <c r="E696" s="170">
        <v>7</v>
      </c>
      <c r="F696" s="171"/>
      <c r="G696" s="172">
        <f>ROUND(E696*F696,2)</f>
        <v>0</v>
      </c>
      <c r="H696" s="171"/>
      <c r="I696" s="172">
        <f>ROUND(E696*H696,2)</f>
        <v>0</v>
      </c>
      <c r="J696" s="171"/>
      <c r="K696" s="172">
        <f>ROUND(E696*J696,2)</f>
        <v>0</v>
      </c>
      <c r="L696" s="172">
        <v>21</v>
      </c>
      <c r="M696" s="172">
        <f>G696*(1+L696/100)</f>
        <v>0</v>
      </c>
      <c r="N696" s="172">
        <v>0</v>
      </c>
      <c r="O696" s="172">
        <f>ROUND(E696*N696,2)</f>
        <v>0</v>
      </c>
      <c r="P696" s="172">
        <v>0</v>
      </c>
      <c r="Q696" s="172">
        <f>ROUND(E696*P696,2)</f>
        <v>0</v>
      </c>
      <c r="R696" s="172"/>
      <c r="S696" s="172" t="s">
        <v>177</v>
      </c>
      <c r="T696" s="173" t="s">
        <v>178</v>
      </c>
      <c r="U696" s="158">
        <v>0.97</v>
      </c>
      <c r="V696" s="158">
        <f>ROUND(E696*U696,2)</f>
        <v>6.79</v>
      </c>
      <c r="W696" s="15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 t="s">
        <v>611</v>
      </c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</row>
    <row r="697" spans="1:60" outlineLevel="1" x14ac:dyDescent="0.2">
      <c r="A697" s="155"/>
      <c r="B697" s="156"/>
      <c r="C697" s="190" t="s">
        <v>747</v>
      </c>
      <c r="D697" s="188"/>
      <c r="E697" s="189">
        <v>7</v>
      </c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 t="s">
        <v>200</v>
      </c>
      <c r="AH697" s="148">
        <v>0</v>
      </c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</row>
    <row r="698" spans="1:60" ht="33.75" outlineLevel="1" x14ac:dyDescent="0.2">
      <c r="A698" s="167">
        <v>152</v>
      </c>
      <c r="B698" s="168" t="s">
        <v>752</v>
      </c>
      <c r="C698" s="184" t="s">
        <v>753</v>
      </c>
      <c r="D698" s="169" t="s">
        <v>227</v>
      </c>
      <c r="E698" s="170">
        <v>8</v>
      </c>
      <c r="F698" s="171"/>
      <c r="G698" s="172">
        <f>ROUND(E698*F698,2)</f>
        <v>0</v>
      </c>
      <c r="H698" s="171"/>
      <c r="I698" s="172">
        <f>ROUND(E698*H698,2)</f>
        <v>0</v>
      </c>
      <c r="J698" s="171"/>
      <c r="K698" s="172">
        <f>ROUND(E698*J698,2)</f>
        <v>0</v>
      </c>
      <c r="L698" s="172">
        <v>21</v>
      </c>
      <c r="M698" s="172">
        <f>G698*(1+L698/100)</f>
        <v>0</v>
      </c>
      <c r="N698" s="172">
        <v>0</v>
      </c>
      <c r="O698" s="172">
        <f>ROUND(E698*N698,2)</f>
        <v>0</v>
      </c>
      <c r="P698" s="172">
        <v>0</v>
      </c>
      <c r="Q698" s="172">
        <f>ROUND(E698*P698,2)</f>
        <v>0</v>
      </c>
      <c r="R698" s="172"/>
      <c r="S698" s="172" t="s">
        <v>177</v>
      </c>
      <c r="T698" s="173" t="s">
        <v>178</v>
      </c>
      <c r="U698" s="158">
        <v>3.46</v>
      </c>
      <c r="V698" s="158">
        <f>ROUND(E698*U698,2)</f>
        <v>27.68</v>
      </c>
      <c r="W698" s="15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 t="s">
        <v>611</v>
      </c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</row>
    <row r="699" spans="1:60" outlineLevel="1" x14ac:dyDescent="0.2">
      <c r="A699" s="155"/>
      <c r="B699" s="156"/>
      <c r="C699" s="190" t="s">
        <v>90</v>
      </c>
      <c r="D699" s="188"/>
      <c r="E699" s="189">
        <v>8</v>
      </c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 t="s">
        <v>200</v>
      </c>
      <c r="AH699" s="148">
        <v>0</v>
      </c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</row>
    <row r="700" spans="1:60" ht="33.75" outlineLevel="1" x14ac:dyDescent="0.2">
      <c r="A700" s="167">
        <v>153</v>
      </c>
      <c r="B700" s="168" t="s">
        <v>754</v>
      </c>
      <c r="C700" s="184" t="s">
        <v>755</v>
      </c>
      <c r="D700" s="169" t="s">
        <v>227</v>
      </c>
      <c r="E700" s="170">
        <v>1</v>
      </c>
      <c r="F700" s="171"/>
      <c r="G700" s="172">
        <f>ROUND(E700*F700,2)</f>
        <v>0</v>
      </c>
      <c r="H700" s="171"/>
      <c r="I700" s="172">
        <f>ROUND(E700*H700,2)</f>
        <v>0</v>
      </c>
      <c r="J700" s="171"/>
      <c r="K700" s="172">
        <f>ROUND(E700*J700,2)</f>
        <v>0</v>
      </c>
      <c r="L700" s="172">
        <v>21</v>
      </c>
      <c r="M700" s="172">
        <f>G700*(1+L700/100)</f>
        <v>0</v>
      </c>
      <c r="N700" s="172">
        <v>0</v>
      </c>
      <c r="O700" s="172">
        <f>ROUND(E700*N700,2)</f>
        <v>0</v>
      </c>
      <c r="P700" s="172">
        <v>0</v>
      </c>
      <c r="Q700" s="172">
        <f>ROUND(E700*P700,2)</f>
        <v>0</v>
      </c>
      <c r="R700" s="172"/>
      <c r="S700" s="172" t="s">
        <v>184</v>
      </c>
      <c r="T700" s="173" t="s">
        <v>178</v>
      </c>
      <c r="U700" s="158">
        <v>0</v>
      </c>
      <c r="V700" s="158">
        <f>ROUND(E700*U700,2)</f>
        <v>0</v>
      </c>
      <c r="W700" s="15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 t="s">
        <v>611</v>
      </c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</row>
    <row r="701" spans="1:60" outlineLevel="1" x14ac:dyDescent="0.2">
      <c r="A701" s="155"/>
      <c r="B701" s="156"/>
      <c r="C701" s="190" t="s">
        <v>69</v>
      </c>
      <c r="D701" s="188"/>
      <c r="E701" s="189">
        <v>1</v>
      </c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 t="s">
        <v>200</v>
      </c>
      <c r="AH701" s="148">
        <v>0</v>
      </c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</row>
    <row r="702" spans="1:60" outlineLevel="1" x14ac:dyDescent="0.2">
      <c r="A702" s="167">
        <v>154</v>
      </c>
      <c r="B702" s="168" t="s">
        <v>756</v>
      </c>
      <c r="C702" s="184" t="s">
        <v>757</v>
      </c>
      <c r="D702" s="169" t="s">
        <v>758</v>
      </c>
      <c r="E702" s="170">
        <v>27</v>
      </c>
      <c r="F702" s="171"/>
      <c r="G702" s="172">
        <f>ROUND(E702*F702,2)</f>
        <v>0</v>
      </c>
      <c r="H702" s="171"/>
      <c r="I702" s="172">
        <f>ROUND(E702*H702,2)</f>
        <v>0</v>
      </c>
      <c r="J702" s="171"/>
      <c r="K702" s="172">
        <f>ROUND(E702*J702,2)</f>
        <v>0</v>
      </c>
      <c r="L702" s="172">
        <v>21</v>
      </c>
      <c r="M702" s="172">
        <f>G702*(1+L702/100)</f>
        <v>0</v>
      </c>
      <c r="N702" s="172">
        <v>0</v>
      </c>
      <c r="O702" s="172">
        <f>ROUND(E702*N702,2)</f>
        <v>0</v>
      </c>
      <c r="P702" s="172">
        <v>0</v>
      </c>
      <c r="Q702" s="172">
        <f>ROUND(E702*P702,2)</f>
        <v>0</v>
      </c>
      <c r="R702" s="172"/>
      <c r="S702" s="172" t="s">
        <v>184</v>
      </c>
      <c r="T702" s="173" t="s">
        <v>178</v>
      </c>
      <c r="U702" s="158">
        <v>0</v>
      </c>
      <c r="V702" s="158">
        <f>ROUND(E702*U702,2)</f>
        <v>0</v>
      </c>
      <c r="W702" s="15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 t="s">
        <v>611</v>
      </c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</row>
    <row r="703" spans="1:60" outlineLevel="1" x14ac:dyDescent="0.2">
      <c r="A703" s="155"/>
      <c r="B703" s="156"/>
      <c r="C703" s="190" t="s">
        <v>759</v>
      </c>
      <c r="D703" s="188"/>
      <c r="E703" s="189">
        <v>27</v>
      </c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 t="s">
        <v>200</v>
      </c>
      <c r="AH703" s="148">
        <v>0</v>
      </c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</row>
    <row r="704" spans="1:60" outlineLevel="1" x14ac:dyDescent="0.2">
      <c r="A704" s="167">
        <v>155</v>
      </c>
      <c r="B704" s="168" t="s">
        <v>760</v>
      </c>
      <c r="C704" s="184" t="s">
        <v>1347</v>
      </c>
      <c r="D704" s="169" t="s">
        <v>227</v>
      </c>
      <c r="E704" s="170">
        <v>7</v>
      </c>
      <c r="F704" s="171"/>
      <c r="G704" s="172">
        <f>ROUND(E704*F704,2)</f>
        <v>0</v>
      </c>
      <c r="H704" s="171"/>
      <c r="I704" s="172">
        <f>ROUND(E704*H704,2)</f>
        <v>0</v>
      </c>
      <c r="J704" s="171"/>
      <c r="K704" s="172">
        <f>ROUND(E704*J704,2)</f>
        <v>0</v>
      </c>
      <c r="L704" s="172">
        <v>21</v>
      </c>
      <c r="M704" s="172">
        <f>G704*(1+L704/100)</f>
        <v>0</v>
      </c>
      <c r="N704" s="172">
        <v>0</v>
      </c>
      <c r="O704" s="172">
        <f>ROUND(E704*N704,2)</f>
        <v>0</v>
      </c>
      <c r="P704" s="172">
        <v>0</v>
      </c>
      <c r="Q704" s="172">
        <f>ROUND(E704*P704,2)</f>
        <v>0</v>
      </c>
      <c r="R704" s="172"/>
      <c r="S704" s="172" t="s">
        <v>184</v>
      </c>
      <c r="T704" s="173" t="s">
        <v>178</v>
      </c>
      <c r="U704" s="158">
        <v>0</v>
      </c>
      <c r="V704" s="158">
        <f>ROUND(E704*U704,2)</f>
        <v>0</v>
      </c>
      <c r="W704" s="15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 t="s">
        <v>611</v>
      </c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</row>
    <row r="705" spans="1:60" outlineLevel="1" x14ac:dyDescent="0.2">
      <c r="A705" s="155"/>
      <c r="B705" s="156"/>
      <c r="C705" s="190" t="s">
        <v>747</v>
      </c>
      <c r="D705" s="188"/>
      <c r="E705" s="189">
        <v>7</v>
      </c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 t="s">
        <v>200</v>
      </c>
      <c r="AH705" s="148">
        <v>0</v>
      </c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</row>
    <row r="706" spans="1:60" outlineLevel="1" x14ac:dyDescent="0.2">
      <c r="A706" s="174">
        <v>156</v>
      </c>
      <c r="B706" s="175" t="s">
        <v>762</v>
      </c>
      <c r="C706" s="183" t="s">
        <v>1348</v>
      </c>
      <c r="D706" s="176" t="s">
        <v>227</v>
      </c>
      <c r="E706" s="177">
        <v>1</v>
      </c>
      <c r="F706" s="178"/>
      <c r="G706" s="179">
        <f>ROUND(E706*F706,2)</f>
        <v>0</v>
      </c>
      <c r="H706" s="178"/>
      <c r="I706" s="179">
        <f>ROUND(E706*H706,2)</f>
        <v>0</v>
      </c>
      <c r="J706" s="178"/>
      <c r="K706" s="179">
        <f>ROUND(E706*J706,2)</f>
        <v>0</v>
      </c>
      <c r="L706" s="179">
        <v>21</v>
      </c>
      <c r="M706" s="179">
        <f>G706*(1+L706/100)</f>
        <v>0</v>
      </c>
      <c r="N706" s="179">
        <v>0</v>
      </c>
      <c r="O706" s="179">
        <f>ROUND(E706*N706,2)</f>
        <v>0</v>
      </c>
      <c r="P706" s="179">
        <v>0</v>
      </c>
      <c r="Q706" s="179">
        <f>ROUND(E706*P706,2)</f>
        <v>0</v>
      </c>
      <c r="R706" s="179"/>
      <c r="S706" s="179" t="s">
        <v>184</v>
      </c>
      <c r="T706" s="180" t="s">
        <v>178</v>
      </c>
      <c r="U706" s="158">
        <v>0</v>
      </c>
      <c r="V706" s="158">
        <f>ROUND(E706*U706,2)</f>
        <v>0</v>
      </c>
      <c r="W706" s="15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 t="s">
        <v>611</v>
      </c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</row>
    <row r="707" spans="1:60" outlineLevel="1" x14ac:dyDescent="0.2">
      <c r="A707" s="167">
        <v>157</v>
      </c>
      <c r="B707" s="168" t="s">
        <v>764</v>
      </c>
      <c r="C707" s="184" t="s">
        <v>1349</v>
      </c>
      <c r="D707" s="169" t="s">
        <v>227</v>
      </c>
      <c r="E707" s="170">
        <v>8</v>
      </c>
      <c r="F707" s="171"/>
      <c r="G707" s="172">
        <f>ROUND(E707*F707,2)</f>
        <v>0</v>
      </c>
      <c r="H707" s="171"/>
      <c r="I707" s="172">
        <f>ROUND(E707*H707,2)</f>
        <v>0</v>
      </c>
      <c r="J707" s="171"/>
      <c r="K707" s="172">
        <f>ROUND(E707*J707,2)</f>
        <v>0</v>
      </c>
      <c r="L707" s="172">
        <v>21</v>
      </c>
      <c r="M707" s="172">
        <f>G707*(1+L707/100)</f>
        <v>0</v>
      </c>
      <c r="N707" s="172">
        <v>0</v>
      </c>
      <c r="O707" s="172">
        <f>ROUND(E707*N707,2)</f>
        <v>0</v>
      </c>
      <c r="P707" s="172">
        <v>0</v>
      </c>
      <c r="Q707" s="172">
        <f>ROUND(E707*P707,2)</f>
        <v>0</v>
      </c>
      <c r="R707" s="172"/>
      <c r="S707" s="172" t="s">
        <v>184</v>
      </c>
      <c r="T707" s="173" t="s">
        <v>178</v>
      </c>
      <c r="U707" s="158">
        <v>0</v>
      </c>
      <c r="V707" s="158">
        <f>ROUND(E707*U707,2)</f>
        <v>0</v>
      </c>
      <c r="W707" s="15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 t="s">
        <v>185</v>
      </c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</row>
    <row r="708" spans="1:60" outlineLevel="1" x14ac:dyDescent="0.2">
      <c r="A708" s="155"/>
      <c r="B708" s="156"/>
      <c r="C708" s="190" t="s">
        <v>90</v>
      </c>
      <c r="D708" s="188"/>
      <c r="E708" s="189">
        <v>8</v>
      </c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 t="s">
        <v>200</v>
      </c>
      <c r="AH708" s="148">
        <v>0</v>
      </c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</row>
    <row r="709" spans="1:60" outlineLevel="1" x14ac:dyDescent="0.2">
      <c r="A709" s="167">
        <v>158</v>
      </c>
      <c r="B709" s="168" t="s">
        <v>766</v>
      </c>
      <c r="C709" s="184" t="s">
        <v>1350</v>
      </c>
      <c r="D709" s="169" t="s">
        <v>227</v>
      </c>
      <c r="E709" s="170">
        <v>7</v>
      </c>
      <c r="F709" s="171"/>
      <c r="G709" s="172">
        <f>ROUND(E709*F709,2)</f>
        <v>0</v>
      </c>
      <c r="H709" s="171"/>
      <c r="I709" s="172">
        <f>ROUND(E709*H709,2)</f>
        <v>0</v>
      </c>
      <c r="J709" s="171"/>
      <c r="K709" s="172">
        <f>ROUND(E709*J709,2)</f>
        <v>0</v>
      </c>
      <c r="L709" s="172">
        <v>21</v>
      </c>
      <c r="M709" s="172">
        <f>G709*(1+L709/100)</f>
        <v>0</v>
      </c>
      <c r="N709" s="172">
        <v>0</v>
      </c>
      <c r="O709" s="172">
        <f>ROUND(E709*N709,2)</f>
        <v>0</v>
      </c>
      <c r="P709" s="172">
        <v>0</v>
      </c>
      <c r="Q709" s="172">
        <f>ROUND(E709*P709,2)</f>
        <v>0</v>
      </c>
      <c r="R709" s="172"/>
      <c r="S709" s="172" t="s">
        <v>184</v>
      </c>
      <c r="T709" s="173" t="s">
        <v>178</v>
      </c>
      <c r="U709" s="158">
        <v>0</v>
      </c>
      <c r="V709" s="158">
        <f>ROUND(E709*U709,2)</f>
        <v>0</v>
      </c>
      <c r="W709" s="15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 t="s">
        <v>185</v>
      </c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</row>
    <row r="710" spans="1:60" outlineLevel="1" x14ac:dyDescent="0.2">
      <c r="A710" s="155"/>
      <c r="B710" s="156"/>
      <c r="C710" s="190" t="s">
        <v>747</v>
      </c>
      <c r="D710" s="188"/>
      <c r="E710" s="189">
        <v>7</v>
      </c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 t="s">
        <v>200</v>
      </c>
      <c r="AH710" s="148">
        <v>0</v>
      </c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</row>
    <row r="711" spans="1:60" outlineLevel="1" x14ac:dyDescent="0.2">
      <c r="A711" s="167">
        <v>159</v>
      </c>
      <c r="B711" s="168" t="s">
        <v>768</v>
      </c>
      <c r="C711" s="184" t="s">
        <v>1351</v>
      </c>
      <c r="D711" s="169" t="s">
        <v>227</v>
      </c>
      <c r="E711" s="170">
        <v>7</v>
      </c>
      <c r="F711" s="171"/>
      <c r="G711" s="172">
        <f>ROUND(E711*F711,2)</f>
        <v>0</v>
      </c>
      <c r="H711" s="171"/>
      <c r="I711" s="172">
        <f>ROUND(E711*H711,2)</f>
        <v>0</v>
      </c>
      <c r="J711" s="171"/>
      <c r="K711" s="172">
        <f>ROUND(E711*J711,2)</f>
        <v>0</v>
      </c>
      <c r="L711" s="172">
        <v>21</v>
      </c>
      <c r="M711" s="172">
        <f>G711*(1+L711/100)</f>
        <v>0</v>
      </c>
      <c r="N711" s="172">
        <v>0</v>
      </c>
      <c r="O711" s="172">
        <f>ROUND(E711*N711,2)</f>
        <v>0</v>
      </c>
      <c r="P711" s="172">
        <v>0</v>
      </c>
      <c r="Q711" s="172">
        <f>ROUND(E711*P711,2)</f>
        <v>0</v>
      </c>
      <c r="R711" s="172"/>
      <c r="S711" s="172" t="s">
        <v>184</v>
      </c>
      <c r="T711" s="173" t="s">
        <v>178</v>
      </c>
      <c r="U711" s="158">
        <v>0</v>
      </c>
      <c r="V711" s="158">
        <f>ROUND(E711*U711,2)</f>
        <v>0</v>
      </c>
      <c r="W711" s="15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 t="s">
        <v>185</v>
      </c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</row>
    <row r="712" spans="1:60" outlineLevel="1" x14ac:dyDescent="0.2">
      <c r="A712" s="155"/>
      <c r="B712" s="156"/>
      <c r="C712" s="190" t="s">
        <v>747</v>
      </c>
      <c r="D712" s="188"/>
      <c r="E712" s="189">
        <v>7</v>
      </c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 t="s">
        <v>200</v>
      </c>
      <c r="AH712" s="148">
        <v>0</v>
      </c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</row>
    <row r="713" spans="1:60" outlineLevel="1" x14ac:dyDescent="0.2">
      <c r="A713" s="167">
        <v>160</v>
      </c>
      <c r="B713" s="168" t="s">
        <v>770</v>
      </c>
      <c r="C713" s="184" t="s">
        <v>771</v>
      </c>
      <c r="D713" s="169" t="s">
        <v>227</v>
      </c>
      <c r="E713" s="170">
        <v>8</v>
      </c>
      <c r="F713" s="171"/>
      <c r="G713" s="172">
        <f>ROUND(E713*F713,2)</f>
        <v>0</v>
      </c>
      <c r="H713" s="171"/>
      <c r="I713" s="172">
        <f>ROUND(E713*H713,2)</f>
        <v>0</v>
      </c>
      <c r="J713" s="171"/>
      <c r="K713" s="172">
        <f>ROUND(E713*J713,2)</f>
        <v>0</v>
      </c>
      <c r="L713" s="172">
        <v>21</v>
      </c>
      <c r="M713" s="172">
        <f>G713*(1+L713/100)</f>
        <v>0</v>
      </c>
      <c r="N713" s="172">
        <v>0</v>
      </c>
      <c r="O713" s="172">
        <f>ROUND(E713*N713,2)</f>
        <v>0</v>
      </c>
      <c r="P713" s="172">
        <v>0</v>
      </c>
      <c r="Q713" s="172">
        <f>ROUND(E713*P713,2)</f>
        <v>0</v>
      </c>
      <c r="R713" s="172"/>
      <c r="S713" s="172" t="s">
        <v>184</v>
      </c>
      <c r="T713" s="173" t="s">
        <v>178</v>
      </c>
      <c r="U713" s="158">
        <v>0</v>
      </c>
      <c r="V713" s="158">
        <f>ROUND(E713*U713,2)</f>
        <v>0</v>
      </c>
      <c r="W713" s="15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 t="s">
        <v>611</v>
      </c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</row>
    <row r="714" spans="1:60" outlineLevel="1" x14ac:dyDescent="0.2">
      <c r="A714" s="155"/>
      <c r="B714" s="156"/>
      <c r="C714" s="190" t="s">
        <v>90</v>
      </c>
      <c r="D714" s="188"/>
      <c r="E714" s="189">
        <v>8</v>
      </c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 t="s">
        <v>200</v>
      </c>
      <c r="AH714" s="148">
        <v>0</v>
      </c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</row>
    <row r="715" spans="1:60" outlineLevel="1" x14ac:dyDescent="0.2">
      <c r="A715" s="167">
        <v>161</v>
      </c>
      <c r="B715" s="168" t="s">
        <v>772</v>
      </c>
      <c r="C715" s="184" t="s">
        <v>773</v>
      </c>
      <c r="D715" s="169" t="s">
        <v>227</v>
      </c>
      <c r="E715" s="170">
        <v>1</v>
      </c>
      <c r="F715" s="171"/>
      <c r="G715" s="172">
        <f>ROUND(E715*F715,2)</f>
        <v>0</v>
      </c>
      <c r="H715" s="171"/>
      <c r="I715" s="172">
        <f>ROUND(E715*H715,2)</f>
        <v>0</v>
      </c>
      <c r="J715" s="171"/>
      <c r="K715" s="172">
        <f>ROUND(E715*J715,2)</f>
        <v>0</v>
      </c>
      <c r="L715" s="172">
        <v>21</v>
      </c>
      <c r="M715" s="172">
        <f>G715*(1+L715/100)</f>
        <v>0</v>
      </c>
      <c r="N715" s="172">
        <v>0</v>
      </c>
      <c r="O715" s="172">
        <f>ROUND(E715*N715,2)</f>
        <v>0</v>
      </c>
      <c r="P715" s="172">
        <v>0</v>
      </c>
      <c r="Q715" s="172">
        <f>ROUND(E715*P715,2)</f>
        <v>0</v>
      </c>
      <c r="R715" s="172"/>
      <c r="S715" s="172" t="s">
        <v>184</v>
      </c>
      <c r="T715" s="173" t="s">
        <v>178</v>
      </c>
      <c r="U715" s="158">
        <v>0</v>
      </c>
      <c r="V715" s="158">
        <f>ROUND(E715*U715,2)</f>
        <v>0</v>
      </c>
      <c r="W715" s="15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 t="s">
        <v>611</v>
      </c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</row>
    <row r="716" spans="1:60" outlineLevel="1" x14ac:dyDescent="0.2">
      <c r="A716" s="155"/>
      <c r="B716" s="156"/>
      <c r="C716" s="190" t="s">
        <v>69</v>
      </c>
      <c r="D716" s="188"/>
      <c r="E716" s="189">
        <v>1</v>
      </c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 t="s">
        <v>200</v>
      </c>
      <c r="AH716" s="148">
        <v>0</v>
      </c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</row>
    <row r="717" spans="1:60" outlineLevel="1" x14ac:dyDescent="0.2">
      <c r="A717" s="167">
        <v>162</v>
      </c>
      <c r="B717" s="168" t="s">
        <v>776</v>
      </c>
      <c r="C717" s="184" t="s">
        <v>777</v>
      </c>
      <c r="D717" s="169" t="s">
        <v>227</v>
      </c>
      <c r="E717" s="170">
        <v>9</v>
      </c>
      <c r="F717" s="171"/>
      <c r="G717" s="172">
        <f>ROUND(E717*F717,2)</f>
        <v>0</v>
      </c>
      <c r="H717" s="171"/>
      <c r="I717" s="172">
        <f>ROUND(E717*H717,2)</f>
        <v>0</v>
      </c>
      <c r="J717" s="171"/>
      <c r="K717" s="172">
        <f>ROUND(E717*J717,2)</f>
        <v>0</v>
      </c>
      <c r="L717" s="172">
        <v>21</v>
      </c>
      <c r="M717" s="172">
        <f>G717*(1+L717/100)</f>
        <v>0</v>
      </c>
      <c r="N717" s="172">
        <v>0</v>
      </c>
      <c r="O717" s="172">
        <f>ROUND(E717*N717,2)</f>
        <v>0</v>
      </c>
      <c r="P717" s="172">
        <v>0</v>
      </c>
      <c r="Q717" s="172">
        <f>ROUND(E717*P717,2)</f>
        <v>0</v>
      </c>
      <c r="R717" s="172"/>
      <c r="S717" s="172" t="s">
        <v>184</v>
      </c>
      <c r="T717" s="173" t="s">
        <v>178</v>
      </c>
      <c r="U717" s="158">
        <v>0</v>
      </c>
      <c r="V717" s="158">
        <f>ROUND(E717*U717,2)</f>
        <v>0</v>
      </c>
      <c r="W717" s="15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 t="s">
        <v>185</v>
      </c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</row>
    <row r="718" spans="1:60" outlineLevel="1" x14ac:dyDescent="0.2">
      <c r="A718" s="155"/>
      <c r="B718" s="156"/>
      <c r="C718" s="190" t="s">
        <v>742</v>
      </c>
      <c r="D718" s="188"/>
      <c r="E718" s="189">
        <v>9</v>
      </c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 t="s">
        <v>200</v>
      </c>
      <c r="AH718" s="148">
        <v>0</v>
      </c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</row>
    <row r="719" spans="1:60" outlineLevel="1" x14ac:dyDescent="0.2">
      <c r="A719" s="155">
        <v>163</v>
      </c>
      <c r="B719" s="156" t="s">
        <v>778</v>
      </c>
      <c r="C719" s="203" t="s">
        <v>779</v>
      </c>
      <c r="D719" s="157" t="s">
        <v>0</v>
      </c>
      <c r="E719" s="198"/>
      <c r="F719" s="159"/>
      <c r="G719" s="158">
        <f>ROUND(E719*F719,2)</f>
        <v>0</v>
      </c>
      <c r="H719" s="159"/>
      <c r="I719" s="158">
        <f>ROUND(E719*H719,2)</f>
        <v>0</v>
      </c>
      <c r="J719" s="159"/>
      <c r="K719" s="158">
        <f>ROUND(E719*J719,2)</f>
        <v>0</v>
      </c>
      <c r="L719" s="158">
        <v>21</v>
      </c>
      <c r="M719" s="158">
        <f>G719*(1+L719/100)</f>
        <v>0</v>
      </c>
      <c r="N719" s="158">
        <v>0</v>
      </c>
      <c r="O719" s="158">
        <f>ROUND(E719*N719,2)</f>
        <v>0</v>
      </c>
      <c r="P719" s="158">
        <v>0</v>
      </c>
      <c r="Q719" s="158">
        <f>ROUND(E719*P719,2)</f>
        <v>0</v>
      </c>
      <c r="R719" s="158"/>
      <c r="S719" s="158" t="s">
        <v>177</v>
      </c>
      <c r="T719" s="158" t="s">
        <v>178</v>
      </c>
      <c r="U719" s="158">
        <v>0</v>
      </c>
      <c r="V719" s="158">
        <f>ROUND(E719*U719,2)</f>
        <v>0</v>
      </c>
      <c r="W719" s="15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 t="s">
        <v>702</v>
      </c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</row>
    <row r="720" spans="1:60" x14ac:dyDescent="0.2">
      <c r="A720" s="161" t="s">
        <v>172</v>
      </c>
      <c r="B720" s="162" t="s">
        <v>116</v>
      </c>
      <c r="C720" s="182" t="s">
        <v>117</v>
      </c>
      <c r="D720" s="163"/>
      <c r="E720" s="164"/>
      <c r="F720" s="165"/>
      <c r="G720" s="165">
        <f>SUMIF(AG721:AG723,"&lt;&gt;NOR",G721:G723)</f>
        <v>0</v>
      </c>
      <c r="H720" s="165"/>
      <c r="I720" s="165">
        <f>SUM(I721:I723)</f>
        <v>0</v>
      </c>
      <c r="J720" s="165"/>
      <c r="K720" s="165">
        <f>SUM(K721:K723)</f>
        <v>0</v>
      </c>
      <c r="L720" s="165"/>
      <c r="M720" s="165">
        <f>SUM(M721:M723)</f>
        <v>0</v>
      </c>
      <c r="N720" s="165"/>
      <c r="O720" s="165">
        <f>SUM(O721:O723)</f>
        <v>0</v>
      </c>
      <c r="P720" s="165"/>
      <c r="Q720" s="165">
        <f>SUM(Q721:Q723)</f>
        <v>0</v>
      </c>
      <c r="R720" s="165"/>
      <c r="S720" s="165"/>
      <c r="T720" s="166"/>
      <c r="U720" s="160"/>
      <c r="V720" s="160">
        <f>SUM(V721:V723)</f>
        <v>2.67</v>
      </c>
      <c r="W720" s="160"/>
      <c r="AG720" t="s">
        <v>173</v>
      </c>
    </row>
    <row r="721" spans="1:60" ht="33.75" outlineLevel="1" x14ac:dyDescent="0.2">
      <c r="A721" s="167">
        <v>164</v>
      </c>
      <c r="B721" s="168" t="s">
        <v>780</v>
      </c>
      <c r="C721" s="184" t="s">
        <v>781</v>
      </c>
      <c r="D721" s="169" t="s">
        <v>195</v>
      </c>
      <c r="E721" s="170">
        <v>6.1440000000000001</v>
      </c>
      <c r="F721" s="171"/>
      <c r="G721" s="172">
        <f>ROUND(E721*F721,2)</f>
        <v>0</v>
      </c>
      <c r="H721" s="171"/>
      <c r="I721" s="172">
        <f>ROUND(E721*H721,2)</f>
        <v>0</v>
      </c>
      <c r="J721" s="171"/>
      <c r="K721" s="172">
        <f>ROUND(E721*J721,2)</f>
        <v>0</v>
      </c>
      <c r="L721" s="172">
        <v>21</v>
      </c>
      <c r="M721" s="172">
        <f>G721*(1+L721/100)</f>
        <v>0</v>
      </c>
      <c r="N721" s="172">
        <v>0</v>
      </c>
      <c r="O721" s="172">
        <f>ROUND(E721*N721,2)</f>
        <v>0</v>
      </c>
      <c r="P721" s="172">
        <v>0</v>
      </c>
      <c r="Q721" s="172">
        <f>ROUND(E721*P721,2)</f>
        <v>0</v>
      </c>
      <c r="R721" s="172"/>
      <c r="S721" s="172" t="s">
        <v>177</v>
      </c>
      <c r="T721" s="173" t="s">
        <v>178</v>
      </c>
      <c r="U721" s="158">
        <v>0.434</v>
      </c>
      <c r="V721" s="158">
        <f>ROUND(E721*U721,2)</f>
        <v>2.67</v>
      </c>
      <c r="W721" s="15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 t="s">
        <v>611</v>
      </c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</row>
    <row r="722" spans="1:60" outlineLevel="1" x14ac:dyDescent="0.2">
      <c r="A722" s="155"/>
      <c r="B722" s="156"/>
      <c r="C722" s="190" t="s">
        <v>782</v>
      </c>
      <c r="D722" s="188"/>
      <c r="E722" s="189">
        <v>6.14</v>
      </c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 t="s">
        <v>200</v>
      </c>
      <c r="AH722" s="148">
        <v>0</v>
      </c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</row>
    <row r="723" spans="1:60" ht="22.5" outlineLevel="1" x14ac:dyDescent="0.2">
      <c r="A723" s="155">
        <v>165</v>
      </c>
      <c r="B723" s="156" t="s">
        <v>783</v>
      </c>
      <c r="C723" s="203" t="s">
        <v>784</v>
      </c>
      <c r="D723" s="157" t="s">
        <v>0</v>
      </c>
      <c r="E723" s="198"/>
      <c r="F723" s="159"/>
      <c r="G723" s="158">
        <f>ROUND(E723*F723,2)</f>
        <v>0</v>
      </c>
      <c r="H723" s="159"/>
      <c r="I723" s="158">
        <f>ROUND(E723*H723,2)</f>
        <v>0</v>
      </c>
      <c r="J723" s="159"/>
      <c r="K723" s="158">
        <f>ROUND(E723*J723,2)</f>
        <v>0</v>
      </c>
      <c r="L723" s="158">
        <v>21</v>
      </c>
      <c r="M723" s="158">
        <f>G723*(1+L723/100)</f>
        <v>0</v>
      </c>
      <c r="N723" s="158">
        <v>0</v>
      </c>
      <c r="O723" s="158">
        <f>ROUND(E723*N723,2)</f>
        <v>0</v>
      </c>
      <c r="P723" s="158">
        <v>0</v>
      </c>
      <c r="Q723" s="158">
        <f>ROUND(E723*P723,2)</f>
        <v>0</v>
      </c>
      <c r="R723" s="158"/>
      <c r="S723" s="158" t="s">
        <v>177</v>
      </c>
      <c r="T723" s="158" t="s">
        <v>178</v>
      </c>
      <c r="U723" s="158">
        <v>0</v>
      </c>
      <c r="V723" s="158">
        <f>ROUND(E723*U723,2)</f>
        <v>0</v>
      </c>
      <c r="W723" s="15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 t="s">
        <v>702</v>
      </c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</row>
    <row r="724" spans="1:60" x14ac:dyDescent="0.2">
      <c r="A724" s="161" t="s">
        <v>172</v>
      </c>
      <c r="B724" s="162" t="s">
        <v>118</v>
      </c>
      <c r="C724" s="182" t="s">
        <v>119</v>
      </c>
      <c r="D724" s="163"/>
      <c r="E724" s="164"/>
      <c r="F724" s="165"/>
      <c r="G724" s="165">
        <f>SUMIF(AG725:AG729,"&lt;&gt;NOR",G725:G729)</f>
        <v>0</v>
      </c>
      <c r="H724" s="165"/>
      <c r="I724" s="165">
        <f>SUM(I725:I729)</f>
        <v>0</v>
      </c>
      <c r="J724" s="165"/>
      <c r="K724" s="165">
        <f>SUM(K725:K729)</f>
        <v>0</v>
      </c>
      <c r="L724" s="165"/>
      <c r="M724" s="165">
        <f>SUM(M725:M729)</f>
        <v>0</v>
      </c>
      <c r="N724" s="165"/>
      <c r="O724" s="165">
        <f>SUM(O725:O729)</f>
        <v>0</v>
      </c>
      <c r="P724" s="165"/>
      <c r="Q724" s="165">
        <f>SUM(Q725:Q729)</f>
        <v>0</v>
      </c>
      <c r="R724" s="165"/>
      <c r="S724" s="165"/>
      <c r="T724" s="166"/>
      <c r="U724" s="160"/>
      <c r="V724" s="160">
        <f>SUM(V725:V729)</f>
        <v>3.02</v>
      </c>
      <c r="W724" s="160"/>
      <c r="AG724" t="s">
        <v>173</v>
      </c>
    </row>
    <row r="725" spans="1:60" ht="22.5" outlineLevel="1" x14ac:dyDescent="0.2">
      <c r="A725" s="167">
        <v>166</v>
      </c>
      <c r="B725" s="168" t="s">
        <v>785</v>
      </c>
      <c r="C725" s="184" t="s">
        <v>786</v>
      </c>
      <c r="D725" s="169" t="s">
        <v>195</v>
      </c>
      <c r="E725" s="170">
        <v>10.115</v>
      </c>
      <c r="F725" s="171"/>
      <c r="G725" s="172">
        <f>ROUND(E725*F725,2)</f>
        <v>0</v>
      </c>
      <c r="H725" s="171"/>
      <c r="I725" s="172">
        <f>ROUND(E725*H725,2)</f>
        <v>0</v>
      </c>
      <c r="J725" s="171"/>
      <c r="K725" s="172">
        <f>ROUND(E725*J725,2)</f>
        <v>0</v>
      </c>
      <c r="L725" s="172">
        <v>21</v>
      </c>
      <c r="M725" s="172">
        <f>G725*(1+L725/100)</f>
        <v>0</v>
      </c>
      <c r="N725" s="172">
        <v>0</v>
      </c>
      <c r="O725" s="172">
        <f>ROUND(E725*N725,2)</f>
        <v>0</v>
      </c>
      <c r="P725" s="172">
        <v>0</v>
      </c>
      <c r="Q725" s="172">
        <f>ROUND(E725*P725,2)</f>
        <v>0</v>
      </c>
      <c r="R725" s="172"/>
      <c r="S725" s="172" t="s">
        <v>177</v>
      </c>
      <c r="T725" s="173" t="s">
        <v>178</v>
      </c>
      <c r="U725" s="158">
        <v>0.29830000000000001</v>
      </c>
      <c r="V725" s="158">
        <f>ROUND(E725*U725,2)</f>
        <v>3.02</v>
      </c>
      <c r="W725" s="15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 t="s">
        <v>611</v>
      </c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</row>
    <row r="726" spans="1:60" outlineLevel="1" x14ac:dyDescent="0.2">
      <c r="A726" s="155"/>
      <c r="B726" s="156"/>
      <c r="C726" s="190" t="s">
        <v>1101</v>
      </c>
      <c r="D726" s="188"/>
      <c r="E726" s="189">
        <v>10.119999999999999</v>
      </c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 t="s">
        <v>200</v>
      </c>
      <c r="AH726" s="148">
        <v>0</v>
      </c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</row>
    <row r="727" spans="1:60" ht="22.5" outlineLevel="1" x14ac:dyDescent="0.2">
      <c r="A727" s="167">
        <v>167</v>
      </c>
      <c r="B727" s="168" t="s">
        <v>788</v>
      </c>
      <c r="C727" s="184" t="s">
        <v>789</v>
      </c>
      <c r="D727" s="169" t="s">
        <v>195</v>
      </c>
      <c r="E727" s="170">
        <v>11.1265</v>
      </c>
      <c r="F727" s="171"/>
      <c r="G727" s="172">
        <f>ROUND(E727*F727,2)</f>
        <v>0</v>
      </c>
      <c r="H727" s="171"/>
      <c r="I727" s="172">
        <f>ROUND(E727*H727,2)</f>
        <v>0</v>
      </c>
      <c r="J727" s="171"/>
      <c r="K727" s="172">
        <f>ROUND(E727*J727,2)</f>
        <v>0</v>
      </c>
      <c r="L727" s="172">
        <v>21</v>
      </c>
      <c r="M727" s="172">
        <f>G727*(1+L727/100)</f>
        <v>0</v>
      </c>
      <c r="N727" s="172">
        <v>0</v>
      </c>
      <c r="O727" s="172">
        <f>ROUND(E727*N727,2)</f>
        <v>0</v>
      </c>
      <c r="P727" s="172">
        <v>0</v>
      </c>
      <c r="Q727" s="172">
        <f>ROUND(E727*P727,2)</f>
        <v>0</v>
      </c>
      <c r="R727" s="172" t="s">
        <v>228</v>
      </c>
      <c r="S727" s="172" t="s">
        <v>177</v>
      </c>
      <c r="T727" s="173" t="s">
        <v>178</v>
      </c>
      <c r="U727" s="158">
        <v>0</v>
      </c>
      <c r="V727" s="158">
        <f>ROUND(E727*U727,2)</f>
        <v>0</v>
      </c>
      <c r="W727" s="15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 t="s">
        <v>185</v>
      </c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</row>
    <row r="728" spans="1:60" outlineLevel="1" x14ac:dyDescent="0.2">
      <c r="A728" s="155"/>
      <c r="B728" s="156"/>
      <c r="C728" s="190" t="s">
        <v>1102</v>
      </c>
      <c r="D728" s="188"/>
      <c r="E728" s="189">
        <v>11.13</v>
      </c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 t="s">
        <v>200</v>
      </c>
      <c r="AH728" s="148">
        <v>0</v>
      </c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</row>
    <row r="729" spans="1:60" outlineLevel="1" x14ac:dyDescent="0.2">
      <c r="A729" s="155">
        <v>168</v>
      </c>
      <c r="B729" s="156" t="s">
        <v>791</v>
      </c>
      <c r="C729" s="203" t="s">
        <v>792</v>
      </c>
      <c r="D729" s="157" t="s">
        <v>0</v>
      </c>
      <c r="E729" s="198"/>
      <c r="F729" s="159"/>
      <c r="G729" s="158">
        <f>ROUND(E729*F729,2)</f>
        <v>0</v>
      </c>
      <c r="H729" s="159"/>
      <c r="I729" s="158">
        <f>ROUND(E729*H729,2)</f>
        <v>0</v>
      </c>
      <c r="J729" s="159"/>
      <c r="K729" s="158">
        <f>ROUND(E729*J729,2)</f>
        <v>0</v>
      </c>
      <c r="L729" s="158">
        <v>21</v>
      </c>
      <c r="M729" s="158">
        <f>G729*(1+L729/100)</f>
        <v>0</v>
      </c>
      <c r="N729" s="158">
        <v>0</v>
      </c>
      <c r="O729" s="158">
        <f>ROUND(E729*N729,2)</f>
        <v>0</v>
      </c>
      <c r="P729" s="158">
        <v>0</v>
      </c>
      <c r="Q729" s="158">
        <f>ROUND(E729*P729,2)</f>
        <v>0</v>
      </c>
      <c r="R729" s="158"/>
      <c r="S729" s="158" t="s">
        <v>177</v>
      </c>
      <c r="T729" s="158" t="s">
        <v>178</v>
      </c>
      <c r="U729" s="158">
        <v>0</v>
      </c>
      <c r="V729" s="158">
        <f>ROUND(E729*U729,2)</f>
        <v>0</v>
      </c>
      <c r="W729" s="15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 t="s">
        <v>702</v>
      </c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</row>
    <row r="730" spans="1:60" x14ac:dyDescent="0.2">
      <c r="A730" s="161" t="s">
        <v>172</v>
      </c>
      <c r="B730" s="162" t="s">
        <v>120</v>
      </c>
      <c r="C730" s="182" t="s">
        <v>121</v>
      </c>
      <c r="D730" s="163"/>
      <c r="E730" s="164"/>
      <c r="F730" s="165"/>
      <c r="G730" s="165">
        <f>SUMIF(AG731:AG808,"&lt;&gt;NOR",G731:G808)</f>
        <v>0</v>
      </c>
      <c r="H730" s="165"/>
      <c r="I730" s="165">
        <f>SUM(I731:I808)</f>
        <v>0</v>
      </c>
      <c r="J730" s="165"/>
      <c r="K730" s="165">
        <f>SUM(K731:K808)</f>
        <v>0</v>
      </c>
      <c r="L730" s="165"/>
      <c r="M730" s="165">
        <f>SUM(M731:M808)</f>
        <v>0</v>
      </c>
      <c r="N730" s="165"/>
      <c r="O730" s="165">
        <f>SUM(O731:O808)</f>
        <v>0</v>
      </c>
      <c r="P730" s="165"/>
      <c r="Q730" s="165">
        <f>SUM(Q731:Q808)</f>
        <v>0</v>
      </c>
      <c r="R730" s="165"/>
      <c r="S730" s="165"/>
      <c r="T730" s="166"/>
      <c r="U730" s="160"/>
      <c r="V730" s="160">
        <f>SUM(V731:V808)</f>
        <v>184.61</v>
      </c>
      <c r="W730" s="160"/>
      <c r="AG730" t="s">
        <v>173</v>
      </c>
    </row>
    <row r="731" spans="1:60" ht="22.5" outlineLevel="1" x14ac:dyDescent="0.2">
      <c r="A731" s="167">
        <v>169</v>
      </c>
      <c r="B731" s="168" t="s">
        <v>793</v>
      </c>
      <c r="C731" s="184" t="s">
        <v>794</v>
      </c>
      <c r="D731" s="169" t="s">
        <v>195</v>
      </c>
      <c r="E731" s="170">
        <v>87.084000000000003</v>
      </c>
      <c r="F731" s="171"/>
      <c r="G731" s="172">
        <f>ROUND(E731*F731,2)</f>
        <v>0</v>
      </c>
      <c r="H731" s="171"/>
      <c r="I731" s="172">
        <f>ROUND(E731*H731,2)</f>
        <v>0</v>
      </c>
      <c r="J731" s="171"/>
      <c r="K731" s="172">
        <f>ROUND(E731*J731,2)</f>
        <v>0</v>
      </c>
      <c r="L731" s="172">
        <v>21</v>
      </c>
      <c r="M731" s="172">
        <f>G731*(1+L731/100)</f>
        <v>0</v>
      </c>
      <c r="N731" s="172">
        <v>0</v>
      </c>
      <c r="O731" s="172">
        <f>ROUND(E731*N731,2)</f>
        <v>0</v>
      </c>
      <c r="P731" s="172">
        <v>0</v>
      </c>
      <c r="Q731" s="172">
        <f>ROUND(E731*P731,2)</f>
        <v>0</v>
      </c>
      <c r="R731" s="172"/>
      <c r="S731" s="172" t="s">
        <v>177</v>
      </c>
      <c r="T731" s="173" t="s">
        <v>178</v>
      </c>
      <c r="U731" s="158">
        <v>9.1999999999999998E-2</v>
      </c>
      <c r="V731" s="158">
        <f>ROUND(E731*U731,2)</f>
        <v>8.01</v>
      </c>
      <c r="W731" s="15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 t="s">
        <v>611</v>
      </c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</row>
    <row r="732" spans="1:60" outlineLevel="1" x14ac:dyDescent="0.2">
      <c r="A732" s="155"/>
      <c r="B732" s="156"/>
      <c r="C732" s="190" t="s">
        <v>670</v>
      </c>
      <c r="D732" s="188"/>
      <c r="E732" s="189">
        <v>87.08</v>
      </c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 t="s">
        <v>200</v>
      </c>
      <c r="AH732" s="148">
        <v>0</v>
      </c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</row>
    <row r="733" spans="1:60" ht="22.5" outlineLevel="1" x14ac:dyDescent="0.2">
      <c r="A733" s="167">
        <v>170</v>
      </c>
      <c r="B733" s="168" t="s">
        <v>795</v>
      </c>
      <c r="C733" s="184" t="s">
        <v>796</v>
      </c>
      <c r="D733" s="169" t="s">
        <v>256</v>
      </c>
      <c r="E733" s="170">
        <v>1487.74</v>
      </c>
      <c r="F733" s="171"/>
      <c r="G733" s="172">
        <f>ROUND(E733*F733,2)</f>
        <v>0</v>
      </c>
      <c r="H733" s="171"/>
      <c r="I733" s="172">
        <f>ROUND(E733*H733,2)</f>
        <v>0</v>
      </c>
      <c r="J733" s="171"/>
      <c r="K733" s="172">
        <f>ROUND(E733*J733,2)</f>
        <v>0</v>
      </c>
      <c r="L733" s="172">
        <v>21</v>
      </c>
      <c r="M733" s="172">
        <f>G733*(1+L733/100)</f>
        <v>0</v>
      </c>
      <c r="N733" s="172">
        <v>0</v>
      </c>
      <c r="O733" s="172">
        <f>ROUND(E733*N733,2)</f>
        <v>0</v>
      </c>
      <c r="P733" s="172">
        <v>0</v>
      </c>
      <c r="Q733" s="172">
        <f>ROUND(E733*P733,2)</f>
        <v>0</v>
      </c>
      <c r="R733" s="172"/>
      <c r="S733" s="172" t="s">
        <v>177</v>
      </c>
      <c r="T733" s="173" t="s">
        <v>178</v>
      </c>
      <c r="U733" s="158">
        <v>9.1999999999999998E-2</v>
      </c>
      <c r="V733" s="158">
        <f>ROUND(E733*U733,2)</f>
        <v>136.87</v>
      </c>
      <c r="W733" s="15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 t="s">
        <v>611</v>
      </c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</row>
    <row r="734" spans="1:60" outlineLevel="1" x14ac:dyDescent="0.2">
      <c r="A734" s="155"/>
      <c r="B734" s="156"/>
      <c r="C734" s="190" t="s">
        <v>1103</v>
      </c>
      <c r="D734" s="188"/>
      <c r="E734" s="189">
        <v>5.0999999999999996</v>
      </c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 t="s">
        <v>200</v>
      </c>
      <c r="AH734" s="148">
        <v>0</v>
      </c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</row>
    <row r="735" spans="1:60" outlineLevel="1" x14ac:dyDescent="0.2">
      <c r="A735" s="155"/>
      <c r="B735" s="156"/>
      <c r="C735" s="190" t="s">
        <v>828</v>
      </c>
      <c r="D735" s="188"/>
      <c r="E735" s="189">
        <v>56</v>
      </c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 t="s">
        <v>200</v>
      </c>
      <c r="AH735" s="148">
        <v>0</v>
      </c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</row>
    <row r="736" spans="1:60" outlineLevel="1" x14ac:dyDescent="0.2">
      <c r="A736" s="155"/>
      <c r="B736" s="156"/>
      <c r="C736" s="190" t="s">
        <v>831</v>
      </c>
      <c r="D736" s="188"/>
      <c r="E736" s="189">
        <v>124</v>
      </c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 t="s">
        <v>200</v>
      </c>
      <c r="AH736" s="148">
        <v>0</v>
      </c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</row>
    <row r="737" spans="1:60" outlineLevel="1" x14ac:dyDescent="0.2">
      <c r="A737" s="155"/>
      <c r="B737" s="156"/>
      <c r="C737" s="190" t="s">
        <v>84</v>
      </c>
      <c r="D737" s="188"/>
      <c r="E737" s="189">
        <v>62</v>
      </c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 t="s">
        <v>200</v>
      </c>
      <c r="AH737" s="148">
        <v>0</v>
      </c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</row>
    <row r="738" spans="1:60" outlineLevel="1" x14ac:dyDescent="0.2">
      <c r="A738" s="155"/>
      <c r="B738" s="156"/>
      <c r="C738" s="190" t="s">
        <v>1352</v>
      </c>
      <c r="D738" s="188"/>
      <c r="E738" s="189">
        <v>52.8</v>
      </c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 t="s">
        <v>200</v>
      </c>
      <c r="AH738" s="148">
        <v>0</v>
      </c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</row>
    <row r="739" spans="1:60" outlineLevel="1" x14ac:dyDescent="0.2">
      <c r="A739" s="155"/>
      <c r="B739" s="156"/>
      <c r="C739" s="190" t="s">
        <v>1353</v>
      </c>
      <c r="D739" s="188"/>
      <c r="E739" s="189">
        <v>91.52</v>
      </c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 t="s">
        <v>200</v>
      </c>
      <c r="AH739" s="148">
        <v>0</v>
      </c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</row>
    <row r="740" spans="1:60" outlineLevel="1" x14ac:dyDescent="0.2">
      <c r="A740" s="155"/>
      <c r="B740" s="156"/>
      <c r="C740" s="190" t="s">
        <v>1354</v>
      </c>
      <c r="D740" s="188"/>
      <c r="E740" s="189">
        <v>56.32</v>
      </c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 t="s">
        <v>200</v>
      </c>
      <c r="AH740" s="148">
        <v>0</v>
      </c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</row>
    <row r="741" spans="1:60" outlineLevel="1" x14ac:dyDescent="0.2">
      <c r="A741" s="155"/>
      <c r="B741" s="156"/>
      <c r="C741" s="190" t="s">
        <v>1355</v>
      </c>
      <c r="D741" s="188"/>
      <c r="E741" s="189">
        <v>520</v>
      </c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 t="s">
        <v>200</v>
      </c>
      <c r="AH741" s="148">
        <v>0</v>
      </c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</row>
    <row r="742" spans="1:60" outlineLevel="1" x14ac:dyDescent="0.2">
      <c r="A742" s="155"/>
      <c r="B742" s="156"/>
      <c r="C742" s="190" t="s">
        <v>1355</v>
      </c>
      <c r="D742" s="188"/>
      <c r="E742" s="189">
        <v>520</v>
      </c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 t="s">
        <v>200</v>
      </c>
      <c r="AH742" s="148">
        <v>0</v>
      </c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</row>
    <row r="743" spans="1:60" ht="45" outlineLevel="1" x14ac:dyDescent="0.2">
      <c r="A743" s="167">
        <v>171</v>
      </c>
      <c r="B743" s="168" t="s">
        <v>807</v>
      </c>
      <c r="C743" s="184" t="s">
        <v>808</v>
      </c>
      <c r="D743" s="169" t="s">
        <v>227</v>
      </c>
      <c r="E743" s="170">
        <v>7</v>
      </c>
      <c r="F743" s="171"/>
      <c r="G743" s="172">
        <f>ROUND(E743*F743,2)</f>
        <v>0</v>
      </c>
      <c r="H743" s="171"/>
      <c r="I743" s="172">
        <f>ROUND(E743*H743,2)</f>
        <v>0</v>
      </c>
      <c r="J743" s="171"/>
      <c r="K743" s="172">
        <f>ROUND(E743*J743,2)</f>
        <v>0</v>
      </c>
      <c r="L743" s="172">
        <v>21</v>
      </c>
      <c r="M743" s="172">
        <f>G743*(1+L743/100)</f>
        <v>0</v>
      </c>
      <c r="N743" s="172">
        <v>0</v>
      </c>
      <c r="O743" s="172">
        <f>ROUND(E743*N743,2)</f>
        <v>0</v>
      </c>
      <c r="P743" s="172">
        <v>0</v>
      </c>
      <c r="Q743" s="172">
        <f>ROUND(E743*P743,2)</f>
        <v>0</v>
      </c>
      <c r="R743" s="172"/>
      <c r="S743" s="172" t="s">
        <v>177</v>
      </c>
      <c r="T743" s="173" t="s">
        <v>178</v>
      </c>
      <c r="U743" s="158">
        <v>8.0500000000000002E-2</v>
      </c>
      <c r="V743" s="158">
        <f>ROUND(E743*U743,2)</f>
        <v>0.56000000000000005</v>
      </c>
      <c r="W743" s="15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 t="s">
        <v>611</v>
      </c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</row>
    <row r="744" spans="1:60" outlineLevel="1" x14ac:dyDescent="0.2">
      <c r="A744" s="155"/>
      <c r="B744" s="156"/>
      <c r="C744" s="190" t="s">
        <v>809</v>
      </c>
      <c r="D744" s="188"/>
      <c r="E744" s="189">
        <v>7</v>
      </c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 t="s">
        <v>200</v>
      </c>
      <c r="AH744" s="148">
        <v>0</v>
      </c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</row>
    <row r="745" spans="1:60" ht="22.5" outlineLevel="1" x14ac:dyDescent="0.2">
      <c r="A745" s="167">
        <v>172</v>
      </c>
      <c r="B745" s="168" t="s">
        <v>810</v>
      </c>
      <c r="C745" s="184" t="s">
        <v>811</v>
      </c>
      <c r="D745" s="169" t="s">
        <v>256</v>
      </c>
      <c r="E745" s="170">
        <v>199</v>
      </c>
      <c r="F745" s="171"/>
      <c r="G745" s="172">
        <f>ROUND(E745*F745,2)</f>
        <v>0</v>
      </c>
      <c r="H745" s="171"/>
      <c r="I745" s="172">
        <f>ROUND(E745*H745,2)</f>
        <v>0</v>
      </c>
      <c r="J745" s="171"/>
      <c r="K745" s="172">
        <f>ROUND(E745*J745,2)</f>
        <v>0</v>
      </c>
      <c r="L745" s="172">
        <v>21</v>
      </c>
      <c r="M745" s="172">
        <f>G745*(1+L745/100)</f>
        <v>0</v>
      </c>
      <c r="N745" s="172">
        <v>0</v>
      </c>
      <c r="O745" s="172">
        <f>ROUND(E745*N745,2)</f>
        <v>0</v>
      </c>
      <c r="P745" s="172">
        <v>0</v>
      </c>
      <c r="Q745" s="172">
        <f>ROUND(E745*P745,2)</f>
        <v>0</v>
      </c>
      <c r="R745" s="172"/>
      <c r="S745" s="172" t="s">
        <v>177</v>
      </c>
      <c r="T745" s="173" t="s">
        <v>178</v>
      </c>
      <c r="U745" s="158">
        <v>9.1999999999999998E-2</v>
      </c>
      <c r="V745" s="158">
        <f>ROUND(E745*U745,2)</f>
        <v>18.309999999999999</v>
      </c>
      <c r="W745" s="15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 t="s">
        <v>611</v>
      </c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</row>
    <row r="746" spans="1:60" outlineLevel="1" x14ac:dyDescent="0.2">
      <c r="A746" s="155"/>
      <c r="B746" s="156"/>
      <c r="C746" s="190" t="s">
        <v>1356</v>
      </c>
      <c r="D746" s="188"/>
      <c r="E746" s="189">
        <v>148.80000000000001</v>
      </c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 t="s">
        <v>200</v>
      </c>
      <c r="AH746" s="148">
        <v>0</v>
      </c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</row>
    <row r="747" spans="1:60" outlineLevel="1" x14ac:dyDescent="0.2">
      <c r="A747" s="155"/>
      <c r="B747" s="156"/>
      <c r="C747" s="190" t="s">
        <v>1357</v>
      </c>
      <c r="D747" s="188"/>
      <c r="E747" s="189">
        <v>8</v>
      </c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 t="s">
        <v>200</v>
      </c>
      <c r="AH747" s="148">
        <v>0</v>
      </c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</row>
    <row r="748" spans="1:60" outlineLevel="1" x14ac:dyDescent="0.2">
      <c r="A748" s="155"/>
      <c r="B748" s="156"/>
      <c r="C748" s="190" t="s">
        <v>1358</v>
      </c>
      <c r="D748" s="188"/>
      <c r="E748" s="189">
        <v>15.2</v>
      </c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 t="s">
        <v>200</v>
      </c>
      <c r="AH748" s="148">
        <v>0</v>
      </c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</row>
    <row r="749" spans="1:60" outlineLevel="1" x14ac:dyDescent="0.2">
      <c r="A749" s="155"/>
      <c r="B749" s="156"/>
      <c r="C749" s="190" t="s">
        <v>1359</v>
      </c>
      <c r="D749" s="188"/>
      <c r="E749" s="189">
        <v>27</v>
      </c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 t="s">
        <v>200</v>
      </c>
      <c r="AH749" s="148">
        <v>0</v>
      </c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</row>
    <row r="750" spans="1:60" ht="22.5" outlineLevel="1" x14ac:dyDescent="0.2">
      <c r="A750" s="167">
        <v>173</v>
      </c>
      <c r="B750" s="168" t="s">
        <v>816</v>
      </c>
      <c r="C750" s="184" t="s">
        <v>817</v>
      </c>
      <c r="D750" s="169" t="s">
        <v>256</v>
      </c>
      <c r="E750" s="170">
        <v>201.5</v>
      </c>
      <c r="F750" s="171"/>
      <c r="G750" s="172">
        <f>ROUND(E750*F750,2)</f>
        <v>0</v>
      </c>
      <c r="H750" s="171"/>
      <c r="I750" s="172">
        <f>ROUND(E750*H750,2)</f>
        <v>0</v>
      </c>
      <c r="J750" s="171"/>
      <c r="K750" s="172">
        <f>ROUND(E750*J750,2)</f>
        <v>0</v>
      </c>
      <c r="L750" s="172">
        <v>21</v>
      </c>
      <c r="M750" s="172">
        <f>G750*(1+L750/100)</f>
        <v>0</v>
      </c>
      <c r="N750" s="172">
        <v>0</v>
      </c>
      <c r="O750" s="172">
        <f>ROUND(E750*N750,2)</f>
        <v>0</v>
      </c>
      <c r="P750" s="172">
        <v>0</v>
      </c>
      <c r="Q750" s="172">
        <f>ROUND(E750*P750,2)</f>
        <v>0</v>
      </c>
      <c r="R750" s="172"/>
      <c r="S750" s="172" t="s">
        <v>177</v>
      </c>
      <c r="T750" s="173" t="s">
        <v>178</v>
      </c>
      <c r="U750" s="158">
        <v>0.10349999999999999</v>
      </c>
      <c r="V750" s="158">
        <f>ROUND(E750*U750,2)</f>
        <v>20.86</v>
      </c>
      <c r="W750" s="15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 t="s">
        <v>611</v>
      </c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</row>
    <row r="751" spans="1:60" outlineLevel="1" x14ac:dyDescent="0.2">
      <c r="A751" s="155"/>
      <c r="B751" s="156"/>
      <c r="C751" s="190" t="s">
        <v>1360</v>
      </c>
      <c r="D751" s="188"/>
      <c r="E751" s="189">
        <v>82.1</v>
      </c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 t="s">
        <v>200</v>
      </c>
      <c r="AH751" s="148">
        <v>0</v>
      </c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</row>
    <row r="752" spans="1:60" outlineLevel="1" x14ac:dyDescent="0.2">
      <c r="A752" s="155"/>
      <c r="B752" s="156"/>
      <c r="C752" s="190" t="s">
        <v>799</v>
      </c>
      <c r="D752" s="188"/>
      <c r="E752" s="189">
        <v>48.5</v>
      </c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 t="s">
        <v>200</v>
      </c>
      <c r="AH752" s="148">
        <v>0</v>
      </c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</row>
    <row r="753" spans="1:60" outlineLevel="1" x14ac:dyDescent="0.2">
      <c r="A753" s="155"/>
      <c r="B753" s="156"/>
      <c r="C753" s="190" t="s">
        <v>1361</v>
      </c>
      <c r="D753" s="188"/>
      <c r="E753" s="189">
        <v>25.1</v>
      </c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 t="s">
        <v>200</v>
      </c>
      <c r="AH753" s="148">
        <v>0</v>
      </c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</row>
    <row r="754" spans="1:60" outlineLevel="1" x14ac:dyDescent="0.2">
      <c r="A754" s="155"/>
      <c r="B754" s="156"/>
      <c r="C754" s="190" t="s">
        <v>1362</v>
      </c>
      <c r="D754" s="188"/>
      <c r="E754" s="189">
        <v>27.5</v>
      </c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 t="s">
        <v>200</v>
      </c>
      <c r="AH754" s="148">
        <v>0</v>
      </c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</row>
    <row r="755" spans="1:60" outlineLevel="1" x14ac:dyDescent="0.2">
      <c r="A755" s="155"/>
      <c r="B755" s="156"/>
      <c r="C755" s="190" t="s">
        <v>806</v>
      </c>
      <c r="D755" s="188"/>
      <c r="E755" s="189">
        <v>6.8</v>
      </c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 t="s">
        <v>200</v>
      </c>
      <c r="AH755" s="148">
        <v>0</v>
      </c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</row>
    <row r="756" spans="1:60" outlineLevel="1" x14ac:dyDescent="0.2">
      <c r="A756" s="155"/>
      <c r="B756" s="156"/>
      <c r="C756" s="190" t="s">
        <v>1363</v>
      </c>
      <c r="D756" s="188"/>
      <c r="E756" s="189">
        <v>2.5</v>
      </c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 t="s">
        <v>200</v>
      </c>
      <c r="AH756" s="148">
        <v>0</v>
      </c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</row>
    <row r="757" spans="1:60" outlineLevel="1" x14ac:dyDescent="0.2">
      <c r="A757" s="155"/>
      <c r="B757" s="156"/>
      <c r="C757" s="190" t="s">
        <v>742</v>
      </c>
      <c r="D757" s="188"/>
      <c r="E757" s="189">
        <v>9</v>
      </c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 t="s">
        <v>200</v>
      </c>
      <c r="AH757" s="148">
        <v>0</v>
      </c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</row>
    <row r="758" spans="1:60" ht="22.5" outlineLevel="1" x14ac:dyDescent="0.2">
      <c r="A758" s="167">
        <v>174</v>
      </c>
      <c r="B758" s="168" t="s">
        <v>821</v>
      </c>
      <c r="C758" s="184" t="s">
        <v>822</v>
      </c>
      <c r="D758" s="169" t="s">
        <v>227</v>
      </c>
      <c r="E758" s="170">
        <v>6</v>
      </c>
      <c r="F758" s="171"/>
      <c r="G758" s="172">
        <f>ROUND(E758*F758,2)</f>
        <v>0</v>
      </c>
      <c r="H758" s="171"/>
      <c r="I758" s="172">
        <f>ROUND(E758*H758,2)</f>
        <v>0</v>
      </c>
      <c r="J758" s="171"/>
      <c r="K758" s="172">
        <f>ROUND(E758*J758,2)</f>
        <v>0</v>
      </c>
      <c r="L758" s="172">
        <v>21</v>
      </c>
      <c r="M758" s="172">
        <f>G758*(1+L758/100)</f>
        <v>0</v>
      </c>
      <c r="N758" s="172">
        <v>0</v>
      </c>
      <c r="O758" s="172">
        <f>ROUND(E758*N758,2)</f>
        <v>0</v>
      </c>
      <c r="P758" s="172">
        <v>0</v>
      </c>
      <c r="Q758" s="172">
        <f>ROUND(E758*P758,2)</f>
        <v>0</v>
      </c>
      <c r="R758" s="172"/>
      <c r="S758" s="172" t="s">
        <v>184</v>
      </c>
      <c r="T758" s="173" t="s">
        <v>178</v>
      </c>
      <c r="U758" s="158">
        <v>0</v>
      </c>
      <c r="V758" s="158">
        <f>ROUND(E758*U758,2)</f>
        <v>0</v>
      </c>
      <c r="W758" s="15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 t="s">
        <v>611</v>
      </c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</row>
    <row r="759" spans="1:60" outlineLevel="1" x14ac:dyDescent="0.2">
      <c r="A759" s="155"/>
      <c r="B759" s="156"/>
      <c r="C759" s="190" t="s">
        <v>823</v>
      </c>
      <c r="D759" s="188"/>
      <c r="E759" s="189">
        <v>6</v>
      </c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 t="s">
        <v>200</v>
      </c>
      <c r="AH759" s="148">
        <v>0</v>
      </c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</row>
    <row r="760" spans="1:60" outlineLevel="1" x14ac:dyDescent="0.2">
      <c r="A760" s="167">
        <v>175</v>
      </c>
      <c r="B760" s="168" t="s">
        <v>824</v>
      </c>
      <c r="C760" s="184" t="s">
        <v>825</v>
      </c>
      <c r="D760" s="169" t="s">
        <v>256</v>
      </c>
      <c r="E760" s="170">
        <v>82.1</v>
      </c>
      <c r="F760" s="171"/>
      <c r="G760" s="172">
        <f>ROUND(E760*F760,2)</f>
        <v>0</v>
      </c>
      <c r="H760" s="171"/>
      <c r="I760" s="172">
        <f>ROUND(E760*H760,2)</f>
        <v>0</v>
      </c>
      <c r="J760" s="171"/>
      <c r="K760" s="172">
        <f>ROUND(E760*J760,2)</f>
        <v>0</v>
      </c>
      <c r="L760" s="172">
        <v>21</v>
      </c>
      <c r="M760" s="172">
        <f>G760*(1+L760/100)</f>
        <v>0</v>
      </c>
      <c r="N760" s="172">
        <v>0</v>
      </c>
      <c r="O760" s="172">
        <f>ROUND(E760*N760,2)</f>
        <v>0</v>
      </c>
      <c r="P760" s="172">
        <v>0</v>
      </c>
      <c r="Q760" s="172">
        <f>ROUND(E760*P760,2)</f>
        <v>0</v>
      </c>
      <c r="R760" s="172"/>
      <c r="S760" s="172" t="s">
        <v>184</v>
      </c>
      <c r="T760" s="173" t="s">
        <v>178</v>
      </c>
      <c r="U760" s="158">
        <v>0</v>
      </c>
      <c r="V760" s="158">
        <f>ROUND(E760*U760,2)</f>
        <v>0</v>
      </c>
      <c r="W760" s="15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 t="s">
        <v>611</v>
      </c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</row>
    <row r="761" spans="1:60" outlineLevel="1" x14ac:dyDescent="0.2">
      <c r="A761" s="155"/>
      <c r="B761" s="156"/>
      <c r="C761" s="190" t="s">
        <v>1360</v>
      </c>
      <c r="D761" s="188"/>
      <c r="E761" s="189">
        <v>82.1</v>
      </c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 t="s">
        <v>200</v>
      </c>
      <c r="AH761" s="148">
        <v>0</v>
      </c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</row>
    <row r="762" spans="1:60" outlineLevel="1" x14ac:dyDescent="0.2">
      <c r="A762" s="167">
        <v>176</v>
      </c>
      <c r="B762" s="168" t="s">
        <v>826</v>
      </c>
      <c r="C762" s="184" t="s">
        <v>827</v>
      </c>
      <c r="D762" s="169" t="s">
        <v>256</v>
      </c>
      <c r="E762" s="170">
        <v>56</v>
      </c>
      <c r="F762" s="171"/>
      <c r="G762" s="172">
        <f>ROUND(E762*F762,2)</f>
        <v>0</v>
      </c>
      <c r="H762" s="171"/>
      <c r="I762" s="172">
        <f>ROUND(E762*H762,2)</f>
        <v>0</v>
      </c>
      <c r="J762" s="171"/>
      <c r="K762" s="172">
        <f>ROUND(E762*J762,2)</f>
        <v>0</v>
      </c>
      <c r="L762" s="172">
        <v>21</v>
      </c>
      <c r="M762" s="172">
        <f>G762*(1+L762/100)</f>
        <v>0</v>
      </c>
      <c r="N762" s="172">
        <v>0</v>
      </c>
      <c r="O762" s="172">
        <f>ROUND(E762*N762,2)</f>
        <v>0</v>
      </c>
      <c r="P762" s="172">
        <v>0</v>
      </c>
      <c r="Q762" s="172">
        <f>ROUND(E762*P762,2)</f>
        <v>0</v>
      </c>
      <c r="R762" s="172"/>
      <c r="S762" s="172" t="s">
        <v>184</v>
      </c>
      <c r="T762" s="173" t="s">
        <v>178</v>
      </c>
      <c r="U762" s="158">
        <v>0</v>
      </c>
      <c r="V762" s="158">
        <f>ROUND(E762*U762,2)</f>
        <v>0</v>
      </c>
      <c r="W762" s="15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 t="s">
        <v>185</v>
      </c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</row>
    <row r="763" spans="1:60" outlineLevel="1" x14ac:dyDescent="0.2">
      <c r="A763" s="155"/>
      <c r="B763" s="156"/>
      <c r="C763" s="190" t="s">
        <v>828</v>
      </c>
      <c r="D763" s="188"/>
      <c r="E763" s="189">
        <v>56</v>
      </c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 t="s">
        <v>200</v>
      </c>
      <c r="AH763" s="148">
        <v>0</v>
      </c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</row>
    <row r="764" spans="1:60" outlineLevel="1" x14ac:dyDescent="0.2">
      <c r="A764" s="167">
        <v>177</v>
      </c>
      <c r="B764" s="168" t="s">
        <v>829</v>
      </c>
      <c r="C764" s="184" t="s">
        <v>830</v>
      </c>
      <c r="D764" s="169" t="s">
        <v>256</v>
      </c>
      <c r="E764" s="170">
        <v>124</v>
      </c>
      <c r="F764" s="171"/>
      <c r="G764" s="172">
        <f>ROUND(E764*F764,2)</f>
        <v>0</v>
      </c>
      <c r="H764" s="171"/>
      <c r="I764" s="172">
        <f>ROUND(E764*H764,2)</f>
        <v>0</v>
      </c>
      <c r="J764" s="171"/>
      <c r="K764" s="172">
        <f>ROUND(E764*J764,2)</f>
        <v>0</v>
      </c>
      <c r="L764" s="172">
        <v>21</v>
      </c>
      <c r="M764" s="172">
        <f>G764*(1+L764/100)</f>
        <v>0</v>
      </c>
      <c r="N764" s="172">
        <v>0</v>
      </c>
      <c r="O764" s="172">
        <f>ROUND(E764*N764,2)</f>
        <v>0</v>
      </c>
      <c r="P764" s="172">
        <v>0</v>
      </c>
      <c r="Q764" s="172">
        <f>ROUND(E764*P764,2)</f>
        <v>0</v>
      </c>
      <c r="R764" s="172"/>
      <c r="S764" s="172" t="s">
        <v>184</v>
      </c>
      <c r="T764" s="173" t="s">
        <v>178</v>
      </c>
      <c r="U764" s="158">
        <v>0</v>
      </c>
      <c r="V764" s="158">
        <f>ROUND(E764*U764,2)</f>
        <v>0</v>
      </c>
      <c r="W764" s="15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 t="s">
        <v>185</v>
      </c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</row>
    <row r="765" spans="1:60" outlineLevel="1" x14ac:dyDescent="0.2">
      <c r="A765" s="155"/>
      <c r="B765" s="156"/>
      <c r="C765" s="190" t="s">
        <v>831</v>
      </c>
      <c r="D765" s="188"/>
      <c r="E765" s="189">
        <v>124</v>
      </c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 t="s">
        <v>200</v>
      </c>
      <c r="AH765" s="148">
        <v>0</v>
      </c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</row>
    <row r="766" spans="1:60" outlineLevel="1" x14ac:dyDescent="0.2">
      <c r="A766" s="167">
        <v>178</v>
      </c>
      <c r="B766" s="168" t="s">
        <v>832</v>
      </c>
      <c r="C766" s="184" t="s">
        <v>833</v>
      </c>
      <c r="D766" s="169" t="s">
        <v>256</v>
      </c>
      <c r="E766" s="170">
        <v>62</v>
      </c>
      <c r="F766" s="171"/>
      <c r="G766" s="172">
        <f>ROUND(E766*F766,2)</f>
        <v>0</v>
      </c>
      <c r="H766" s="171"/>
      <c r="I766" s="172">
        <f>ROUND(E766*H766,2)</f>
        <v>0</v>
      </c>
      <c r="J766" s="171"/>
      <c r="K766" s="172">
        <f>ROUND(E766*J766,2)</f>
        <v>0</v>
      </c>
      <c r="L766" s="172">
        <v>21</v>
      </c>
      <c r="M766" s="172">
        <f>G766*(1+L766/100)</f>
        <v>0</v>
      </c>
      <c r="N766" s="172">
        <v>0</v>
      </c>
      <c r="O766" s="172">
        <f>ROUND(E766*N766,2)</f>
        <v>0</v>
      </c>
      <c r="P766" s="172">
        <v>0</v>
      </c>
      <c r="Q766" s="172">
        <f>ROUND(E766*P766,2)</f>
        <v>0</v>
      </c>
      <c r="R766" s="172"/>
      <c r="S766" s="172" t="s">
        <v>184</v>
      </c>
      <c r="T766" s="173" t="s">
        <v>178</v>
      </c>
      <c r="U766" s="158">
        <v>0</v>
      </c>
      <c r="V766" s="158">
        <f>ROUND(E766*U766,2)</f>
        <v>0</v>
      </c>
      <c r="W766" s="15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 t="s">
        <v>185</v>
      </c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</row>
    <row r="767" spans="1:60" outlineLevel="1" x14ac:dyDescent="0.2">
      <c r="A767" s="155"/>
      <c r="B767" s="156"/>
      <c r="C767" s="190" t="s">
        <v>84</v>
      </c>
      <c r="D767" s="188"/>
      <c r="E767" s="189">
        <v>62</v>
      </c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 t="s">
        <v>200</v>
      </c>
      <c r="AH767" s="148">
        <v>0</v>
      </c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</row>
    <row r="768" spans="1:60" outlineLevel="1" x14ac:dyDescent="0.2">
      <c r="A768" s="167">
        <v>179</v>
      </c>
      <c r="B768" s="168" t="s">
        <v>834</v>
      </c>
      <c r="C768" s="184" t="s">
        <v>835</v>
      </c>
      <c r="D768" s="169" t="s">
        <v>256</v>
      </c>
      <c r="E768" s="170">
        <v>52.8</v>
      </c>
      <c r="F768" s="171"/>
      <c r="G768" s="172">
        <f>ROUND(E768*F768,2)</f>
        <v>0</v>
      </c>
      <c r="H768" s="171"/>
      <c r="I768" s="172">
        <f>ROUND(E768*H768,2)</f>
        <v>0</v>
      </c>
      <c r="J768" s="171"/>
      <c r="K768" s="172">
        <f>ROUND(E768*J768,2)</f>
        <v>0</v>
      </c>
      <c r="L768" s="172">
        <v>21</v>
      </c>
      <c r="M768" s="172">
        <f>G768*(1+L768/100)</f>
        <v>0</v>
      </c>
      <c r="N768" s="172">
        <v>0</v>
      </c>
      <c r="O768" s="172">
        <f>ROUND(E768*N768,2)</f>
        <v>0</v>
      </c>
      <c r="P768" s="172">
        <v>0</v>
      </c>
      <c r="Q768" s="172">
        <f>ROUND(E768*P768,2)</f>
        <v>0</v>
      </c>
      <c r="R768" s="172"/>
      <c r="S768" s="172" t="s">
        <v>184</v>
      </c>
      <c r="T768" s="173" t="s">
        <v>178</v>
      </c>
      <c r="U768" s="158">
        <v>0</v>
      </c>
      <c r="V768" s="158">
        <f>ROUND(E768*U768,2)</f>
        <v>0</v>
      </c>
      <c r="W768" s="15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 t="s">
        <v>611</v>
      </c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</row>
    <row r="769" spans="1:60" outlineLevel="1" x14ac:dyDescent="0.2">
      <c r="A769" s="155"/>
      <c r="B769" s="156"/>
      <c r="C769" s="190" t="s">
        <v>1352</v>
      </c>
      <c r="D769" s="188"/>
      <c r="E769" s="189">
        <v>52.8</v>
      </c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 t="s">
        <v>200</v>
      </c>
      <c r="AH769" s="148">
        <v>0</v>
      </c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</row>
    <row r="770" spans="1:60" ht="22.5" outlineLevel="1" x14ac:dyDescent="0.2">
      <c r="A770" s="167">
        <v>180</v>
      </c>
      <c r="B770" s="168" t="s">
        <v>836</v>
      </c>
      <c r="C770" s="184" t="s">
        <v>837</v>
      </c>
      <c r="D770" s="169" t="s">
        <v>256</v>
      </c>
      <c r="E770" s="170">
        <v>48.5</v>
      </c>
      <c r="F770" s="171"/>
      <c r="G770" s="172">
        <f>ROUND(E770*F770,2)</f>
        <v>0</v>
      </c>
      <c r="H770" s="171"/>
      <c r="I770" s="172">
        <f>ROUND(E770*H770,2)</f>
        <v>0</v>
      </c>
      <c r="J770" s="171"/>
      <c r="K770" s="172">
        <f>ROUND(E770*J770,2)</f>
        <v>0</v>
      </c>
      <c r="L770" s="172">
        <v>21</v>
      </c>
      <c r="M770" s="172">
        <f>G770*(1+L770/100)</f>
        <v>0</v>
      </c>
      <c r="N770" s="172">
        <v>0</v>
      </c>
      <c r="O770" s="172">
        <f>ROUND(E770*N770,2)</f>
        <v>0</v>
      </c>
      <c r="P770" s="172">
        <v>0</v>
      </c>
      <c r="Q770" s="172">
        <f>ROUND(E770*P770,2)</f>
        <v>0</v>
      </c>
      <c r="R770" s="172"/>
      <c r="S770" s="172" t="s">
        <v>184</v>
      </c>
      <c r="T770" s="173" t="s">
        <v>178</v>
      </c>
      <c r="U770" s="158">
        <v>0</v>
      </c>
      <c r="V770" s="158">
        <f>ROUND(E770*U770,2)</f>
        <v>0</v>
      </c>
      <c r="W770" s="15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 t="s">
        <v>611</v>
      </c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</row>
    <row r="771" spans="1:60" outlineLevel="1" x14ac:dyDescent="0.2">
      <c r="A771" s="155"/>
      <c r="B771" s="156"/>
      <c r="C771" s="190" t="s">
        <v>799</v>
      </c>
      <c r="D771" s="188"/>
      <c r="E771" s="189">
        <v>48.5</v>
      </c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 t="s">
        <v>200</v>
      </c>
      <c r="AH771" s="148">
        <v>0</v>
      </c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</row>
    <row r="772" spans="1:60" ht="22.5" outlineLevel="1" x14ac:dyDescent="0.2">
      <c r="A772" s="167">
        <v>181</v>
      </c>
      <c r="B772" s="168" t="s">
        <v>838</v>
      </c>
      <c r="C772" s="184" t="s">
        <v>839</v>
      </c>
      <c r="D772" s="169" t="s">
        <v>227</v>
      </c>
      <c r="E772" s="170">
        <v>7</v>
      </c>
      <c r="F772" s="171"/>
      <c r="G772" s="172">
        <f>ROUND(E772*F772,2)</f>
        <v>0</v>
      </c>
      <c r="H772" s="171"/>
      <c r="I772" s="172">
        <f>ROUND(E772*H772,2)</f>
        <v>0</v>
      </c>
      <c r="J772" s="171"/>
      <c r="K772" s="172">
        <f>ROUND(E772*J772,2)</f>
        <v>0</v>
      </c>
      <c r="L772" s="172">
        <v>21</v>
      </c>
      <c r="M772" s="172">
        <f>G772*(1+L772/100)</f>
        <v>0</v>
      </c>
      <c r="N772" s="172">
        <v>0</v>
      </c>
      <c r="O772" s="172">
        <f>ROUND(E772*N772,2)</f>
        <v>0</v>
      </c>
      <c r="P772" s="172">
        <v>0</v>
      </c>
      <c r="Q772" s="172">
        <f>ROUND(E772*P772,2)</f>
        <v>0</v>
      </c>
      <c r="R772" s="172"/>
      <c r="S772" s="172" t="s">
        <v>184</v>
      </c>
      <c r="T772" s="173" t="s">
        <v>178</v>
      </c>
      <c r="U772" s="158">
        <v>0</v>
      </c>
      <c r="V772" s="158">
        <f>ROUND(E772*U772,2)</f>
        <v>0</v>
      </c>
      <c r="W772" s="15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 t="s">
        <v>611</v>
      </c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</row>
    <row r="773" spans="1:60" outlineLevel="1" x14ac:dyDescent="0.2">
      <c r="A773" s="155"/>
      <c r="B773" s="156"/>
      <c r="C773" s="190" t="s">
        <v>747</v>
      </c>
      <c r="D773" s="188"/>
      <c r="E773" s="189">
        <v>7</v>
      </c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 t="s">
        <v>200</v>
      </c>
      <c r="AH773" s="148">
        <v>0</v>
      </c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</row>
    <row r="774" spans="1:60" outlineLevel="1" x14ac:dyDescent="0.2">
      <c r="A774" s="167">
        <v>182</v>
      </c>
      <c r="B774" s="168" t="s">
        <v>840</v>
      </c>
      <c r="C774" s="184" t="s">
        <v>841</v>
      </c>
      <c r="D774" s="169" t="s">
        <v>227</v>
      </c>
      <c r="E774" s="170">
        <v>7</v>
      </c>
      <c r="F774" s="171"/>
      <c r="G774" s="172">
        <f>ROUND(E774*F774,2)</f>
        <v>0</v>
      </c>
      <c r="H774" s="171"/>
      <c r="I774" s="172">
        <f>ROUND(E774*H774,2)</f>
        <v>0</v>
      </c>
      <c r="J774" s="171"/>
      <c r="K774" s="172">
        <f>ROUND(E774*J774,2)</f>
        <v>0</v>
      </c>
      <c r="L774" s="172">
        <v>21</v>
      </c>
      <c r="M774" s="172">
        <f>G774*(1+L774/100)</f>
        <v>0</v>
      </c>
      <c r="N774" s="172">
        <v>0</v>
      </c>
      <c r="O774" s="172">
        <f>ROUND(E774*N774,2)</f>
        <v>0</v>
      </c>
      <c r="P774" s="172">
        <v>0</v>
      </c>
      <c r="Q774" s="172">
        <f>ROUND(E774*P774,2)</f>
        <v>0</v>
      </c>
      <c r="R774" s="172"/>
      <c r="S774" s="172" t="s">
        <v>184</v>
      </c>
      <c r="T774" s="173" t="s">
        <v>178</v>
      </c>
      <c r="U774" s="158">
        <v>0</v>
      </c>
      <c r="V774" s="158">
        <f>ROUND(E774*U774,2)</f>
        <v>0</v>
      </c>
      <c r="W774" s="15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 t="s">
        <v>185</v>
      </c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</row>
    <row r="775" spans="1:60" outlineLevel="1" x14ac:dyDescent="0.2">
      <c r="A775" s="155"/>
      <c r="B775" s="156"/>
      <c r="C775" s="190" t="s">
        <v>747</v>
      </c>
      <c r="D775" s="188"/>
      <c r="E775" s="189">
        <v>7</v>
      </c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 t="s">
        <v>200</v>
      </c>
      <c r="AH775" s="148">
        <v>0</v>
      </c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</row>
    <row r="776" spans="1:60" outlineLevel="1" x14ac:dyDescent="0.2">
      <c r="A776" s="167">
        <v>183</v>
      </c>
      <c r="B776" s="168" t="s">
        <v>1364</v>
      </c>
      <c r="C776" s="184" t="s">
        <v>1365</v>
      </c>
      <c r="D776" s="169" t="s">
        <v>256</v>
      </c>
      <c r="E776" s="170">
        <v>25.1</v>
      </c>
      <c r="F776" s="171"/>
      <c r="G776" s="172">
        <f>ROUND(E776*F776,2)</f>
        <v>0</v>
      </c>
      <c r="H776" s="171"/>
      <c r="I776" s="172">
        <f>ROUND(E776*H776,2)</f>
        <v>0</v>
      </c>
      <c r="J776" s="171"/>
      <c r="K776" s="172">
        <f>ROUND(E776*J776,2)</f>
        <v>0</v>
      </c>
      <c r="L776" s="172">
        <v>21</v>
      </c>
      <c r="M776" s="172">
        <f>G776*(1+L776/100)</f>
        <v>0</v>
      </c>
      <c r="N776" s="172">
        <v>0</v>
      </c>
      <c r="O776" s="172">
        <f>ROUND(E776*N776,2)</f>
        <v>0</v>
      </c>
      <c r="P776" s="172">
        <v>0</v>
      </c>
      <c r="Q776" s="172">
        <f>ROUND(E776*P776,2)</f>
        <v>0</v>
      </c>
      <c r="R776" s="172"/>
      <c r="S776" s="172" t="s">
        <v>184</v>
      </c>
      <c r="T776" s="173" t="s">
        <v>178</v>
      </c>
      <c r="U776" s="158">
        <v>0</v>
      </c>
      <c r="V776" s="158">
        <f>ROUND(E776*U776,2)</f>
        <v>0</v>
      </c>
      <c r="W776" s="15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 t="s">
        <v>611</v>
      </c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</row>
    <row r="777" spans="1:60" outlineLevel="1" x14ac:dyDescent="0.2">
      <c r="A777" s="155"/>
      <c r="B777" s="156"/>
      <c r="C777" s="190" t="s">
        <v>1361</v>
      </c>
      <c r="D777" s="188"/>
      <c r="E777" s="189">
        <v>25.1</v>
      </c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 t="s">
        <v>200</v>
      </c>
      <c r="AH777" s="148">
        <v>0</v>
      </c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</row>
    <row r="778" spans="1:60" outlineLevel="1" x14ac:dyDescent="0.2">
      <c r="A778" s="167">
        <v>184</v>
      </c>
      <c r="B778" s="168" t="s">
        <v>842</v>
      </c>
      <c r="C778" s="184" t="s">
        <v>843</v>
      </c>
      <c r="D778" s="169" t="s">
        <v>256</v>
      </c>
      <c r="E778" s="170">
        <v>3.8</v>
      </c>
      <c r="F778" s="171"/>
      <c r="G778" s="172">
        <f>ROUND(E778*F778,2)</f>
        <v>0</v>
      </c>
      <c r="H778" s="171"/>
      <c r="I778" s="172">
        <f>ROUND(E778*H778,2)</f>
        <v>0</v>
      </c>
      <c r="J778" s="171"/>
      <c r="K778" s="172">
        <f>ROUND(E778*J778,2)</f>
        <v>0</v>
      </c>
      <c r="L778" s="172">
        <v>21</v>
      </c>
      <c r="M778" s="172">
        <f>G778*(1+L778/100)</f>
        <v>0</v>
      </c>
      <c r="N778" s="172">
        <v>0</v>
      </c>
      <c r="O778" s="172">
        <f>ROUND(E778*N778,2)</f>
        <v>0</v>
      </c>
      <c r="P778" s="172">
        <v>0</v>
      </c>
      <c r="Q778" s="172">
        <f>ROUND(E778*P778,2)</f>
        <v>0</v>
      </c>
      <c r="R778" s="172"/>
      <c r="S778" s="172" t="s">
        <v>184</v>
      </c>
      <c r="T778" s="173" t="s">
        <v>178</v>
      </c>
      <c r="U778" s="158">
        <v>0</v>
      </c>
      <c r="V778" s="158">
        <f>ROUND(E778*U778,2)</f>
        <v>0</v>
      </c>
      <c r="W778" s="15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 t="s">
        <v>611</v>
      </c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</row>
    <row r="779" spans="1:60" outlineLevel="1" x14ac:dyDescent="0.2">
      <c r="A779" s="155"/>
      <c r="B779" s="156"/>
      <c r="C779" s="190" t="s">
        <v>1116</v>
      </c>
      <c r="D779" s="188"/>
      <c r="E779" s="189">
        <v>3.8</v>
      </c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 t="s">
        <v>200</v>
      </c>
      <c r="AH779" s="148">
        <v>0</v>
      </c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</row>
    <row r="780" spans="1:60" outlineLevel="1" x14ac:dyDescent="0.2">
      <c r="A780" s="167">
        <v>185</v>
      </c>
      <c r="B780" s="168" t="s">
        <v>844</v>
      </c>
      <c r="C780" s="184" t="s">
        <v>845</v>
      </c>
      <c r="D780" s="169" t="s">
        <v>256</v>
      </c>
      <c r="E780" s="170">
        <v>148.80000000000001</v>
      </c>
      <c r="F780" s="171"/>
      <c r="G780" s="172">
        <f>ROUND(E780*F780,2)</f>
        <v>0</v>
      </c>
      <c r="H780" s="171"/>
      <c r="I780" s="172">
        <f>ROUND(E780*H780,2)</f>
        <v>0</v>
      </c>
      <c r="J780" s="171"/>
      <c r="K780" s="172">
        <f>ROUND(E780*J780,2)</f>
        <v>0</v>
      </c>
      <c r="L780" s="172">
        <v>21</v>
      </c>
      <c r="M780" s="172">
        <f>G780*(1+L780/100)</f>
        <v>0</v>
      </c>
      <c r="N780" s="172">
        <v>0</v>
      </c>
      <c r="O780" s="172">
        <f>ROUND(E780*N780,2)</f>
        <v>0</v>
      </c>
      <c r="P780" s="172">
        <v>0</v>
      </c>
      <c r="Q780" s="172">
        <f>ROUND(E780*P780,2)</f>
        <v>0</v>
      </c>
      <c r="R780" s="172"/>
      <c r="S780" s="172" t="s">
        <v>184</v>
      </c>
      <c r="T780" s="173" t="s">
        <v>178</v>
      </c>
      <c r="U780" s="158">
        <v>0</v>
      </c>
      <c r="V780" s="158">
        <f>ROUND(E780*U780,2)</f>
        <v>0</v>
      </c>
      <c r="W780" s="15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 t="s">
        <v>611</v>
      </c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</row>
    <row r="781" spans="1:60" outlineLevel="1" x14ac:dyDescent="0.2">
      <c r="A781" s="155"/>
      <c r="B781" s="156"/>
      <c r="C781" s="190" t="s">
        <v>1356</v>
      </c>
      <c r="D781" s="188"/>
      <c r="E781" s="189">
        <v>148.80000000000001</v>
      </c>
      <c r="F781" s="158"/>
      <c r="G781" s="158"/>
      <c r="H781" s="158"/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  <c r="W781" s="15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 t="s">
        <v>200</v>
      </c>
      <c r="AH781" s="148">
        <v>0</v>
      </c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</row>
    <row r="782" spans="1:60" ht="22.5" outlineLevel="1" x14ac:dyDescent="0.2">
      <c r="A782" s="167">
        <v>186</v>
      </c>
      <c r="B782" s="168" t="s">
        <v>846</v>
      </c>
      <c r="C782" s="184" t="s">
        <v>847</v>
      </c>
      <c r="D782" s="169" t="s">
        <v>227</v>
      </c>
      <c r="E782" s="170">
        <v>176</v>
      </c>
      <c r="F782" s="171"/>
      <c r="G782" s="172">
        <f>ROUND(E782*F782,2)</f>
        <v>0</v>
      </c>
      <c r="H782" s="171"/>
      <c r="I782" s="172">
        <f>ROUND(E782*H782,2)</f>
        <v>0</v>
      </c>
      <c r="J782" s="171"/>
      <c r="K782" s="172">
        <f>ROUND(E782*J782,2)</f>
        <v>0</v>
      </c>
      <c r="L782" s="172">
        <v>21</v>
      </c>
      <c r="M782" s="172">
        <f>G782*(1+L782/100)</f>
        <v>0</v>
      </c>
      <c r="N782" s="172">
        <v>0</v>
      </c>
      <c r="O782" s="172">
        <f>ROUND(E782*N782,2)</f>
        <v>0</v>
      </c>
      <c r="P782" s="172">
        <v>0</v>
      </c>
      <c r="Q782" s="172">
        <f>ROUND(E782*P782,2)</f>
        <v>0</v>
      </c>
      <c r="R782" s="172"/>
      <c r="S782" s="172" t="s">
        <v>184</v>
      </c>
      <c r="T782" s="173" t="s">
        <v>178</v>
      </c>
      <c r="U782" s="158">
        <v>0</v>
      </c>
      <c r="V782" s="158">
        <f>ROUND(E782*U782,2)</f>
        <v>0</v>
      </c>
      <c r="W782" s="15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 t="s">
        <v>611</v>
      </c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</row>
    <row r="783" spans="1:60" outlineLevel="1" x14ac:dyDescent="0.2">
      <c r="A783" s="155"/>
      <c r="B783" s="156"/>
      <c r="C783" s="190" t="s">
        <v>1366</v>
      </c>
      <c r="D783" s="188"/>
      <c r="E783" s="189">
        <v>176</v>
      </c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 t="s">
        <v>200</v>
      </c>
      <c r="AH783" s="148">
        <v>0</v>
      </c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</row>
    <row r="784" spans="1:60" ht="22.5" outlineLevel="1" x14ac:dyDescent="0.2">
      <c r="A784" s="167">
        <v>187</v>
      </c>
      <c r="B784" s="168" t="s">
        <v>849</v>
      </c>
      <c r="C784" s="184" t="s">
        <v>850</v>
      </c>
      <c r="D784" s="169" t="s">
        <v>227</v>
      </c>
      <c r="E784" s="170">
        <v>176</v>
      </c>
      <c r="F784" s="171"/>
      <c r="G784" s="172">
        <f>ROUND(E784*F784,2)</f>
        <v>0</v>
      </c>
      <c r="H784" s="171"/>
      <c r="I784" s="172">
        <f>ROUND(E784*H784,2)</f>
        <v>0</v>
      </c>
      <c r="J784" s="171"/>
      <c r="K784" s="172">
        <f>ROUND(E784*J784,2)</f>
        <v>0</v>
      </c>
      <c r="L784" s="172">
        <v>21</v>
      </c>
      <c r="M784" s="172">
        <f>G784*(1+L784/100)</f>
        <v>0</v>
      </c>
      <c r="N784" s="172">
        <v>0</v>
      </c>
      <c r="O784" s="172">
        <f>ROUND(E784*N784,2)</f>
        <v>0</v>
      </c>
      <c r="P784" s="172">
        <v>0</v>
      </c>
      <c r="Q784" s="172">
        <f>ROUND(E784*P784,2)</f>
        <v>0</v>
      </c>
      <c r="R784" s="172"/>
      <c r="S784" s="172" t="s">
        <v>184</v>
      </c>
      <c r="T784" s="173" t="s">
        <v>178</v>
      </c>
      <c r="U784" s="158">
        <v>0</v>
      </c>
      <c r="V784" s="158">
        <f>ROUND(E784*U784,2)</f>
        <v>0</v>
      </c>
      <c r="W784" s="15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 t="s">
        <v>611</v>
      </c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</row>
    <row r="785" spans="1:60" outlineLevel="1" x14ac:dyDescent="0.2">
      <c r="A785" s="155"/>
      <c r="B785" s="156"/>
      <c r="C785" s="190" t="s">
        <v>1366</v>
      </c>
      <c r="D785" s="188"/>
      <c r="E785" s="189">
        <v>176</v>
      </c>
      <c r="F785" s="158"/>
      <c r="G785" s="158"/>
      <c r="H785" s="158"/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  <c r="W785" s="15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 t="s">
        <v>200</v>
      </c>
      <c r="AH785" s="148">
        <v>0</v>
      </c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</row>
    <row r="786" spans="1:60" outlineLevel="1" x14ac:dyDescent="0.2">
      <c r="A786" s="167">
        <v>188</v>
      </c>
      <c r="B786" s="168" t="s">
        <v>851</v>
      </c>
      <c r="C786" s="184" t="s">
        <v>852</v>
      </c>
      <c r="D786" s="169" t="s">
        <v>227</v>
      </c>
      <c r="E786" s="170">
        <v>32</v>
      </c>
      <c r="F786" s="171"/>
      <c r="G786" s="172">
        <f>ROUND(E786*F786,2)</f>
        <v>0</v>
      </c>
      <c r="H786" s="171"/>
      <c r="I786" s="172">
        <f>ROUND(E786*H786,2)</f>
        <v>0</v>
      </c>
      <c r="J786" s="171"/>
      <c r="K786" s="172">
        <f>ROUND(E786*J786,2)</f>
        <v>0</v>
      </c>
      <c r="L786" s="172">
        <v>21</v>
      </c>
      <c r="M786" s="172">
        <f>G786*(1+L786/100)</f>
        <v>0</v>
      </c>
      <c r="N786" s="172">
        <v>0</v>
      </c>
      <c r="O786" s="172">
        <f>ROUND(E786*N786,2)</f>
        <v>0</v>
      </c>
      <c r="P786" s="172">
        <v>0</v>
      </c>
      <c r="Q786" s="172">
        <f>ROUND(E786*P786,2)</f>
        <v>0</v>
      </c>
      <c r="R786" s="172"/>
      <c r="S786" s="172" t="s">
        <v>184</v>
      </c>
      <c r="T786" s="173" t="s">
        <v>178</v>
      </c>
      <c r="U786" s="158">
        <v>0</v>
      </c>
      <c r="V786" s="158">
        <f>ROUND(E786*U786,2)</f>
        <v>0</v>
      </c>
      <c r="W786" s="15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 t="s">
        <v>185</v>
      </c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</row>
    <row r="787" spans="1:60" outlineLevel="1" x14ac:dyDescent="0.2">
      <c r="A787" s="155"/>
      <c r="B787" s="156"/>
      <c r="C787" s="190" t="s">
        <v>1367</v>
      </c>
      <c r="D787" s="188"/>
      <c r="E787" s="189">
        <v>32</v>
      </c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 t="s">
        <v>200</v>
      </c>
      <c r="AH787" s="148">
        <v>0</v>
      </c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</row>
    <row r="788" spans="1:60" outlineLevel="1" x14ac:dyDescent="0.2">
      <c r="A788" s="167">
        <v>189</v>
      </c>
      <c r="B788" s="168" t="s">
        <v>854</v>
      </c>
      <c r="C788" s="184" t="s">
        <v>855</v>
      </c>
      <c r="D788" s="169" t="s">
        <v>256</v>
      </c>
      <c r="E788" s="170">
        <v>520</v>
      </c>
      <c r="F788" s="171"/>
      <c r="G788" s="172">
        <f>ROUND(E788*F788,2)</f>
        <v>0</v>
      </c>
      <c r="H788" s="171"/>
      <c r="I788" s="172">
        <f>ROUND(E788*H788,2)</f>
        <v>0</v>
      </c>
      <c r="J788" s="171"/>
      <c r="K788" s="172">
        <f>ROUND(E788*J788,2)</f>
        <v>0</v>
      </c>
      <c r="L788" s="172">
        <v>21</v>
      </c>
      <c r="M788" s="172">
        <f>G788*(1+L788/100)</f>
        <v>0</v>
      </c>
      <c r="N788" s="172">
        <v>0</v>
      </c>
      <c r="O788" s="172">
        <f>ROUND(E788*N788,2)</f>
        <v>0</v>
      </c>
      <c r="P788" s="172">
        <v>0</v>
      </c>
      <c r="Q788" s="172">
        <f>ROUND(E788*P788,2)</f>
        <v>0</v>
      </c>
      <c r="R788" s="172"/>
      <c r="S788" s="172" t="s">
        <v>184</v>
      </c>
      <c r="T788" s="173" t="s">
        <v>178</v>
      </c>
      <c r="U788" s="158">
        <v>0</v>
      </c>
      <c r="V788" s="158">
        <f>ROUND(E788*U788,2)</f>
        <v>0</v>
      </c>
      <c r="W788" s="15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 t="s">
        <v>185</v>
      </c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</row>
    <row r="789" spans="1:60" outlineLevel="1" x14ac:dyDescent="0.2">
      <c r="A789" s="155"/>
      <c r="B789" s="156"/>
      <c r="C789" s="190" t="s">
        <v>1355</v>
      </c>
      <c r="D789" s="188"/>
      <c r="E789" s="189">
        <v>520</v>
      </c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 t="s">
        <v>200</v>
      </c>
      <c r="AH789" s="148">
        <v>0</v>
      </c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</row>
    <row r="790" spans="1:60" outlineLevel="1" x14ac:dyDescent="0.2">
      <c r="A790" s="167">
        <v>190</v>
      </c>
      <c r="B790" s="168" t="s">
        <v>856</v>
      </c>
      <c r="C790" s="184" t="s">
        <v>857</v>
      </c>
      <c r="D790" s="169" t="s">
        <v>256</v>
      </c>
      <c r="E790" s="170">
        <v>520</v>
      </c>
      <c r="F790" s="171"/>
      <c r="G790" s="172">
        <f>ROUND(E790*F790,2)</f>
        <v>0</v>
      </c>
      <c r="H790" s="171"/>
      <c r="I790" s="172">
        <f>ROUND(E790*H790,2)</f>
        <v>0</v>
      </c>
      <c r="J790" s="171"/>
      <c r="K790" s="172">
        <f>ROUND(E790*J790,2)</f>
        <v>0</v>
      </c>
      <c r="L790" s="172">
        <v>21</v>
      </c>
      <c r="M790" s="172">
        <f>G790*(1+L790/100)</f>
        <v>0</v>
      </c>
      <c r="N790" s="172">
        <v>0</v>
      </c>
      <c r="O790" s="172">
        <f>ROUND(E790*N790,2)</f>
        <v>0</v>
      </c>
      <c r="P790" s="172">
        <v>0</v>
      </c>
      <c r="Q790" s="172">
        <f>ROUND(E790*P790,2)</f>
        <v>0</v>
      </c>
      <c r="R790" s="172"/>
      <c r="S790" s="172" t="s">
        <v>184</v>
      </c>
      <c r="T790" s="173" t="s">
        <v>178</v>
      </c>
      <c r="U790" s="158">
        <v>0</v>
      </c>
      <c r="V790" s="158">
        <f>ROUND(E790*U790,2)</f>
        <v>0</v>
      </c>
      <c r="W790" s="15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 t="s">
        <v>185</v>
      </c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</row>
    <row r="791" spans="1:60" outlineLevel="1" x14ac:dyDescent="0.2">
      <c r="A791" s="155"/>
      <c r="B791" s="156"/>
      <c r="C791" s="190" t="s">
        <v>1355</v>
      </c>
      <c r="D791" s="188"/>
      <c r="E791" s="189">
        <v>520</v>
      </c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 t="s">
        <v>200</v>
      </c>
      <c r="AH791" s="148">
        <v>0</v>
      </c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</row>
    <row r="792" spans="1:60" outlineLevel="1" x14ac:dyDescent="0.2">
      <c r="A792" s="167">
        <v>191</v>
      </c>
      <c r="B792" s="168" t="s">
        <v>858</v>
      </c>
      <c r="C792" s="184" t="s">
        <v>845</v>
      </c>
      <c r="D792" s="169" t="s">
        <v>256</v>
      </c>
      <c r="E792" s="170">
        <v>8</v>
      </c>
      <c r="F792" s="171"/>
      <c r="G792" s="172">
        <f>ROUND(E792*F792,2)</f>
        <v>0</v>
      </c>
      <c r="H792" s="171"/>
      <c r="I792" s="172">
        <f>ROUND(E792*H792,2)</f>
        <v>0</v>
      </c>
      <c r="J792" s="171"/>
      <c r="K792" s="172">
        <f>ROUND(E792*J792,2)</f>
        <v>0</v>
      </c>
      <c r="L792" s="172">
        <v>21</v>
      </c>
      <c r="M792" s="172">
        <f>G792*(1+L792/100)</f>
        <v>0</v>
      </c>
      <c r="N792" s="172">
        <v>0</v>
      </c>
      <c r="O792" s="172">
        <f>ROUND(E792*N792,2)</f>
        <v>0</v>
      </c>
      <c r="P792" s="172">
        <v>0</v>
      </c>
      <c r="Q792" s="172">
        <f>ROUND(E792*P792,2)</f>
        <v>0</v>
      </c>
      <c r="R792" s="172"/>
      <c r="S792" s="172" t="s">
        <v>184</v>
      </c>
      <c r="T792" s="173" t="s">
        <v>178</v>
      </c>
      <c r="U792" s="158">
        <v>0</v>
      </c>
      <c r="V792" s="158">
        <f>ROUND(E792*U792,2)</f>
        <v>0</v>
      </c>
      <c r="W792" s="15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 t="s">
        <v>611</v>
      </c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</row>
    <row r="793" spans="1:60" outlineLevel="1" x14ac:dyDescent="0.2">
      <c r="A793" s="155"/>
      <c r="B793" s="156"/>
      <c r="C793" s="190" t="s">
        <v>1357</v>
      </c>
      <c r="D793" s="188"/>
      <c r="E793" s="189">
        <v>8</v>
      </c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 t="s">
        <v>200</v>
      </c>
      <c r="AH793" s="148">
        <v>0</v>
      </c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</row>
    <row r="794" spans="1:60" outlineLevel="1" x14ac:dyDescent="0.2">
      <c r="A794" s="167">
        <v>192</v>
      </c>
      <c r="B794" s="168" t="s">
        <v>1121</v>
      </c>
      <c r="C794" s="184" t="s">
        <v>845</v>
      </c>
      <c r="D794" s="169" t="s">
        <v>256</v>
      </c>
      <c r="E794" s="170">
        <v>15.2</v>
      </c>
      <c r="F794" s="171"/>
      <c r="G794" s="172">
        <f>ROUND(E794*F794,2)</f>
        <v>0</v>
      </c>
      <c r="H794" s="171"/>
      <c r="I794" s="172">
        <f>ROUND(E794*H794,2)</f>
        <v>0</v>
      </c>
      <c r="J794" s="171"/>
      <c r="K794" s="172">
        <f>ROUND(E794*J794,2)</f>
        <v>0</v>
      </c>
      <c r="L794" s="172">
        <v>21</v>
      </c>
      <c r="M794" s="172">
        <f>G794*(1+L794/100)</f>
        <v>0</v>
      </c>
      <c r="N794" s="172">
        <v>0</v>
      </c>
      <c r="O794" s="172">
        <f>ROUND(E794*N794,2)</f>
        <v>0</v>
      </c>
      <c r="P794" s="172">
        <v>0</v>
      </c>
      <c r="Q794" s="172">
        <f>ROUND(E794*P794,2)</f>
        <v>0</v>
      </c>
      <c r="R794" s="172"/>
      <c r="S794" s="172" t="s">
        <v>184</v>
      </c>
      <c r="T794" s="173" t="s">
        <v>178</v>
      </c>
      <c r="U794" s="158">
        <v>0</v>
      </c>
      <c r="V794" s="158">
        <f>ROUND(E794*U794,2)</f>
        <v>0</v>
      </c>
      <c r="W794" s="15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 t="s">
        <v>611</v>
      </c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</row>
    <row r="795" spans="1:60" outlineLevel="1" x14ac:dyDescent="0.2">
      <c r="A795" s="155"/>
      <c r="B795" s="156"/>
      <c r="C795" s="190" t="s">
        <v>1358</v>
      </c>
      <c r="D795" s="188"/>
      <c r="E795" s="189">
        <v>15.2</v>
      </c>
      <c r="F795" s="158"/>
      <c r="G795" s="158"/>
      <c r="H795" s="158"/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  <c r="W795" s="15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 t="s">
        <v>200</v>
      </c>
      <c r="AH795" s="148">
        <v>0</v>
      </c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</row>
    <row r="796" spans="1:60" outlineLevel="1" x14ac:dyDescent="0.2">
      <c r="A796" s="167">
        <v>193</v>
      </c>
      <c r="B796" s="168" t="s">
        <v>860</v>
      </c>
      <c r="C796" s="184" t="s">
        <v>861</v>
      </c>
      <c r="D796" s="169" t="s">
        <v>256</v>
      </c>
      <c r="E796" s="170">
        <v>27</v>
      </c>
      <c r="F796" s="171"/>
      <c r="G796" s="172">
        <f>ROUND(E796*F796,2)</f>
        <v>0</v>
      </c>
      <c r="H796" s="171"/>
      <c r="I796" s="172">
        <f>ROUND(E796*H796,2)</f>
        <v>0</v>
      </c>
      <c r="J796" s="171"/>
      <c r="K796" s="172">
        <f>ROUND(E796*J796,2)</f>
        <v>0</v>
      </c>
      <c r="L796" s="172">
        <v>21</v>
      </c>
      <c r="M796" s="172">
        <f>G796*(1+L796/100)</f>
        <v>0</v>
      </c>
      <c r="N796" s="172">
        <v>0</v>
      </c>
      <c r="O796" s="172">
        <f>ROUND(E796*N796,2)</f>
        <v>0</v>
      </c>
      <c r="P796" s="172">
        <v>0</v>
      </c>
      <c r="Q796" s="172">
        <f>ROUND(E796*P796,2)</f>
        <v>0</v>
      </c>
      <c r="R796" s="172"/>
      <c r="S796" s="172" t="s">
        <v>184</v>
      </c>
      <c r="T796" s="173" t="s">
        <v>178</v>
      </c>
      <c r="U796" s="158">
        <v>0</v>
      </c>
      <c r="V796" s="158">
        <f>ROUND(E796*U796,2)</f>
        <v>0</v>
      </c>
      <c r="W796" s="15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 t="s">
        <v>611</v>
      </c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</row>
    <row r="797" spans="1:60" outlineLevel="1" x14ac:dyDescent="0.2">
      <c r="A797" s="155"/>
      <c r="B797" s="156"/>
      <c r="C797" s="190" t="s">
        <v>1359</v>
      </c>
      <c r="D797" s="188"/>
      <c r="E797" s="189">
        <v>27</v>
      </c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 t="s">
        <v>200</v>
      </c>
      <c r="AH797" s="148">
        <v>0</v>
      </c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</row>
    <row r="798" spans="1:60" outlineLevel="1" x14ac:dyDescent="0.2">
      <c r="A798" s="167">
        <v>194</v>
      </c>
      <c r="B798" s="168" t="s">
        <v>1368</v>
      </c>
      <c r="C798" s="184" t="s">
        <v>1125</v>
      </c>
      <c r="D798" s="169" t="s">
        <v>256</v>
      </c>
      <c r="E798" s="170">
        <v>27.5</v>
      </c>
      <c r="F798" s="171"/>
      <c r="G798" s="172">
        <f>ROUND(E798*F798,2)</f>
        <v>0</v>
      </c>
      <c r="H798" s="171"/>
      <c r="I798" s="172">
        <f>ROUND(E798*H798,2)</f>
        <v>0</v>
      </c>
      <c r="J798" s="171"/>
      <c r="K798" s="172">
        <f>ROUND(E798*J798,2)</f>
        <v>0</v>
      </c>
      <c r="L798" s="172">
        <v>21</v>
      </c>
      <c r="M798" s="172">
        <f>G798*(1+L798/100)</f>
        <v>0</v>
      </c>
      <c r="N798" s="172">
        <v>0</v>
      </c>
      <c r="O798" s="172">
        <f>ROUND(E798*N798,2)</f>
        <v>0</v>
      </c>
      <c r="P798" s="172">
        <v>0</v>
      </c>
      <c r="Q798" s="172">
        <f>ROUND(E798*P798,2)</f>
        <v>0</v>
      </c>
      <c r="R798" s="172"/>
      <c r="S798" s="172" t="s">
        <v>184</v>
      </c>
      <c r="T798" s="173" t="s">
        <v>178</v>
      </c>
      <c r="U798" s="158">
        <v>0</v>
      </c>
      <c r="V798" s="158">
        <f>ROUND(E798*U798,2)</f>
        <v>0</v>
      </c>
      <c r="W798" s="15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 t="s">
        <v>611</v>
      </c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</row>
    <row r="799" spans="1:60" outlineLevel="1" x14ac:dyDescent="0.2">
      <c r="A799" s="155"/>
      <c r="B799" s="156"/>
      <c r="C799" s="190" t="s">
        <v>1362</v>
      </c>
      <c r="D799" s="188"/>
      <c r="E799" s="189">
        <v>27.5</v>
      </c>
      <c r="F799" s="158"/>
      <c r="G799" s="158"/>
      <c r="H799" s="158"/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 t="s">
        <v>200</v>
      </c>
      <c r="AH799" s="148">
        <v>0</v>
      </c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</row>
    <row r="800" spans="1:60" outlineLevel="1" x14ac:dyDescent="0.2">
      <c r="A800" s="167">
        <v>195</v>
      </c>
      <c r="B800" s="168" t="s">
        <v>1369</v>
      </c>
      <c r="C800" s="184" t="s">
        <v>1370</v>
      </c>
      <c r="D800" s="169" t="s">
        <v>256</v>
      </c>
      <c r="E800" s="170">
        <v>2.4</v>
      </c>
      <c r="F800" s="171"/>
      <c r="G800" s="172">
        <f>ROUND(E800*F800,2)</f>
        <v>0</v>
      </c>
      <c r="H800" s="171"/>
      <c r="I800" s="172">
        <f>ROUND(E800*H800,2)</f>
        <v>0</v>
      </c>
      <c r="J800" s="171"/>
      <c r="K800" s="172">
        <f>ROUND(E800*J800,2)</f>
        <v>0</v>
      </c>
      <c r="L800" s="172">
        <v>21</v>
      </c>
      <c r="M800" s="172">
        <f>G800*(1+L800/100)</f>
        <v>0</v>
      </c>
      <c r="N800" s="172">
        <v>0</v>
      </c>
      <c r="O800" s="172">
        <f>ROUND(E800*N800,2)</f>
        <v>0</v>
      </c>
      <c r="P800" s="172">
        <v>0</v>
      </c>
      <c r="Q800" s="172">
        <f>ROUND(E800*P800,2)</f>
        <v>0</v>
      </c>
      <c r="R800" s="172"/>
      <c r="S800" s="172" t="s">
        <v>184</v>
      </c>
      <c r="T800" s="173" t="s">
        <v>178</v>
      </c>
      <c r="U800" s="158">
        <v>0</v>
      </c>
      <c r="V800" s="158">
        <f>ROUND(E800*U800,2)</f>
        <v>0</v>
      </c>
      <c r="W800" s="15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 t="s">
        <v>611</v>
      </c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</row>
    <row r="801" spans="1:60" outlineLevel="1" x14ac:dyDescent="0.2">
      <c r="A801" s="155"/>
      <c r="B801" s="156"/>
      <c r="C801" s="190" t="s">
        <v>1371</v>
      </c>
      <c r="D801" s="188"/>
      <c r="E801" s="189">
        <v>2.4</v>
      </c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 t="s">
        <v>200</v>
      </c>
      <c r="AH801" s="148">
        <v>0</v>
      </c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</row>
    <row r="802" spans="1:60" outlineLevel="1" x14ac:dyDescent="0.2">
      <c r="A802" s="167">
        <v>196</v>
      </c>
      <c r="B802" s="168" t="s">
        <v>1372</v>
      </c>
      <c r="C802" s="184" t="s">
        <v>868</v>
      </c>
      <c r="D802" s="169" t="s">
        <v>256</v>
      </c>
      <c r="E802" s="170">
        <v>6.8</v>
      </c>
      <c r="F802" s="171"/>
      <c r="G802" s="172">
        <f>ROUND(E802*F802,2)</f>
        <v>0</v>
      </c>
      <c r="H802" s="171"/>
      <c r="I802" s="172">
        <f>ROUND(E802*H802,2)</f>
        <v>0</v>
      </c>
      <c r="J802" s="171"/>
      <c r="K802" s="172">
        <f>ROUND(E802*J802,2)</f>
        <v>0</v>
      </c>
      <c r="L802" s="172">
        <v>21</v>
      </c>
      <c r="M802" s="172">
        <f>G802*(1+L802/100)</f>
        <v>0</v>
      </c>
      <c r="N802" s="172">
        <v>0</v>
      </c>
      <c r="O802" s="172">
        <f>ROUND(E802*N802,2)</f>
        <v>0</v>
      </c>
      <c r="P802" s="172">
        <v>0</v>
      </c>
      <c r="Q802" s="172">
        <f>ROUND(E802*P802,2)</f>
        <v>0</v>
      </c>
      <c r="R802" s="172"/>
      <c r="S802" s="172" t="s">
        <v>184</v>
      </c>
      <c r="T802" s="173" t="s">
        <v>178</v>
      </c>
      <c r="U802" s="158">
        <v>0</v>
      </c>
      <c r="V802" s="158">
        <f>ROUND(E802*U802,2)</f>
        <v>0</v>
      </c>
      <c r="W802" s="15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 t="s">
        <v>611</v>
      </c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</row>
    <row r="803" spans="1:60" outlineLevel="1" x14ac:dyDescent="0.2">
      <c r="A803" s="155"/>
      <c r="B803" s="156"/>
      <c r="C803" s="190" t="s">
        <v>806</v>
      </c>
      <c r="D803" s="188"/>
      <c r="E803" s="189">
        <v>6.8</v>
      </c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 t="s">
        <v>200</v>
      </c>
      <c r="AH803" s="148">
        <v>0</v>
      </c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</row>
    <row r="804" spans="1:60" outlineLevel="1" x14ac:dyDescent="0.2">
      <c r="A804" s="167">
        <v>197</v>
      </c>
      <c r="B804" s="168" t="s">
        <v>1373</v>
      </c>
      <c r="C804" s="184" t="s">
        <v>866</v>
      </c>
      <c r="D804" s="169" t="s">
        <v>256</v>
      </c>
      <c r="E804" s="170">
        <v>2.5</v>
      </c>
      <c r="F804" s="171"/>
      <c r="G804" s="172">
        <f>ROUND(E804*F804,2)</f>
        <v>0</v>
      </c>
      <c r="H804" s="171"/>
      <c r="I804" s="172">
        <f>ROUND(E804*H804,2)</f>
        <v>0</v>
      </c>
      <c r="J804" s="171"/>
      <c r="K804" s="172">
        <f>ROUND(E804*J804,2)</f>
        <v>0</v>
      </c>
      <c r="L804" s="172">
        <v>21</v>
      </c>
      <c r="M804" s="172">
        <f>G804*(1+L804/100)</f>
        <v>0</v>
      </c>
      <c r="N804" s="172">
        <v>0</v>
      </c>
      <c r="O804" s="172">
        <f>ROUND(E804*N804,2)</f>
        <v>0</v>
      </c>
      <c r="P804" s="172">
        <v>0</v>
      </c>
      <c r="Q804" s="172">
        <f>ROUND(E804*P804,2)</f>
        <v>0</v>
      </c>
      <c r="R804" s="172"/>
      <c r="S804" s="172" t="s">
        <v>184</v>
      </c>
      <c r="T804" s="173" t="s">
        <v>178</v>
      </c>
      <c r="U804" s="158">
        <v>0</v>
      </c>
      <c r="V804" s="158">
        <f>ROUND(E804*U804,2)</f>
        <v>0</v>
      </c>
      <c r="W804" s="15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 t="s">
        <v>611</v>
      </c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</row>
    <row r="805" spans="1:60" outlineLevel="1" x14ac:dyDescent="0.2">
      <c r="A805" s="155"/>
      <c r="B805" s="156"/>
      <c r="C805" s="190" t="s">
        <v>1363</v>
      </c>
      <c r="D805" s="188"/>
      <c r="E805" s="189">
        <v>2.5</v>
      </c>
      <c r="F805" s="158"/>
      <c r="G805" s="158"/>
      <c r="H805" s="158"/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  <c r="W805" s="15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 t="s">
        <v>200</v>
      </c>
      <c r="AH805" s="148">
        <v>0</v>
      </c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</row>
    <row r="806" spans="1:60" outlineLevel="1" x14ac:dyDescent="0.2">
      <c r="A806" s="167">
        <v>198</v>
      </c>
      <c r="B806" s="168" t="s">
        <v>1374</v>
      </c>
      <c r="C806" s="184" t="s">
        <v>1375</v>
      </c>
      <c r="D806" s="169" t="s">
        <v>256</v>
      </c>
      <c r="E806" s="170">
        <v>9</v>
      </c>
      <c r="F806" s="171"/>
      <c r="G806" s="172">
        <f>ROUND(E806*F806,2)</f>
        <v>0</v>
      </c>
      <c r="H806" s="171"/>
      <c r="I806" s="172">
        <f>ROUND(E806*H806,2)</f>
        <v>0</v>
      </c>
      <c r="J806" s="171"/>
      <c r="K806" s="172">
        <f>ROUND(E806*J806,2)</f>
        <v>0</v>
      </c>
      <c r="L806" s="172">
        <v>21</v>
      </c>
      <c r="M806" s="172">
        <f>G806*(1+L806/100)</f>
        <v>0</v>
      </c>
      <c r="N806" s="172">
        <v>0</v>
      </c>
      <c r="O806" s="172">
        <f>ROUND(E806*N806,2)</f>
        <v>0</v>
      </c>
      <c r="P806" s="172">
        <v>0</v>
      </c>
      <c r="Q806" s="172">
        <f>ROUND(E806*P806,2)</f>
        <v>0</v>
      </c>
      <c r="R806" s="172"/>
      <c r="S806" s="172" t="s">
        <v>184</v>
      </c>
      <c r="T806" s="173" t="s">
        <v>178</v>
      </c>
      <c r="U806" s="158">
        <v>0</v>
      </c>
      <c r="V806" s="158">
        <f>ROUND(E806*U806,2)</f>
        <v>0</v>
      </c>
      <c r="W806" s="15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 t="s">
        <v>611</v>
      </c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</row>
    <row r="807" spans="1:60" outlineLevel="1" x14ac:dyDescent="0.2">
      <c r="A807" s="155"/>
      <c r="B807" s="156"/>
      <c r="C807" s="190" t="s">
        <v>742</v>
      </c>
      <c r="D807" s="188"/>
      <c r="E807" s="189">
        <v>9</v>
      </c>
      <c r="F807" s="158"/>
      <c r="G807" s="158"/>
      <c r="H807" s="158"/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  <c r="W807" s="15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 t="s">
        <v>200</v>
      </c>
      <c r="AH807" s="148">
        <v>0</v>
      </c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</row>
    <row r="808" spans="1:60" outlineLevel="1" x14ac:dyDescent="0.2">
      <c r="A808" s="155">
        <v>199</v>
      </c>
      <c r="B808" s="156" t="s">
        <v>869</v>
      </c>
      <c r="C808" s="203" t="s">
        <v>870</v>
      </c>
      <c r="D808" s="157" t="s">
        <v>0</v>
      </c>
      <c r="E808" s="198"/>
      <c r="F808" s="159"/>
      <c r="G808" s="158">
        <f>ROUND(E808*F808,2)</f>
        <v>0</v>
      </c>
      <c r="H808" s="159"/>
      <c r="I808" s="158">
        <f>ROUND(E808*H808,2)</f>
        <v>0</v>
      </c>
      <c r="J808" s="159"/>
      <c r="K808" s="158">
        <f>ROUND(E808*J808,2)</f>
        <v>0</v>
      </c>
      <c r="L808" s="158">
        <v>21</v>
      </c>
      <c r="M808" s="158">
        <f>G808*(1+L808/100)</f>
        <v>0</v>
      </c>
      <c r="N808" s="158">
        <v>0</v>
      </c>
      <c r="O808" s="158">
        <f>ROUND(E808*N808,2)</f>
        <v>0</v>
      </c>
      <c r="P808" s="158">
        <v>0</v>
      </c>
      <c r="Q808" s="158">
        <f>ROUND(E808*P808,2)</f>
        <v>0</v>
      </c>
      <c r="R808" s="158"/>
      <c r="S808" s="158" t="s">
        <v>177</v>
      </c>
      <c r="T808" s="158" t="s">
        <v>178</v>
      </c>
      <c r="U808" s="158">
        <v>0</v>
      </c>
      <c r="V808" s="158">
        <f>ROUND(E808*U808,2)</f>
        <v>0</v>
      </c>
      <c r="W808" s="15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 t="s">
        <v>702</v>
      </c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</row>
    <row r="809" spans="1:60" x14ac:dyDescent="0.2">
      <c r="A809" s="161" t="s">
        <v>172</v>
      </c>
      <c r="B809" s="162" t="s">
        <v>122</v>
      </c>
      <c r="C809" s="182" t="s">
        <v>123</v>
      </c>
      <c r="D809" s="163"/>
      <c r="E809" s="164"/>
      <c r="F809" s="165"/>
      <c r="G809" s="165">
        <f>SUMIF(AG810:AG868,"&lt;&gt;NOR",G810:G868)</f>
        <v>0</v>
      </c>
      <c r="H809" s="165"/>
      <c r="I809" s="165">
        <f>SUM(I810:I868)</f>
        <v>0</v>
      </c>
      <c r="J809" s="165"/>
      <c r="K809" s="165">
        <f>SUM(K810:K868)</f>
        <v>0</v>
      </c>
      <c r="L809" s="165"/>
      <c r="M809" s="165">
        <f>SUM(M810:M868)</f>
        <v>0</v>
      </c>
      <c r="N809" s="165"/>
      <c r="O809" s="165">
        <f>SUM(O810:O868)</f>
        <v>0</v>
      </c>
      <c r="P809" s="165"/>
      <c r="Q809" s="165">
        <f>SUM(Q810:Q868)</f>
        <v>0</v>
      </c>
      <c r="R809" s="165"/>
      <c r="S809" s="165"/>
      <c r="T809" s="166"/>
      <c r="U809" s="160"/>
      <c r="V809" s="160">
        <f>SUM(V810:V868)</f>
        <v>1262.53</v>
      </c>
      <c r="W809" s="160"/>
      <c r="AG809" t="s">
        <v>173</v>
      </c>
    </row>
    <row r="810" spans="1:60" ht="22.5" outlineLevel="1" x14ac:dyDescent="0.2">
      <c r="A810" s="167">
        <v>200</v>
      </c>
      <c r="B810" s="168" t="s">
        <v>1376</v>
      </c>
      <c r="C810" s="184" t="s">
        <v>1377</v>
      </c>
      <c r="D810" s="169" t="s">
        <v>256</v>
      </c>
      <c r="E810" s="170">
        <v>23</v>
      </c>
      <c r="F810" s="171"/>
      <c r="G810" s="172">
        <f>ROUND(E810*F810,2)</f>
        <v>0</v>
      </c>
      <c r="H810" s="171"/>
      <c r="I810" s="172">
        <f>ROUND(E810*H810,2)</f>
        <v>0</v>
      </c>
      <c r="J810" s="171"/>
      <c r="K810" s="172">
        <f>ROUND(E810*J810,2)</f>
        <v>0</v>
      </c>
      <c r="L810" s="172">
        <v>21</v>
      </c>
      <c r="M810" s="172">
        <f>G810*(1+L810/100)</f>
        <v>0</v>
      </c>
      <c r="N810" s="172">
        <v>0</v>
      </c>
      <c r="O810" s="172">
        <f>ROUND(E810*N810,2)</f>
        <v>0</v>
      </c>
      <c r="P810" s="172">
        <v>0</v>
      </c>
      <c r="Q810" s="172">
        <f>ROUND(E810*P810,2)</f>
        <v>0</v>
      </c>
      <c r="R810" s="172"/>
      <c r="S810" s="172" t="s">
        <v>177</v>
      </c>
      <c r="T810" s="173" t="s">
        <v>178</v>
      </c>
      <c r="U810" s="158">
        <v>0.47</v>
      </c>
      <c r="V810" s="158">
        <f>ROUND(E810*U810,2)</f>
        <v>10.81</v>
      </c>
      <c r="W810" s="15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 t="s">
        <v>611</v>
      </c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</row>
    <row r="811" spans="1:60" outlineLevel="1" x14ac:dyDescent="0.2">
      <c r="A811" s="155"/>
      <c r="B811" s="156"/>
      <c r="C811" s="190" t="s">
        <v>1378</v>
      </c>
      <c r="D811" s="188"/>
      <c r="E811" s="189">
        <v>23</v>
      </c>
      <c r="F811" s="158"/>
      <c r="G811" s="158"/>
      <c r="H811" s="158"/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  <c r="W811" s="15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 t="s">
        <v>200</v>
      </c>
      <c r="AH811" s="148">
        <v>0</v>
      </c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</row>
    <row r="812" spans="1:60" ht="22.5" outlineLevel="1" x14ac:dyDescent="0.2">
      <c r="A812" s="167">
        <v>201</v>
      </c>
      <c r="B812" s="168" t="s">
        <v>1379</v>
      </c>
      <c r="C812" s="184" t="s">
        <v>1380</v>
      </c>
      <c r="D812" s="169" t="s">
        <v>256</v>
      </c>
      <c r="E812" s="170">
        <v>23</v>
      </c>
      <c r="F812" s="171"/>
      <c r="G812" s="172">
        <f>ROUND(E812*F812,2)</f>
        <v>0</v>
      </c>
      <c r="H812" s="171"/>
      <c r="I812" s="172">
        <f>ROUND(E812*H812,2)</f>
        <v>0</v>
      </c>
      <c r="J812" s="171"/>
      <c r="K812" s="172">
        <f>ROUND(E812*J812,2)</f>
        <v>0</v>
      </c>
      <c r="L812" s="172">
        <v>21</v>
      </c>
      <c r="M812" s="172">
        <f>G812*(1+L812/100)</f>
        <v>0</v>
      </c>
      <c r="N812" s="172">
        <v>0</v>
      </c>
      <c r="O812" s="172">
        <f>ROUND(E812*N812,2)</f>
        <v>0</v>
      </c>
      <c r="P812" s="172">
        <v>0</v>
      </c>
      <c r="Q812" s="172">
        <f>ROUND(E812*P812,2)</f>
        <v>0</v>
      </c>
      <c r="R812" s="172"/>
      <c r="S812" s="172" t="s">
        <v>177</v>
      </c>
      <c r="T812" s="173" t="s">
        <v>178</v>
      </c>
      <c r="U812" s="158">
        <v>0.28699999999999998</v>
      </c>
      <c r="V812" s="158">
        <f>ROUND(E812*U812,2)</f>
        <v>6.6</v>
      </c>
      <c r="W812" s="15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 t="s">
        <v>611</v>
      </c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</row>
    <row r="813" spans="1:60" outlineLevel="1" x14ac:dyDescent="0.2">
      <c r="A813" s="155"/>
      <c r="B813" s="156"/>
      <c r="C813" s="190" t="s">
        <v>1378</v>
      </c>
      <c r="D813" s="188"/>
      <c r="E813" s="189">
        <v>23</v>
      </c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 t="s">
        <v>200</v>
      </c>
      <c r="AH813" s="148">
        <v>0</v>
      </c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</row>
    <row r="814" spans="1:60" ht="22.5" outlineLevel="1" x14ac:dyDescent="0.2">
      <c r="A814" s="167">
        <v>202</v>
      </c>
      <c r="B814" s="168" t="s">
        <v>1381</v>
      </c>
      <c r="C814" s="184" t="s">
        <v>1382</v>
      </c>
      <c r="D814" s="169" t="s">
        <v>227</v>
      </c>
      <c r="E814" s="170">
        <v>2</v>
      </c>
      <c r="F814" s="171"/>
      <c r="G814" s="172">
        <f>ROUND(E814*F814,2)</f>
        <v>0</v>
      </c>
      <c r="H814" s="171"/>
      <c r="I814" s="172">
        <f>ROUND(E814*H814,2)</f>
        <v>0</v>
      </c>
      <c r="J814" s="171"/>
      <c r="K814" s="172">
        <f>ROUND(E814*J814,2)</f>
        <v>0</v>
      </c>
      <c r="L814" s="172">
        <v>21</v>
      </c>
      <c r="M814" s="172">
        <f>G814*(1+L814/100)</f>
        <v>0</v>
      </c>
      <c r="N814" s="172">
        <v>0</v>
      </c>
      <c r="O814" s="172">
        <f>ROUND(E814*N814,2)</f>
        <v>0</v>
      </c>
      <c r="P814" s="172">
        <v>0</v>
      </c>
      <c r="Q814" s="172">
        <f>ROUND(E814*P814,2)</f>
        <v>0</v>
      </c>
      <c r="R814" s="172"/>
      <c r="S814" s="172" t="s">
        <v>177</v>
      </c>
      <c r="T814" s="173" t="s">
        <v>178</v>
      </c>
      <c r="U814" s="158">
        <v>1.88</v>
      </c>
      <c r="V814" s="158">
        <f>ROUND(E814*U814,2)</f>
        <v>3.76</v>
      </c>
      <c r="W814" s="15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 t="s">
        <v>611</v>
      </c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</row>
    <row r="815" spans="1:60" outlineLevel="1" x14ac:dyDescent="0.2">
      <c r="A815" s="155"/>
      <c r="B815" s="156"/>
      <c r="C815" s="190" t="s">
        <v>1383</v>
      </c>
      <c r="D815" s="188"/>
      <c r="E815" s="189">
        <v>2</v>
      </c>
      <c r="F815" s="158"/>
      <c r="G815" s="158"/>
      <c r="H815" s="158"/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  <c r="W815" s="15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 t="s">
        <v>200</v>
      </c>
      <c r="AH815" s="148">
        <v>0</v>
      </c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</row>
    <row r="816" spans="1:60" ht="22.5" outlineLevel="1" x14ac:dyDescent="0.2">
      <c r="A816" s="167">
        <v>203</v>
      </c>
      <c r="B816" s="168" t="s">
        <v>1384</v>
      </c>
      <c r="C816" s="184" t="s">
        <v>1385</v>
      </c>
      <c r="D816" s="169" t="s">
        <v>227</v>
      </c>
      <c r="E816" s="170">
        <v>2</v>
      </c>
      <c r="F816" s="171"/>
      <c r="G816" s="172">
        <f>ROUND(E816*F816,2)</f>
        <v>0</v>
      </c>
      <c r="H816" s="171"/>
      <c r="I816" s="172">
        <f>ROUND(E816*H816,2)</f>
        <v>0</v>
      </c>
      <c r="J816" s="171"/>
      <c r="K816" s="172">
        <f>ROUND(E816*J816,2)</f>
        <v>0</v>
      </c>
      <c r="L816" s="172">
        <v>21</v>
      </c>
      <c r="M816" s="172">
        <f>G816*(1+L816/100)</f>
        <v>0</v>
      </c>
      <c r="N816" s="172">
        <v>0</v>
      </c>
      <c r="O816" s="172">
        <f>ROUND(E816*N816,2)</f>
        <v>0</v>
      </c>
      <c r="P816" s="172">
        <v>0</v>
      </c>
      <c r="Q816" s="172">
        <f>ROUND(E816*P816,2)</f>
        <v>0</v>
      </c>
      <c r="R816" s="172"/>
      <c r="S816" s="172" t="s">
        <v>177</v>
      </c>
      <c r="T816" s="173" t="s">
        <v>178</v>
      </c>
      <c r="U816" s="158">
        <v>0.60199999999999998</v>
      </c>
      <c r="V816" s="158">
        <f>ROUND(E816*U816,2)</f>
        <v>1.2</v>
      </c>
      <c r="W816" s="15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 t="s">
        <v>611</v>
      </c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</row>
    <row r="817" spans="1:60" outlineLevel="1" x14ac:dyDescent="0.2">
      <c r="A817" s="155"/>
      <c r="B817" s="156"/>
      <c r="C817" s="190" t="s">
        <v>1383</v>
      </c>
      <c r="D817" s="188"/>
      <c r="E817" s="189">
        <v>2</v>
      </c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 t="s">
        <v>200</v>
      </c>
      <c r="AH817" s="148">
        <v>0</v>
      </c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</row>
    <row r="818" spans="1:60" ht="22.5" outlineLevel="1" x14ac:dyDescent="0.2">
      <c r="A818" s="167">
        <v>204</v>
      </c>
      <c r="B818" s="168" t="s">
        <v>871</v>
      </c>
      <c r="C818" s="184" t="s">
        <v>872</v>
      </c>
      <c r="D818" s="169" t="s">
        <v>636</v>
      </c>
      <c r="E818" s="170">
        <v>4063.3</v>
      </c>
      <c r="F818" s="171"/>
      <c r="G818" s="172">
        <f>ROUND(E818*F818,2)</f>
        <v>0</v>
      </c>
      <c r="H818" s="171"/>
      <c r="I818" s="172">
        <f>ROUND(E818*H818,2)</f>
        <v>0</v>
      </c>
      <c r="J818" s="171"/>
      <c r="K818" s="172">
        <f>ROUND(E818*J818,2)</f>
        <v>0</v>
      </c>
      <c r="L818" s="172">
        <v>21</v>
      </c>
      <c r="M818" s="172">
        <f>G818*(1+L818/100)</f>
        <v>0</v>
      </c>
      <c r="N818" s="172">
        <v>0</v>
      </c>
      <c r="O818" s="172">
        <f>ROUND(E818*N818,2)</f>
        <v>0</v>
      </c>
      <c r="P818" s="172">
        <v>0</v>
      </c>
      <c r="Q818" s="172">
        <f>ROUND(E818*P818,2)</f>
        <v>0</v>
      </c>
      <c r="R818" s="172"/>
      <c r="S818" s="172" t="s">
        <v>177</v>
      </c>
      <c r="T818" s="173" t="s">
        <v>178</v>
      </c>
      <c r="U818" s="158">
        <v>9.7000000000000003E-2</v>
      </c>
      <c r="V818" s="158">
        <f>ROUND(E818*U818,2)</f>
        <v>394.14</v>
      </c>
      <c r="W818" s="15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 t="s">
        <v>611</v>
      </c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</row>
    <row r="819" spans="1:60" outlineLevel="1" x14ac:dyDescent="0.2">
      <c r="A819" s="155"/>
      <c r="B819" s="156"/>
      <c r="C819" s="190" t="s">
        <v>873</v>
      </c>
      <c r="D819" s="188"/>
      <c r="E819" s="189">
        <v>141.18</v>
      </c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 t="s">
        <v>200</v>
      </c>
      <c r="AH819" s="148">
        <v>0</v>
      </c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</row>
    <row r="820" spans="1:60" outlineLevel="1" x14ac:dyDescent="0.2">
      <c r="A820" s="155"/>
      <c r="B820" s="156"/>
      <c r="C820" s="190" t="s">
        <v>874</v>
      </c>
      <c r="D820" s="188"/>
      <c r="E820" s="189">
        <v>39.44</v>
      </c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 t="s">
        <v>200</v>
      </c>
      <c r="AH820" s="148">
        <v>0</v>
      </c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</row>
    <row r="821" spans="1:60" outlineLevel="1" x14ac:dyDescent="0.2">
      <c r="A821" s="155"/>
      <c r="B821" s="156"/>
      <c r="C821" s="190" t="s">
        <v>1386</v>
      </c>
      <c r="D821" s="188"/>
      <c r="E821" s="189">
        <v>2215.1999999999998</v>
      </c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 t="s">
        <v>200</v>
      </c>
      <c r="AH821" s="148">
        <v>0</v>
      </c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</row>
    <row r="822" spans="1:60" outlineLevel="1" x14ac:dyDescent="0.2">
      <c r="A822" s="155"/>
      <c r="B822" s="156"/>
      <c r="C822" s="190" t="s">
        <v>1387</v>
      </c>
      <c r="D822" s="188"/>
      <c r="E822" s="189">
        <v>1104.32</v>
      </c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 t="s">
        <v>200</v>
      </c>
      <c r="AH822" s="148">
        <v>0</v>
      </c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</row>
    <row r="823" spans="1:60" outlineLevel="1" x14ac:dyDescent="0.2">
      <c r="A823" s="155"/>
      <c r="B823" s="156"/>
      <c r="C823" s="190" t="s">
        <v>1388</v>
      </c>
      <c r="D823" s="188"/>
      <c r="E823" s="189">
        <v>246.14</v>
      </c>
      <c r="F823" s="158"/>
      <c r="G823" s="158"/>
      <c r="H823" s="158"/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  <c r="W823" s="15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 t="s">
        <v>200</v>
      </c>
      <c r="AH823" s="148">
        <v>0</v>
      </c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</row>
    <row r="824" spans="1:60" outlineLevel="1" x14ac:dyDescent="0.2">
      <c r="A824" s="155"/>
      <c r="B824" s="156"/>
      <c r="C824" s="190" t="s">
        <v>1389</v>
      </c>
      <c r="D824" s="188"/>
      <c r="E824" s="189">
        <v>191.76</v>
      </c>
      <c r="F824" s="158"/>
      <c r="G824" s="158"/>
      <c r="H824" s="158"/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  <c r="W824" s="15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 t="s">
        <v>200</v>
      </c>
      <c r="AH824" s="148">
        <v>0</v>
      </c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</row>
    <row r="825" spans="1:60" outlineLevel="1" x14ac:dyDescent="0.2">
      <c r="A825" s="155"/>
      <c r="B825" s="156"/>
      <c r="C825" s="190" t="s">
        <v>1390</v>
      </c>
      <c r="D825" s="188"/>
      <c r="E825" s="189">
        <v>47.94</v>
      </c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 t="s">
        <v>200</v>
      </c>
      <c r="AH825" s="148">
        <v>0</v>
      </c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</row>
    <row r="826" spans="1:60" outlineLevel="1" x14ac:dyDescent="0.2">
      <c r="A826" s="155"/>
      <c r="B826" s="156"/>
      <c r="C826" s="190" t="s">
        <v>1391</v>
      </c>
      <c r="D826" s="188"/>
      <c r="E826" s="189">
        <v>77.319999999999993</v>
      </c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 t="s">
        <v>200</v>
      </c>
      <c r="AH826" s="148">
        <v>0</v>
      </c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</row>
    <row r="827" spans="1:60" ht="22.5" outlineLevel="1" x14ac:dyDescent="0.2">
      <c r="A827" s="167">
        <v>205</v>
      </c>
      <c r="B827" s="168" t="s">
        <v>871</v>
      </c>
      <c r="C827" s="184" t="s">
        <v>872</v>
      </c>
      <c r="D827" s="169" t="s">
        <v>636</v>
      </c>
      <c r="E827" s="170">
        <v>100</v>
      </c>
      <c r="F827" s="171"/>
      <c r="G827" s="172">
        <f>ROUND(E827*F827,2)</f>
        <v>0</v>
      </c>
      <c r="H827" s="171"/>
      <c r="I827" s="172">
        <f>ROUND(E827*H827,2)</f>
        <v>0</v>
      </c>
      <c r="J827" s="171"/>
      <c r="K827" s="172">
        <f>ROUND(E827*J827,2)</f>
        <v>0</v>
      </c>
      <c r="L827" s="172">
        <v>21</v>
      </c>
      <c r="M827" s="172">
        <f>G827*(1+L827/100)</f>
        <v>0</v>
      </c>
      <c r="N827" s="172">
        <v>0</v>
      </c>
      <c r="O827" s="172">
        <f>ROUND(E827*N827,2)</f>
        <v>0</v>
      </c>
      <c r="P827" s="172">
        <v>0</v>
      </c>
      <c r="Q827" s="172">
        <f>ROUND(E827*P827,2)</f>
        <v>0</v>
      </c>
      <c r="R827" s="172"/>
      <c r="S827" s="172" t="s">
        <v>177</v>
      </c>
      <c r="T827" s="173" t="s">
        <v>178</v>
      </c>
      <c r="U827" s="158">
        <v>9.7000000000000003E-2</v>
      </c>
      <c r="V827" s="158">
        <f>ROUND(E827*U827,2)</f>
        <v>9.6999999999999993</v>
      </c>
      <c r="W827" s="15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 t="s">
        <v>611</v>
      </c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</row>
    <row r="828" spans="1:60" outlineLevel="1" x14ac:dyDescent="0.2">
      <c r="A828" s="155"/>
      <c r="B828" s="156"/>
      <c r="C828" s="190" t="s">
        <v>1392</v>
      </c>
      <c r="D828" s="188"/>
      <c r="E828" s="189">
        <v>100</v>
      </c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 t="s">
        <v>200</v>
      </c>
      <c r="AH828" s="148">
        <v>0</v>
      </c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</row>
    <row r="829" spans="1:60" ht="22.5" outlineLevel="1" x14ac:dyDescent="0.2">
      <c r="A829" s="167">
        <v>206</v>
      </c>
      <c r="B829" s="168" t="s">
        <v>881</v>
      </c>
      <c r="C829" s="184" t="s">
        <v>882</v>
      </c>
      <c r="D829" s="169" t="s">
        <v>636</v>
      </c>
      <c r="E829" s="170">
        <v>17351.09</v>
      </c>
      <c r="F829" s="171"/>
      <c r="G829" s="172">
        <f>ROUND(E829*F829,2)</f>
        <v>0</v>
      </c>
      <c r="H829" s="171"/>
      <c r="I829" s="172">
        <f>ROUND(E829*H829,2)</f>
        <v>0</v>
      </c>
      <c r="J829" s="171"/>
      <c r="K829" s="172">
        <f>ROUND(E829*J829,2)</f>
        <v>0</v>
      </c>
      <c r="L829" s="172">
        <v>21</v>
      </c>
      <c r="M829" s="172">
        <f>G829*(1+L829/100)</f>
        <v>0</v>
      </c>
      <c r="N829" s="172">
        <v>0</v>
      </c>
      <c r="O829" s="172">
        <f>ROUND(E829*N829,2)</f>
        <v>0</v>
      </c>
      <c r="P829" s="172">
        <v>0</v>
      </c>
      <c r="Q829" s="172">
        <f>ROUND(E829*P829,2)</f>
        <v>0</v>
      </c>
      <c r="R829" s="172"/>
      <c r="S829" s="172" t="s">
        <v>177</v>
      </c>
      <c r="T829" s="173" t="s">
        <v>178</v>
      </c>
      <c r="U829" s="158">
        <v>4.1000000000000002E-2</v>
      </c>
      <c r="V829" s="158">
        <f>ROUND(E829*U829,2)</f>
        <v>711.39</v>
      </c>
      <c r="W829" s="15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 t="s">
        <v>611</v>
      </c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</row>
    <row r="830" spans="1:60" outlineLevel="1" x14ac:dyDescent="0.2">
      <c r="A830" s="155"/>
      <c r="B830" s="156"/>
      <c r="C830" s="190" t="s">
        <v>1134</v>
      </c>
      <c r="D830" s="188"/>
      <c r="E830" s="189">
        <v>1561.12</v>
      </c>
      <c r="F830" s="158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 t="s">
        <v>200</v>
      </c>
      <c r="AH830" s="148">
        <v>0</v>
      </c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</row>
    <row r="831" spans="1:60" outlineLevel="1" x14ac:dyDescent="0.2">
      <c r="A831" s="155"/>
      <c r="B831" s="156"/>
      <c r="C831" s="190" t="s">
        <v>1393</v>
      </c>
      <c r="D831" s="188"/>
      <c r="E831" s="189">
        <v>15125.12</v>
      </c>
      <c r="F831" s="158"/>
      <c r="G831" s="158"/>
      <c r="H831" s="158"/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  <c r="U831" s="158"/>
      <c r="V831" s="158"/>
      <c r="W831" s="15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 t="s">
        <v>200</v>
      </c>
      <c r="AH831" s="148">
        <v>0</v>
      </c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</row>
    <row r="832" spans="1:60" outlineLevel="1" x14ac:dyDescent="0.2">
      <c r="A832" s="155"/>
      <c r="B832" s="156"/>
      <c r="C832" s="190" t="s">
        <v>901</v>
      </c>
      <c r="D832" s="188"/>
      <c r="E832" s="189">
        <v>195.65</v>
      </c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  <c r="U832" s="158"/>
      <c r="V832" s="158"/>
      <c r="W832" s="15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 t="s">
        <v>200</v>
      </c>
      <c r="AH832" s="148">
        <v>0</v>
      </c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</row>
    <row r="833" spans="1:60" outlineLevel="1" x14ac:dyDescent="0.2">
      <c r="A833" s="155"/>
      <c r="B833" s="156"/>
      <c r="C833" s="190" t="s">
        <v>1136</v>
      </c>
      <c r="D833" s="188"/>
      <c r="E833" s="189">
        <v>469.2</v>
      </c>
      <c r="F833" s="158"/>
      <c r="G833" s="158"/>
      <c r="H833" s="158"/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  <c r="U833" s="158"/>
      <c r="V833" s="158"/>
      <c r="W833" s="15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 t="s">
        <v>200</v>
      </c>
      <c r="AH833" s="148">
        <v>0</v>
      </c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</row>
    <row r="834" spans="1:60" ht="22.5" outlineLevel="1" x14ac:dyDescent="0.2">
      <c r="A834" s="167">
        <v>207</v>
      </c>
      <c r="B834" s="168" t="s">
        <v>887</v>
      </c>
      <c r="C834" s="184" t="s">
        <v>888</v>
      </c>
      <c r="D834" s="169" t="s">
        <v>195</v>
      </c>
      <c r="E834" s="170">
        <v>48</v>
      </c>
      <c r="F834" s="171"/>
      <c r="G834" s="172">
        <f>ROUND(E834*F834,2)</f>
        <v>0</v>
      </c>
      <c r="H834" s="171"/>
      <c r="I834" s="172">
        <f>ROUND(E834*H834,2)</f>
        <v>0</v>
      </c>
      <c r="J834" s="171"/>
      <c r="K834" s="172">
        <f>ROUND(E834*J834,2)</f>
        <v>0</v>
      </c>
      <c r="L834" s="172">
        <v>21</v>
      </c>
      <c r="M834" s="172">
        <f>G834*(1+L834/100)</f>
        <v>0</v>
      </c>
      <c r="N834" s="172">
        <v>0</v>
      </c>
      <c r="O834" s="172">
        <f>ROUND(E834*N834,2)</f>
        <v>0</v>
      </c>
      <c r="P834" s="172">
        <v>0</v>
      </c>
      <c r="Q834" s="172">
        <f>ROUND(E834*P834,2)</f>
        <v>0</v>
      </c>
      <c r="R834" s="172"/>
      <c r="S834" s="172" t="s">
        <v>184</v>
      </c>
      <c r="T834" s="173" t="s">
        <v>178</v>
      </c>
      <c r="U834" s="158">
        <v>0</v>
      </c>
      <c r="V834" s="158">
        <f>ROUND(E834*U834,2)</f>
        <v>0</v>
      </c>
      <c r="W834" s="15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 t="s">
        <v>611</v>
      </c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</row>
    <row r="835" spans="1:60" ht="22.5" outlineLevel="1" x14ac:dyDescent="0.2">
      <c r="A835" s="155"/>
      <c r="B835" s="156"/>
      <c r="C835" s="190" t="s">
        <v>889</v>
      </c>
      <c r="D835" s="188"/>
      <c r="E835" s="189">
        <v>48</v>
      </c>
      <c r="F835" s="158"/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  <c r="U835" s="158"/>
      <c r="V835" s="158"/>
      <c r="W835" s="15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 t="s">
        <v>200</v>
      </c>
      <c r="AH835" s="148">
        <v>0</v>
      </c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</row>
    <row r="836" spans="1:60" outlineLevel="1" x14ac:dyDescent="0.2">
      <c r="A836" s="167">
        <v>208</v>
      </c>
      <c r="B836" s="168" t="s">
        <v>1394</v>
      </c>
      <c r="C836" s="184" t="s">
        <v>1395</v>
      </c>
      <c r="D836" s="169" t="s">
        <v>195</v>
      </c>
      <c r="E836" s="170">
        <v>45.5</v>
      </c>
      <c r="F836" s="171"/>
      <c r="G836" s="172">
        <f>ROUND(E836*F836,2)</f>
        <v>0</v>
      </c>
      <c r="H836" s="171"/>
      <c r="I836" s="172">
        <f>ROUND(E836*H836,2)</f>
        <v>0</v>
      </c>
      <c r="J836" s="171"/>
      <c r="K836" s="172">
        <f>ROUND(E836*J836,2)</f>
        <v>0</v>
      </c>
      <c r="L836" s="172">
        <v>21</v>
      </c>
      <c r="M836" s="172">
        <f>G836*(1+L836/100)</f>
        <v>0</v>
      </c>
      <c r="N836" s="172">
        <v>0</v>
      </c>
      <c r="O836" s="172">
        <f>ROUND(E836*N836,2)</f>
        <v>0</v>
      </c>
      <c r="P836" s="172">
        <v>0</v>
      </c>
      <c r="Q836" s="172">
        <f>ROUND(E836*P836,2)</f>
        <v>0</v>
      </c>
      <c r="R836" s="172"/>
      <c r="S836" s="172" t="s">
        <v>184</v>
      </c>
      <c r="T836" s="173" t="s">
        <v>178</v>
      </c>
      <c r="U836" s="158">
        <v>0</v>
      </c>
      <c r="V836" s="158">
        <f>ROUND(E836*U836,2)</f>
        <v>0</v>
      </c>
      <c r="W836" s="15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 t="s">
        <v>611</v>
      </c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</row>
    <row r="837" spans="1:60" outlineLevel="1" x14ac:dyDescent="0.2">
      <c r="A837" s="155"/>
      <c r="B837" s="156"/>
      <c r="C837" s="190" t="s">
        <v>1324</v>
      </c>
      <c r="D837" s="188"/>
      <c r="E837" s="189">
        <v>45.5</v>
      </c>
      <c r="F837" s="158"/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  <c r="U837" s="158"/>
      <c r="V837" s="158"/>
      <c r="W837" s="15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 t="s">
        <v>200</v>
      </c>
      <c r="AH837" s="148">
        <v>0</v>
      </c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</row>
    <row r="838" spans="1:60" outlineLevel="1" x14ac:dyDescent="0.2">
      <c r="A838" s="167">
        <v>209</v>
      </c>
      <c r="B838" s="168" t="s">
        <v>890</v>
      </c>
      <c r="C838" s="184" t="s">
        <v>891</v>
      </c>
      <c r="D838" s="169" t="s">
        <v>636</v>
      </c>
      <c r="E838" s="170">
        <v>1561.12</v>
      </c>
      <c r="F838" s="171"/>
      <c r="G838" s="172">
        <f>ROUND(E838*F838,2)</f>
        <v>0</v>
      </c>
      <c r="H838" s="171"/>
      <c r="I838" s="172">
        <f>ROUND(E838*H838,2)</f>
        <v>0</v>
      </c>
      <c r="J838" s="171"/>
      <c r="K838" s="172">
        <f>ROUND(E838*J838,2)</f>
        <v>0</v>
      </c>
      <c r="L838" s="172">
        <v>21</v>
      </c>
      <c r="M838" s="172">
        <f>G838*(1+L838/100)</f>
        <v>0</v>
      </c>
      <c r="N838" s="172">
        <v>0</v>
      </c>
      <c r="O838" s="172">
        <f>ROUND(E838*N838,2)</f>
        <v>0</v>
      </c>
      <c r="P838" s="172">
        <v>0</v>
      </c>
      <c r="Q838" s="172">
        <f>ROUND(E838*P838,2)</f>
        <v>0</v>
      </c>
      <c r="R838" s="172"/>
      <c r="S838" s="172" t="s">
        <v>184</v>
      </c>
      <c r="T838" s="173" t="s">
        <v>178</v>
      </c>
      <c r="U838" s="158">
        <v>0</v>
      </c>
      <c r="V838" s="158">
        <f>ROUND(E838*U838,2)</f>
        <v>0</v>
      </c>
      <c r="W838" s="15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 t="s">
        <v>611</v>
      </c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</row>
    <row r="839" spans="1:60" outlineLevel="1" x14ac:dyDescent="0.2">
      <c r="A839" s="155"/>
      <c r="B839" s="156"/>
      <c r="C839" s="190" t="s">
        <v>1134</v>
      </c>
      <c r="D839" s="188"/>
      <c r="E839" s="189">
        <v>1561.12</v>
      </c>
      <c r="F839" s="158"/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  <c r="U839" s="158"/>
      <c r="V839" s="158"/>
      <c r="W839" s="15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 t="s">
        <v>200</v>
      </c>
      <c r="AH839" s="148">
        <v>0</v>
      </c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</row>
    <row r="840" spans="1:60" outlineLevel="1" x14ac:dyDescent="0.2">
      <c r="A840" s="167">
        <v>210</v>
      </c>
      <c r="B840" s="168" t="s">
        <v>893</v>
      </c>
      <c r="C840" s="184" t="s">
        <v>891</v>
      </c>
      <c r="D840" s="169" t="s">
        <v>636</v>
      </c>
      <c r="E840" s="170">
        <v>141.18</v>
      </c>
      <c r="F840" s="171"/>
      <c r="G840" s="172">
        <f>ROUND(E840*F840,2)</f>
        <v>0</v>
      </c>
      <c r="H840" s="171"/>
      <c r="I840" s="172">
        <f>ROUND(E840*H840,2)</f>
        <v>0</v>
      </c>
      <c r="J840" s="171"/>
      <c r="K840" s="172">
        <f>ROUND(E840*J840,2)</f>
        <v>0</v>
      </c>
      <c r="L840" s="172">
        <v>21</v>
      </c>
      <c r="M840" s="172">
        <f>G840*(1+L840/100)</f>
        <v>0</v>
      </c>
      <c r="N840" s="172">
        <v>0</v>
      </c>
      <c r="O840" s="172">
        <f>ROUND(E840*N840,2)</f>
        <v>0</v>
      </c>
      <c r="P840" s="172">
        <v>0</v>
      </c>
      <c r="Q840" s="172">
        <f>ROUND(E840*P840,2)</f>
        <v>0</v>
      </c>
      <c r="R840" s="172"/>
      <c r="S840" s="172" t="s">
        <v>184</v>
      </c>
      <c r="T840" s="173" t="s">
        <v>178</v>
      </c>
      <c r="U840" s="158">
        <v>0</v>
      </c>
      <c r="V840" s="158">
        <f>ROUND(E840*U840,2)</f>
        <v>0</v>
      </c>
      <c r="W840" s="15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 t="s">
        <v>611</v>
      </c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</row>
    <row r="841" spans="1:60" outlineLevel="1" x14ac:dyDescent="0.2">
      <c r="A841" s="155"/>
      <c r="B841" s="156"/>
      <c r="C841" s="190" t="s">
        <v>873</v>
      </c>
      <c r="D841" s="188"/>
      <c r="E841" s="189">
        <v>141.18</v>
      </c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 t="s">
        <v>200</v>
      </c>
      <c r="AH841" s="148">
        <v>0</v>
      </c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</row>
    <row r="842" spans="1:60" outlineLevel="1" x14ac:dyDescent="0.2">
      <c r="A842" s="167">
        <v>211</v>
      </c>
      <c r="B842" s="168" t="s">
        <v>894</v>
      </c>
      <c r="C842" s="184" t="s">
        <v>895</v>
      </c>
      <c r="D842" s="169" t="s">
        <v>636</v>
      </c>
      <c r="E842" s="170">
        <v>39.44</v>
      </c>
      <c r="F842" s="171"/>
      <c r="G842" s="172">
        <f>ROUND(E842*F842,2)</f>
        <v>0</v>
      </c>
      <c r="H842" s="171"/>
      <c r="I842" s="172">
        <f>ROUND(E842*H842,2)</f>
        <v>0</v>
      </c>
      <c r="J842" s="171"/>
      <c r="K842" s="172">
        <f>ROUND(E842*J842,2)</f>
        <v>0</v>
      </c>
      <c r="L842" s="172">
        <v>21</v>
      </c>
      <c r="M842" s="172">
        <f>G842*(1+L842/100)</f>
        <v>0</v>
      </c>
      <c r="N842" s="172">
        <v>0</v>
      </c>
      <c r="O842" s="172">
        <f>ROUND(E842*N842,2)</f>
        <v>0</v>
      </c>
      <c r="P842" s="172">
        <v>0</v>
      </c>
      <c r="Q842" s="172">
        <f>ROUND(E842*P842,2)</f>
        <v>0</v>
      </c>
      <c r="R842" s="172"/>
      <c r="S842" s="172" t="s">
        <v>184</v>
      </c>
      <c r="T842" s="173" t="s">
        <v>178</v>
      </c>
      <c r="U842" s="158">
        <v>0</v>
      </c>
      <c r="V842" s="158">
        <f>ROUND(E842*U842,2)</f>
        <v>0</v>
      </c>
      <c r="W842" s="15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 t="s">
        <v>611</v>
      </c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</row>
    <row r="843" spans="1:60" outlineLevel="1" x14ac:dyDescent="0.2">
      <c r="A843" s="155"/>
      <c r="B843" s="156"/>
      <c r="C843" s="190" t="s">
        <v>874</v>
      </c>
      <c r="D843" s="188"/>
      <c r="E843" s="189">
        <v>39.44</v>
      </c>
      <c r="F843" s="158"/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  <c r="U843" s="158"/>
      <c r="V843" s="158"/>
      <c r="W843" s="15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 t="s">
        <v>200</v>
      </c>
      <c r="AH843" s="148">
        <v>0</v>
      </c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</row>
    <row r="844" spans="1:60" outlineLevel="1" x14ac:dyDescent="0.2">
      <c r="A844" s="167">
        <v>212</v>
      </c>
      <c r="B844" s="168" t="s">
        <v>896</v>
      </c>
      <c r="C844" s="184" t="s">
        <v>891</v>
      </c>
      <c r="D844" s="169" t="s">
        <v>636</v>
      </c>
      <c r="E844" s="170">
        <v>15125.12</v>
      </c>
      <c r="F844" s="171"/>
      <c r="G844" s="172">
        <f>ROUND(E844*F844,2)</f>
        <v>0</v>
      </c>
      <c r="H844" s="171"/>
      <c r="I844" s="172">
        <f>ROUND(E844*H844,2)</f>
        <v>0</v>
      </c>
      <c r="J844" s="171"/>
      <c r="K844" s="172">
        <f>ROUND(E844*J844,2)</f>
        <v>0</v>
      </c>
      <c r="L844" s="172">
        <v>21</v>
      </c>
      <c r="M844" s="172">
        <f>G844*(1+L844/100)</f>
        <v>0</v>
      </c>
      <c r="N844" s="172">
        <v>0</v>
      </c>
      <c r="O844" s="172">
        <f>ROUND(E844*N844,2)</f>
        <v>0</v>
      </c>
      <c r="P844" s="172">
        <v>0</v>
      </c>
      <c r="Q844" s="172">
        <f>ROUND(E844*P844,2)</f>
        <v>0</v>
      </c>
      <c r="R844" s="172"/>
      <c r="S844" s="172" t="s">
        <v>184</v>
      </c>
      <c r="T844" s="173" t="s">
        <v>178</v>
      </c>
      <c r="U844" s="158">
        <v>0</v>
      </c>
      <c r="V844" s="158">
        <f>ROUND(E844*U844,2)</f>
        <v>0</v>
      </c>
      <c r="W844" s="15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 t="s">
        <v>611</v>
      </c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</row>
    <row r="845" spans="1:60" outlineLevel="1" x14ac:dyDescent="0.2">
      <c r="A845" s="155"/>
      <c r="B845" s="156"/>
      <c r="C845" s="190" t="s">
        <v>1393</v>
      </c>
      <c r="D845" s="188"/>
      <c r="E845" s="189">
        <v>15125.12</v>
      </c>
      <c r="F845" s="158"/>
      <c r="G845" s="158"/>
      <c r="H845" s="158"/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  <c r="U845" s="158"/>
      <c r="V845" s="158"/>
      <c r="W845" s="15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 t="s">
        <v>200</v>
      </c>
      <c r="AH845" s="148">
        <v>0</v>
      </c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</row>
    <row r="846" spans="1:60" outlineLevel="1" x14ac:dyDescent="0.2">
      <c r="A846" s="167">
        <v>213</v>
      </c>
      <c r="B846" s="168" t="s">
        <v>898</v>
      </c>
      <c r="C846" s="184" t="s">
        <v>895</v>
      </c>
      <c r="D846" s="169" t="s">
        <v>636</v>
      </c>
      <c r="E846" s="170">
        <v>2215.1999999999998</v>
      </c>
      <c r="F846" s="171"/>
      <c r="G846" s="172">
        <f>ROUND(E846*F846,2)</f>
        <v>0</v>
      </c>
      <c r="H846" s="171"/>
      <c r="I846" s="172">
        <f>ROUND(E846*H846,2)</f>
        <v>0</v>
      </c>
      <c r="J846" s="171"/>
      <c r="K846" s="172">
        <f>ROUND(E846*J846,2)</f>
        <v>0</v>
      </c>
      <c r="L846" s="172">
        <v>21</v>
      </c>
      <c r="M846" s="172">
        <f>G846*(1+L846/100)</f>
        <v>0</v>
      </c>
      <c r="N846" s="172">
        <v>0</v>
      </c>
      <c r="O846" s="172">
        <f>ROUND(E846*N846,2)</f>
        <v>0</v>
      </c>
      <c r="P846" s="172">
        <v>0</v>
      </c>
      <c r="Q846" s="172">
        <f>ROUND(E846*P846,2)</f>
        <v>0</v>
      </c>
      <c r="R846" s="172"/>
      <c r="S846" s="172" t="s">
        <v>184</v>
      </c>
      <c r="T846" s="173" t="s">
        <v>178</v>
      </c>
      <c r="U846" s="158">
        <v>0</v>
      </c>
      <c r="V846" s="158">
        <f>ROUND(E846*U846,2)</f>
        <v>0</v>
      </c>
      <c r="W846" s="15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 t="s">
        <v>611</v>
      </c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</row>
    <row r="847" spans="1:60" outlineLevel="1" x14ac:dyDescent="0.2">
      <c r="A847" s="155"/>
      <c r="B847" s="156"/>
      <c r="C847" s="190" t="s">
        <v>1386</v>
      </c>
      <c r="D847" s="188"/>
      <c r="E847" s="189">
        <v>2215.1999999999998</v>
      </c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 t="s">
        <v>200</v>
      </c>
      <c r="AH847" s="148">
        <v>0</v>
      </c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</row>
    <row r="848" spans="1:60" outlineLevel="1" x14ac:dyDescent="0.2">
      <c r="A848" s="167">
        <v>214</v>
      </c>
      <c r="B848" s="168" t="s">
        <v>899</v>
      </c>
      <c r="C848" s="184" t="s">
        <v>900</v>
      </c>
      <c r="D848" s="169" t="s">
        <v>636</v>
      </c>
      <c r="E848" s="170">
        <v>195.65</v>
      </c>
      <c r="F848" s="171"/>
      <c r="G848" s="172">
        <f>ROUND(E848*F848,2)</f>
        <v>0</v>
      </c>
      <c r="H848" s="171"/>
      <c r="I848" s="172">
        <f>ROUND(E848*H848,2)</f>
        <v>0</v>
      </c>
      <c r="J848" s="171"/>
      <c r="K848" s="172">
        <f>ROUND(E848*J848,2)</f>
        <v>0</v>
      </c>
      <c r="L848" s="172">
        <v>21</v>
      </c>
      <c r="M848" s="172">
        <f>G848*(1+L848/100)</f>
        <v>0</v>
      </c>
      <c r="N848" s="172">
        <v>0</v>
      </c>
      <c r="O848" s="172">
        <f>ROUND(E848*N848,2)</f>
        <v>0</v>
      </c>
      <c r="P848" s="172">
        <v>0</v>
      </c>
      <c r="Q848" s="172">
        <f>ROUND(E848*P848,2)</f>
        <v>0</v>
      </c>
      <c r="R848" s="172"/>
      <c r="S848" s="172" t="s">
        <v>184</v>
      </c>
      <c r="T848" s="173" t="s">
        <v>178</v>
      </c>
      <c r="U848" s="158">
        <v>0</v>
      </c>
      <c r="V848" s="158">
        <f>ROUND(E848*U848,2)</f>
        <v>0</v>
      </c>
      <c r="W848" s="15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 t="s">
        <v>611</v>
      </c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</row>
    <row r="849" spans="1:60" outlineLevel="1" x14ac:dyDescent="0.2">
      <c r="A849" s="155"/>
      <c r="B849" s="156"/>
      <c r="C849" s="190" t="s">
        <v>901</v>
      </c>
      <c r="D849" s="188"/>
      <c r="E849" s="189">
        <v>195.65</v>
      </c>
      <c r="F849" s="158"/>
      <c r="G849" s="158"/>
      <c r="H849" s="158"/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  <c r="U849" s="158"/>
      <c r="V849" s="158"/>
      <c r="W849" s="15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 t="s">
        <v>200</v>
      </c>
      <c r="AH849" s="148">
        <v>0</v>
      </c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</row>
    <row r="850" spans="1:60" outlineLevel="1" x14ac:dyDescent="0.2">
      <c r="A850" s="167">
        <v>215</v>
      </c>
      <c r="B850" s="168" t="s">
        <v>902</v>
      </c>
      <c r="C850" s="184" t="s">
        <v>891</v>
      </c>
      <c r="D850" s="169" t="s">
        <v>636</v>
      </c>
      <c r="E850" s="170">
        <v>1104.32</v>
      </c>
      <c r="F850" s="171"/>
      <c r="G850" s="172">
        <f>ROUND(E850*F850,2)</f>
        <v>0</v>
      </c>
      <c r="H850" s="171"/>
      <c r="I850" s="172">
        <f>ROUND(E850*H850,2)</f>
        <v>0</v>
      </c>
      <c r="J850" s="171"/>
      <c r="K850" s="172">
        <f>ROUND(E850*J850,2)</f>
        <v>0</v>
      </c>
      <c r="L850" s="172">
        <v>21</v>
      </c>
      <c r="M850" s="172">
        <f>G850*(1+L850/100)</f>
        <v>0</v>
      </c>
      <c r="N850" s="172">
        <v>0</v>
      </c>
      <c r="O850" s="172">
        <f>ROUND(E850*N850,2)</f>
        <v>0</v>
      </c>
      <c r="P850" s="172">
        <v>0</v>
      </c>
      <c r="Q850" s="172">
        <f>ROUND(E850*P850,2)</f>
        <v>0</v>
      </c>
      <c r="R850" s="172"/>
      <c r="S850" s="172" t="s">
        <v>184</v>
      </c>
      <c r="T850" s="173" t="s">
        <v>178</v>
      </c>
      <c r="U850" s="158">
        <v>0</v>
      </c>
      <c r="V850" s="158">
        <f>ROUND(E850*U850,2)</f>
        <v>0</v>
      </c>
      <c r="W850" s="15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 t="s">
        <v>611</v>
      </c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</row>
    <row r="851" spans="1:60" outlineLevel="1" x14ac:dyDescent="0.2">
      <c r="A851" s="155"/>
      <c r="B851" s="156"/>
      <c r="C851" s="190" t="s">
        <v>1387</v>
      </c>
      <c r="D851" s="188"/>
      <c r="E851" s="189">
        <v>1104.32</v>
      </c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 t="s">
        <v>200</v>
      </c>
      <c r="AH851" s="148">
        <v>0</v>
      </c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</row>
    <row r="852" spans="1:60" outlineLevel="1" x14ac:dyDescent="0.2">
      <c r="A852" s="167">
        <v>216</v>
      </c>
      <c r="B852" s="168" t="s">
        <v>907</v>
      </c>
      <c r="C852" s="184" t="s">
        <v>908</v>
      </c>
      <c r="D852" s="169" t="s">
        <v>636</v>
      </c>
      <c r="E852" s="170">
        <v>246.14</v>
      </c>
      <c r="F852" s="171"/>
      <c r="G852" s="172">
        <f>ROUND(E852*F852,2)</f>
        <v>0</v>
      </c>
      <c r="H852" s="171"/>
      <c r="I852" s="172">
        <f>ROUND(E852*H852,2)</f>
        <v>0</v>
      </c>
      <c r="J852" s="171"/>
      <c r="K852" s="172">
        <f>ROUND(E852*J852,2)</f>
        <v>0</v>
      </c>
      <c r="L852" s="172">
        <v>21</v>
      </c>
      <c r="M852" s="172">
        <f>G852*(1+L852/100)</f>
        <v>0</v>
      </c>
      <c r="N852" s="172">
        <v>0</v>
      </c>
      <c r="O852" s="172">
        <f>ROUND(E852*N852,2)</f>
        <v>0</v>
      </c>
      <c r="P852" s="172">
        <v>0</v>
      </c>
      <c r="Q852" s="172">
        <f>ROUND(E852*P852,2)</f>
        <v>0</v>
      </c>
      <c r="R852" s="172"/>
      <c r="S852" s="172" t="s">
        <v>184</v>
      </c>
      <c r="T852" s="173" t="s">
        <v>178</v>
      </c>
      <c r="U852" s="158">
        <v>0</v>
      </c>
      <c r="V852" s="158">
        <f>ROUND(E852*U852,2)</f>
        <v>0</v>
      </c>
      <c r="W852" s="15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 t="s">
        <v>611</v>
      </c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</row>
    <row r="853" spans="1:60" outlineLevel="1" x14ac:dyDescent="0.2">
      <c r="A853" s="155"/>
      <c r="B853" s="156"/>
      <c r="C853" s="190" t="s">
        <v>1388</v>
      </c>
      <c r="D853" s="188"/>
      <c r="E853" s="189">
        <v>246.14</v>
      </c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 t="s">
        <v>200</v>
      </c>
      <c r="AH853" s="148">
        <v>0</v>
      </c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</row>
    <row r="854" spans="1:60" outlineLevel="1" x14ac:dyDescent="0.2">
      <c r="A854" s="167">
        <v>217</v>
      </c>
      <c r="B854" s="168" t="s">
        <v>910</v>
      </c>
      <c r="C854" s="184" t="s">
        <v>891</v>
      </c>
      <c r="D854" s="169" t="s">
        <v>636</v>
      </c>
      <c r="E854" s="170">
        <v>191.76</v>
      </c>
      <c r="F854" s="171"/>
      <c r="G854" s="172">
        <f>ROUND(E854*F854,2)</f>
        <v>0</v>
      </c>
      <c r="H854" s="171"/>
      <c r="I854" s="172">
        <f>ROUND(E854*H854,2)</f>
        <v>0</v>
      </c>
      <c r="J854" s="171"/>
      <c r="K854" s="172">
        <f>ROUND(E854*J854,2)</f>
        <v>0</v>
      </c>
      <c r="L854" s="172">
        <v>21</v>
      </c>
      <c r="M854" s="172">
        <f>G854*(1+L854/100)</f>
        <v>0</v>
      </c>
      <c r="N854" s="172">
        <v>0</v>
      </c>
      <c r="O854" s="172">
        <f>ROUND(E854*N854,2)</f>
        <v>0</v>
      </c>
      <c r="P854" s="172">
        <v>0</v>
      </c>
      <c r="Q854" s="172">
        <f>ROUND(E854*P854,2)</f>
        <v>0</v>
      </c>
      <c r="R854" s="172"/>
      <c r="S854" s="172" t="s">
        <v>184</v>
      </c>
      <c r="T854" s="173" t="s">
        <v>178</v>
      </c>
      <c r="U854" s="158">
        <v>0</v>
      </c>
      <c r="V854" s="158">
        <f>ROUND(E854*U854,2)</f>
        <v>0</v>
      </c>
      <c r="W854" s="15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 t="s">
        <v>611</v>
      </c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</row>
    <row r="855" spans="1:60" outlineLevel="1" x14ac:dyDescent="0.2">
      <c r="A855" s="155"/>
      <c r="B855" s="156"/>
      <c r="C855" s="190" t="s">
        <v>1389</v>
      </c>
      <c r="D855" s="188"/>
      <c r="E855" s="189">
        <v>191.76</v>
      </c>
      <c r="F855" s="158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 t="s">
        <v>200</v>
      </c>
      <c r="AH855" s="148">
        <v>0</v>
      </c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</row>
    <row r="856" spans="1:60" outlineLevel="1" x14ac:dyDescent="0.2">
      <c r="A856" s="167">
        <v>218</v>
      </c>
      <c r="B856" s="168" t="s">
        <v>911</v>
      </c>
      <c r="C856" s="184" t="s">
        <v>891</v>
      </c>
      <c r="D856" s="169" t="s">
        <v>636</v>
      </c>
      <c r="E856" s="170">
        <v>469.2</v>
      </c>
      <c r="F856" s="171"/>
      <c r="G856" s="172">
        <f>ROUND(E856*F856,2)</f>
        <v>0</v>
      </c>
      <c r="H856" s="171"/>
      <c r="I856" s="172">
        <f>ROUND(E856*H856,2)</f>
        <v>0</v>
      </c>
      <c r="J856" s="171"/>
      <c r="K856" s="172">
        <f>ROUND(E856*J856,2)</f>
        <v>0</v>
      </c>
      <c r="L856" s="172">
        <v>21</v>
      </c>
      <c r="M856" s="172">
        <f>G856*(1+L856/100)</f>
        <v>0</v>
      </c>
      <c r="N856" s="172">
        <v>0</v>
      </c>
      <c r="O856" s="172">
        <f>ROUND(E856*N856,2)</f>
        <v>0</v>
      </c>
      <c r="P856" s="172">
        <v>0</v>
      </c>
      <c r="Q856" s="172">
        <f>ROUND(E856*P856,2)</f>
        <v>0</v>
      </c>
      <c r="R856" s="172"/>
      <c r="S856" s="172" t="s">
        <v>184</v>
      </c>
      <c r="T856" s="173" t="s">
        <v>178</v>
      </c>
      <c r="U856" s="158">
        <v>0</v>
      </c>
      <c r="V856" s="158">
        <f>ROUND(E856*U856,2)</f>
        <v>0</v>
      </c>
      <c r="W856" s="15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 t="s">
        <v>611</v>
      </c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</row>
    <row r="857" spans="1:60" outlineLevel="1" x14ac:dyDescent="0.2">
      <c r="A857" s="155"/>
      <c r="B857" s="156"/>
      <c r="C857" s="190" t="s">
        <v>1136</v>
      </c>
      <c r="D857" s="188"/>
      <c r="E857" s="189">
        <v>469.2</v>
      </c>
      <c r="F857" s="158"/>
      <c r="G857" s="158"/>
      <c r="H857" s="158"/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  <c r="U857" s="158"/>
      <c r="V857" s="158"/>
      <c r="W857" s="15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 t="s">
        <v>200</v>
      </c>
      <c r="AH857" s="148">
        <v>0</v>
      </c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</row>
    <row r="858" spans="1:60" outlineLevel="1" x14ac:dyDescent="0.2">
      <c r="A858" s="167">
        <v>219</v>
      </c>
      <c r="B858" s="168" t="s">
        <v>912</v>
      </c>
      <c r="C858" s="184" t="s">
        <v>891</v>
      </c>
      <c r="D858" s="169" t="s">
        <v>636</v>
      </c>
      <c r="E858" s="170">
        <v>47.94</v>
      </c>
      <c r="F858" s="171"/>
      <c r="G858" s="172">
        <f>ROUND(E858*F858,2)</f>
        <v>0</v>
      </c>
      <c r="H858" s="171"/>
      <c r="I858" s="172">
        <f>ROUND(E858*H858,2)</f>
        <v>0</v>
      </c>
      <c r="J858" s="171"/>
      <c r="K858" s="172">
        <f>ROUND(E858*J858,2)</f>
        <v>0</v>
      </c>
      <c r="L858" s="172">
        <v>21</v>
      </c>
      <c r="M858" s="172">
        <f>G858*(1+L858/100)</f>
        <v>0</v>
      </c>
      <c r="N858" s="172">
        <v>0</v>
      </c>
      <c r="O858" s="172">
        <f>ROUND(E858*N858,2)</f>
        <v>0</v>
      </c>
      <c r="P858" s="172">
        <v>0</v>
      </c>
      <c r="Q858" s="172">
        <f>ROUND(E858*P858,2)</f>
        <v>0</v>
      </c>
      <c r="R858" s="172"/>
      <c r="S858" s="172" t="s">
        <v>184</v>
      </c>
      <c r="T858" s="173" t="s">
        <v>178</v>
      </c>
      <c r="U858" s="158">
        <v>0</v>
      </c>
      <c r="V858" s="158">
        <f>ROUND(E858*U858,2)</f>
        <v>0</v>
      </c>
      <c r="W858" s="15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 t="s">
        <v>611</v>
      </c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</row>
    <row r="859" spans="1:60" outlineLevel="1" x14ac:dyDescent="0.2">
      <c r="A859" s="155"/>
      <c r="B859" s="156"/>
      <c r="C859" s="190" t="s">
        <v>1390</v>
      </c>
      <c r="D859" s="188"/>
      <c r="E859" s="189">
        <v>47.94</v>
      </c>
      <c r="F859" s="158"/>
      <c r="G859" s="158"/>
      <c r="H859" s="158"/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  <c r="U859" s="158"/>
      <c r="V859" s="158"/>
      <c r="W859" s="15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 t="s">
        <v>200</v>
      </c>
      <c r="AH859" s="148">
        <v>0</v>
      </c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</row>
    <row r="860" spans="1:60" outlineLevel="1" x14ac:dyDescent="0.2">
      <c r="A860" s="167">
        <v>220</v>
      </c>
      <c r="B860" s="168" t="s">
        <v>1396</v>
      </c>
      <c r="C860" s="184" t="s">
        <v>891</v>
      </c>
      <c r="D860" s="169" t="s">
        <v>636</v>
      </c>
      <c r="E860" s="170">
        <v>77.319999999999993</v>
      </c>
      <c r="F860" s="171"/>
      <c r="G860" s="172">
        <f>ROUND(E860*F860,2)</f>
        <v>0</v>
      </c>
      <c r="H860" s="171"/>
      <c r="I860" s="172">
        <f>ROUND(E860*H860,2)</f>
        <v>0</v>
      </c>
      <c r="J860" s="171"/>
      <c r="K860" s="172">
        <f>ROUND(E860*J860,2)</f>
        <v>0</v>
      </c>
      <c r="L860" s="172">
        <v>21</v>
      </c>
      <c r="M860" s="172">
        <f>G860*(1+L860/100)</f>
        <v>0</v>
      </c>
      <c r="N860" s="172">
        <v>0</v>
      </c>
      <c r="O860" s="172">
        <f>ROUND(E860*N860,2)</f>
        <v>0</v>
      </c>
      <c r="P860" s="172">
        <v>0</v>
      </c>
      <c r="Q860" s="172">
        <f>ROUND(E860*P860,2)</f>
        <v>0</v>
      </c>
      <c r="R860" s="172"/>
      <c r="S860" s="172" t="s">
        <v>184</v>
      </c>
      <c r="T860" s="173" t="s">
        <v>178</v>
      </c>
      <c r="U860" s="158">
        <v>0</v>
      </c>
      <c r="V860" s="158">
        <f>ROUND(E860*U860,2)</f>
        <v>0</v>
      </c>
      <c r="W860" s="15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 t="s">
        <v>611</v>
      </c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</row>
    <row r="861" spans="1:60" outlineLevel="1" x14ac:dyDescent="0.2">
      <c r="A861" s="155"/>
      <c r="B861" s="156"/>
      <c r="C861" s="190" t="s">
        <v>1391</v>
      </c>
      <c r="D861" s="188"/>
      <c r="E861" s="189">
        <v>77.319999999999993</v>
      </c>
      <c r="F861" s="158"/>
      <c r="G861" s="158"/>
      <c r="H861" s="158"/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  <c r="U861" s="158"/>
      <c r="V861" s="158"/>
      <c r="W861" s="15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 t="s">
        <v>200</v>
      </c>
      <c r="AH861" s="148">
        <v>0</v>
      </c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</row>
    <row r="862" spans="1:60" outlineLevel="1" x14ac:dyDescent="0.2">
      <c r="A862" s="167">
        <v>221</v>
      </c>
      <c r="B862" s="168" t="s">
        <v>913</v>
      </c>
      <c r="C862" s="184" t="s">
        <v>914</v>
      </c>
      <c r="D862" s="169" t="s">
        <v>256</v>
      </c>
      <c r="E862" s="170">
        <v>174.7</v>
      </c>
      <c r="F862" s="171"/>
      <c r="G862" s="172">
        <f>ROUND(E862*F862,2)</f>
        <v>0</v>
      </c>
      <c r="H862" s="171"/>
      <c r="I862" s="172">
        <f>ROUND(E862*H862,2)</f>
        <v>0</v>
      </c>
      <c r="J862" s="171"/>
      <c r="K862" s="172">
        <f>ROUND(E862*J862,2)</f>
        <v>0</v>
      </c>
      <c r="L862" s="172">
        <v>21</v>
      </c>
      <c r="M862" s="172">
        <f>G862*(1+L862/100)</f>
        <v>0</v>
      </c>
      <c r="N862" s="172">
        <v>0</v>
      </c>
      <c r="O862" s="172">
        <f>ROUND(E862*N862,2)</f>
        <v>0</v>
      </c>
      <c r="P862" s="172">
        <v>0</v>
      </c>
      <c r="Q862" s="172">
        <f>ROUND(E862*P862,2)</f>
        <v>0</v>
      </c>
      <c r="R862" s="172"/>
      <c r="S862" s="172" t="s">
        <v>184</v>
      </c>
      <c r="T862" s="173" t="s">
        <v>178</v>
      </c>
      <c r="U862" s="158">
        <v>0</v>
      </c>
      <c r="V862" s="158">
        <f>ROUND(E862*U862,2)</f>
        <v>0</v>
      </c>
      <c r="W862" s="15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 t="s">
        <v>611</v>
      </c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</row>
    <row r="863" spans="1:60" outlineLevel="1" x14ac:dyDescent="0.2">
      <c r="A863" s="155"/>
      <c r="B863" s="156"/>
      <c r="C863" s="190" t="s">
        <v>1397</v>
      </c>
      <c r="D863" s="188"/>
      <c r="E863" s="189">
        <v>174.7</v>
      </c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 t="s">
        <v>200</v>
      </c>
      <c r="AH863" s="148">
        <v>0</v>
      </c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</row>
    <row r="864" spans="1:60" ht="22.5" outlineLevel="1" x14ac:dyDescent="0.2">
      <c r="A864" s="167">
        <v>222</v>
      </c>
      <c r="B864" s="168" t="s">
        <v>1398</v>
      </c>
      <c r="C864" s="184" t="s">
        <v>1399</v>
      </c>
      <c r="D864" s="169" t="s">
        <v>1400</v>
      </c>
      <c r="E864" s="170">
        <v>3.7999999999999999E-2</v>
      </c>
      <c r="F864" s="171"/>
      <c r="G864" s="172">
        <f>ROUND(E864*F864,2)</f>
        <v>0</v>
      </c>
      <c r="H864" s="171"/>
      <c r="I864" s="172">
        <f>ROUND(E864*H864,2)</f>
        <v>0</v>
      </c>
      <c r="J864" s="171"/>
      <c r="K864" s="172">
        <f>ROUND(E864*J864,2)</f>
        <v>0</v>
      </c>
      <c r="L864" s="172">
        <v>21</v>
      </c>
      <c r="M864" s="172">
        <f>G864*(1+L864/100)</f>
        <v>0</v>
      </c>
      <c r="N864" s="172">
        <v>0</v>
      </c>
      <c r="O864" s="172">
        <f>ROUND(E864*N864,2)</f>
        <v>0</v>
      </c>
      <c r="P864" s="172">
        <v>0</v>
      </c>
      <c r="Q864" s="172">
        <f>ROUND(E864*P864,2)</f>
        <v>0</v>
      </c>
      <c r="R864" s="172"/>
      <c r="S864" s="172" t="s">
        <v>177</v>
      </c>
      <c r="T864" s="173" t="s">
        <v>178</v>
      </c>
      <c r="U864" s="158">
        <v>77.754819999999995</v>
      </c>
      <c r="V864" s="158">
        <f>ROUND(E864*U864,2)</f>
        <v>2.95</v>
      </c>
      <c r="W864" s="15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 t="s">
        <v>923</v>
      </c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</row>
    <row r="865" spans="1:60" outlineLevel="1" x14ac:dyDescent="0.2">
      <c r="A865" s="155"/>
      <c r="B865" s="156"/>
      <c r="C865" s="190" t="s">
        <v>1401</v>
      </c>
      <c r="D865" s="188"/>
      <c r="E865" s="189">
        <v>0.04</v>
      </c>
      <c r="F865" s="158"/>
      <c r="G865" s="158"/>
      <c r="H865" s="158"/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  <c r="U865" s="158"/>
      <c r="V865" s="158"/>
      <c r="W865" s="15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 t="s">
        <v>200</v>
      </c>
      <c r="AH865" s="148">
        <v>0</v>
      </c>
      <c r="AI865" s="148"/>
      <c r="AJ865" s="148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</row>
    <row r="866" spans="1:60" outlineLevel="1" x14ac:dyDescent="0.2">
      <c r="A866" s="167">
        <v>223</v>
      </c>
      <c r="B866" s="168" t="s">
        <v>1402</v>
      </c>
      <c r="C866" s="184" t="s">
        <v>1403</v>
      </c>
      <c r="D866" s="169" t="s">
        <v>256</v>
      </c>
      <c r="E866" s="170">
        <v>38</v>
      </c>
      <c r="F866" s="171"/>
      <c r="G866" s="172">
        <f>ROUND(E866*F866,2)</f>
        <v>0</v>
      </c>
      <c r="H866" s="171"/>
      <c r="I866" s="172">
        <f>ROUND(E866*H866,2)</f>
        <v>0</v>
      </c>
      <c r="J866" s="171"/>
      <c r="K866" s="172">
        <f>ROUND(E866*J866,2)</f>
        <v>0</v>
      </c>
      <c r="L866" s="172">
        <v>21</v>
      </c>
      <c r="M866" s="172">
        <f>G866*(1+L866/100)</f>
        <v>0</v>
      </c>
      <c r="N866" s="172">
        <v>0</v>
      </c>
      <c r="O866" s="172">
        <f>ROUND(E866*N866,2)</f>
        <v>0</v>
      </c>
      <c r="P866" s="172">
        <v>0</v>
      </c>
      <c r="Q866" s="172">
        <f>ROUND(E866*P866,2)</f>
        <v>0</v>
      </c>
      <c r="R866" s="172"/>
      <c r="S866" s="172" t="s">
        <v>177</v>
      </c>
      <c r="T866" s="173" t="s">
        <v>178</v>
      </c>
      <c r="U866" s="158">
        <v>3.20987</v>
      </c>
      <c r="V866" s="158">
        <f>ROUND(E866*U866,2)</f>
        <v>121.98</v>
      </c>
      <c r="W866" s="15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 t="s">
        <v>923</v>
      </c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</row>
    <row r="867" spans="1:60" outlineLevel="1" x14ac:dyDescent="0.2">
      <c r="A867" s="155"/>
      <c r="B867" s="156"/>
      <c r="C867" s="190" t="s">
        <v>1404</v>
      </c>
      <c r="D867" s="188"/>
      <c r="E867" s="189">
        <v>38</v>
      </c>
      <c r="F867" s="158"/>
      <c r="G867" s="158"/>
      <c r="H867" s="158"/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 t="s">
        <v>200</v>
      </c>
      <c r="AH867" s="148">
        <v>0</v>
      </c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</row>
    <row r="868" spans="1:60" outlineLevel="1" x14ac:dyDescent="0.2">
      <c r="A868" s="155">
        <v>224</v>
      </c>
      <c r="B868" s="156" t="s">
        <v>919</v>
      </c>
      <c r="C868" s="203" t="s">
        <v>920</v>
      </c>
      <c r="D868" s="157" t="s">
        <v>0</v>
      </c>
      <c r="E868" s="198"/>
      <c r="F868" s="159"/>
      <c r="G868" s="158">
        <f>ROUND(E868*F868,2)</f>
        <v>0</v>
      </c>
      <c r="H868" s="159"/>
      <c r="I868" s="158">
        <f>ROUND(E868*H868,2)</f>
        <v>0</v>
      </c>
      <c r="J868" s="159"/>
      <c r="K868" s="158">
        <f>ROUND(E868*J868,2)</f>
        <v>0</v>
      </c>
      <c r="L868" s="158">
        <v>21</v>
      </c>
      <c r="M868" s="158">
        <f>G868*(1+L868/100)</f>
        <v>0</v>
      </c>
      <c r="N868" s="158">
        <v>0</v>
      </c>
      <c r="O868" s="158">
        <f>ROUND(E868*N868,2)</f>
        <v>0</v>
      </c>
      <c r="P868" s="158">
        <v>0</v>
      </c>
      <c r="Q868" s="158">
        <f>ROUND(E868*P868,2)</f>
        <v>0</v>
      </c>
      <c r="R868" s="158"/>
      <c r="S868" s="158" t="s">
        <v>177</v>
      </c>
      <c r="T868" s="158" t="s">
        <v>178</v>
      </c>
      <c r="U868" s="158">
        <v>0</v>
      </c>
      <c r="V868" s="158">
        <f>ROUND(E868*U868,2)</f>
        <v>0</v>
      </c>
      <c r="W868" s="15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 t="s">
        <v>702</v>
      </c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</row>
    <row r="869" spans="1:60" x14ac:dyDescent="0.2">
      <c r="A869" s="161" t="s">
        <v>172</v>
      </c>
      <c r="B869" s="162" t="s">
        <v>126</v>
      </c>
      <c r="C869" s="182" t="s">
        <v>127</v>
      </c>
      <c r="D869" s="163"/>
      <c r="E869" s="164"/>
      <c r="F869" s="165"/>
      <c r="G869" s="165">
        <f>SUMIF(AG870:AG873,"&lt;&gt;NOR",G870:G873)</f>
        <v>0</v>
      </c>
      <c r="H869" s="165"/>
      <c r="I869" s="165">
        <f>SUM(I870:I873)</f>
        <v>0</v>
      </c>
      <c r="J869" s="165"/>
      <c r="K869" s="165">
        <f>SUM(K870:K873)</f>
        <v>0</v>
      </c>
      <c r="L869" s="165"/>
      <c r="M869" s="165">
        <f>SUM(M870:M873)</f>
        <v>0</v>
      </c>
      <c r="N869" s="165"/>
      <c r="O869" s="165">
        <f>SUM(O870:O873)</f>
        <v>0</v>
      </c>
      <c r="P869" s="165"/>
      <c r="Q869" s="165">
        <f>SUM(Q870:Q873)</f>
        <v>0</v>
      </c>
      <c r="R869" s="165"/>
      <c r="S869" s="165"/>
      <c r="T869" s="166"/>
      <c r="U869" s="160"/>
      <c r="V869" s="160">
        <f>SUM(V870:V873)</f>
        <v>920.35</v>
      </c>
      <c r="W869" s="160"/>
      <c r="AG869" t="s">
        <v>173</v>
      </c>
    </row>
    <row r="870" spans="1:60" ht="33.75" outlineLevel="1" x14ac:dyDescent="0.2">
      <c r="A870" s="167">
        <v>225</v>
      </c>
      <c r="B870" s="168" t="s">
        <v>921</v>
      </c>
      <c r="C870" s="184" t="s">
        <v>922</v>
      </c>
      <c r="D870" s="169" t="s">
        <v>195</v>
      </c>
      <c r="E870" s="170">
        <v>390.28</v>
      </c>
      <c r="F870" s="171"/>
      <c r="G870" s="172">
        <f>ROUND(E870*F870,2)</f>
        <v>0</v>
      </c>
      <c r="H870" s="171"/>
      <c r="I870" s="172">
        <f>ROUND(E870*H870,2)</f>
        <v>0</v>
      </c>
      <c r="J870" s="171"/>
      <c r="K870" s="172">
        <f>ROUND(E870*J870,2)</f>
        <v>0</v>
      </c>
      <c r="L870" s="172">
        <v>21</v>
      </c>
      <c r="M870" s="172">
        <f>G870*(1+L870/100)</f>
        <v>0</v>
      </c>
      <c r="N870" s="172">
        <v>0</v>
      </c>
      <c r="O870" s="172">
        <f>ROUND(E870*N870,2)</f>
        <v>0</v>
      </c>
      <c r="P870" s="172">
        <v>0</v>
      </c>
      <c r="Q870" s="172">
        <f>ROUND(E870*P870,2)</f>
        <v>0</v>
      </c>
      <c r="R870" s="172"/>
      <c r="S870" s="172" t="s">
        <v>729</v>
      </c>
      <c r="T870" s="173" t="s">
        <v>178</v>
      </c>
      <c r="U870" s="158">
        <v>2.3581799999999999</v>
      </c>
      <c r="V870" s="158">
        <f>ROUND(E870*U870,2)</f>
        <v>920.35</v>
      </c>
      <c r="W870" s="15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 t="s">
        <v>923</v>
      </c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</row>
    <row r="871" spans="1:60" outlineLevel="1" x14ac:dyDescent="0.2">
      <c r="A871" s="155"/>
      <c r="B871" s="156"/>
      <c r="C871" s="190" t="s">
        <v>1279</v>
      </c>
      <c r="D871" s="188"/>
      <c r="E871" s="189">
        <v>112.2</v>
      </c>
      <c r="F871" s="158"/>
      <c r="G871" s="158"/>
      <c r="H871" s="158"/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  <c r="U871" s="158"/>
      <c r="V871" s="158"/>
      <c r="W871" s="15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 t="s">
        <v>200</v>
      </c>
      <c r="AH871" s="148">
        <v>0</v>
      </c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</row>
    <row r="872" spans="1:60" outlineLevel="1" x14ac:dyDescent="0.2">
      <c r="A872" s="155"/>
      <c r="B872" s="156"/>
      <c r="C872" s="190" t="s">
        <v>1277</v>
      </c>
      <c r="D872" s="188"/>
      <c r="E872" s="189"/>
      <c r="F872" s="158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 t="s">
        <v>200</v>
      </c>
      <c r="AH872" s="148">
        <v>0</v>
      </c>
      <c r="AI872" s="148"/>
      <c r="AJ872" s="148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</row>
    <row r="873" spans="1:60" outlineLevel="1" x14ac:dyDescent="0.2">
      <c r="A873" s="155"/>
      <c r="B873" s="156"/>
      <c r="C873" s="190" t="s">
        <v>1318</v>
      </c>
      <c r="D873" s="188"/>
      <c r="E873" s="189">
        <v>278.08</v>
      </c>
      <c r="F873" s="158"/>
      <c r="G873" s="158"/>
      <c r="H873" s="158"/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  <c r="U873" s="158"/>
      <c r="V873" s="158"/>
      <c r="W873" s="15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 t="s">
        <v>200</v>
      </c>
      <c r="AH873" s="148">
        <v>0</v>
      </c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</row>
    <row r="874" spans="1:60" x14ac:dyDescent="0.2">
      <c r="A874" s="161" t="s">
        <v>172</v>
      </c>
      <c r="B874" s="162" t="s">
        <v>128</v>
      </c>
      <c r="C874" s="182" t="s">
        <v>129</v>
      </c>
      <c r="D874" s="163"/>
      <c r="E874" s="164"/>
      <c r="F874" s="165"/>
      <c r="G874" s="165">
        <f>SUMIF(AG875:AG887,"&lt;&gt;NOR",G875:G887)</f>
        <v>0</v>
      </c>
      <c r="H874" s="165"/>
      <c r="I874" s="165">
        <f>SUM(I875:I887)</f>
        <v>0</v>
      </c>
      <c r="J874" s="165"/>
      <c r="K874" s="165">
        <f>SUM(K875:K887)</f>
        <v>0</v>
      </c>
      <c r="L874" s="165"/>
      <c r="M874" s="165">
        <f>SUM(M875:M887)</f>
        <v>0</v>
      </c>
      <c r="N874" s="165"/>
      <c r="O874" s="165">
        <f>SUM(O875:O887)</f>
        <v>0</v>
      </c>
      <c r="P874" s="165"/>
      <c r="Q874" s="165">
        <f>SUM(Q875:Q887)</f>
        <v>0</v>
      </c>
      <c r="R874" s="165"/>
      <c r="S874" s="165"/>
      <c r="T874" s="166"/>
      <c r="U874" s="160"/>
      <c r="V874" s="160">
        <f>SUM(V875:V887)</f>
        <v>56.629999999999995</v>
      </c>
      <c r="W874" s="160"/>
      <c r="AG874" t="s">
        <v>173</v>
      </c>
    </row>
    <row r="875" spans="1:60" ht="33.75" outlineLevel="1" x14ac:dyDescent="0.2">
      <c r="A875" s="167">
        <v>226</v>
      </c>
      <c r="B875" s="168" t="s">
        <v>1405</v>
      </c>
      <c r="C875" s="184" t="s">
        <v>1406</v>
      </c>
      <c r="D875" s="169" t="s">
        <v>256</v>
      </c>
      <c r="E875" s="170">
        <v>49.5</v>
      </c>
      <c r="F875" s="171"/>
      <c r="G875" s="172">
        <f>ROUND(E875*F875,2)</f>
        <v>0</v>
      </c>
      <c r="H875" s="171"/>
      <c r="I875" s="172">
        <f>ROUND(E875*H875,2)</f>
        <v>0</v>
      </c>
      <c r="J875" s="171"/>
      <c r="K875" s="172">
        <f>ROUND(E875*J875,2)</f>
        <v>0</v>
      </c>
      <c r="L875" s="172">
        <v>21</v>
      </c>
      <c r="M875" s="172">
        <f>G875*(1+L875/100)</f>
        <v>0</v>
      </c>
      <c r="N875" s="172">
        <v>0</v>
      </c>
      <c r="O875" s="172">
        <f>ROUND(E875*N875,2)</f>
        <v>0</v>
      </c>
      <c r="P875" s="172">
        <v>0</v>
      </c>
      <c r="Q875" s="172">
        <f>ROUND(E875*P875,2)</f>
        <v>0</v>
      </c>
      <c r="R875" s="172"/>
      <c r="S875" s="172" t="s">
        <v>177</v>
      </c>
      <c r="T875" s="173" t="s">
        <v>178</v>
      </c>
      <c r="U875" s="158">
        <v>0.628</v>
      </c>
      <c r="V875" s="158">
        <f>ROUND(E875*U875,2)</f>
        <v>31.09</v>
      </c>
      <c r="W875" s="15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 t="s">
        <v>611</v>
      </c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</row>
    <row r="876" spans="1:60" outlineLevel="1" x14ac:dyDescent="0.2">
      <c r="A876" s="155"/>
      <c r="B876" s="156"/>
      <c r="C876" s="190" t="s">
        <v>1407</v>
      </c>
      <c r="D876" s="188"/>
      <c r="E876" s="189">
        <v>38.5</v>
      </c>
      <c r="F876" s="158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 t="s">
        <v>200</v>
      </c>
      <c r="AH876" s="148">
        <v>0</v>
      </c>
      <c r="AI876" s="148"/>
      <c r="AJ876" s="148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</row>
    <row r="877" spans="1:60" outlineLevel="1" x14ac:dyDescent="0.2">
      <c r="A877" s="155"/>
      <c r="B877" s="156"/>
      <c r="C877" s="190" t="s">
        <v>1408</v>
      </c>
      <c r="D877" s="188"/>
      <c r="E877" s="189">
        <v>11</v>
      </c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 t="s">
        <v>200</v>
      </c>
      <c r="AH877" s="148">
        <v>0</v>
      </c>
      <c r="AI877" s="148"/>
      <c r="AJ877" s="148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</row>
    <row r="878" spans="1:60" ht="33.75" outlineLevel="1" x14ac:dyDescent="0.2">
      <c r="A878" s="167">
        <v>227</v>
      </c>
      <c r="B878" s="168" t="s">
        <v>1409</v>
      </c>
      <c r="C878" s="184" t="s">
        <v>1410</v>
      </c>
      <c r="D878" s="169" t="s">
        <v>256</v>
      </c>
      <c r="E878" s="170">
        <v>49.5</v>
      </c>
      <c r="F878" s="171"/>
      <c r="G878" s="172">
        <f>ROUND(E878*F878,2)</f>
        <v>0</v>
      </c>
      <c r="H878" s="171"/>
      <c r="I878" s="172">
        <f>ROUND(E878*H878,2)</f>
        <v>0</v>
      </c>
      <c r="J878" s="171"/>
      <c r="K878" s="172">
        <f>ROUND(E878*J878,2)</f>
        <v>0</v>
      </c>
      <c r="L878" s="172">
        <v>21</v>
      </c>
      <c r="M878" s="172">
        <f>G878*(1+L878/100)</f>
        <v>0</v>
      </c>
      <c r="N878" s="172">
        <v>0</v>
      </c>
      <c r="O878" s="172">
        <f>ROUND(E878*N878,2)</f>
        <v>0</v>
      </c>
      <c r="P878" s="172">
        <v>0</v>
      </c>
      <c r="Q878" s="172">
        <f>ROUND(E878*P878,2)</f>
        <v>0</v>
      </c>
      <c r="R878" s="172"/>
      <c r="S878" s="172" t="s">
        <v>177</v>
      </c>
      <c r="T878" s="173" t="s">
        <v>178</v>
      </c>
      <c r="U878" s="158">
        <v>0.51600000000000001</v>
      </c>
      <c r="V878" s="158">
        <f>ROUND(E878*U878,2)</f>
        <v>25.54</v>
      </c>
      <c r="W878" s="15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 t="s">
        <v>611</v>
      </c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</row>
    <row r="879" spans="1:60" outlineLevel="1" x14ac:dyDescent="0.2">
      <c r="A879" s="155"/>
      <c r="B879" s="156"/>
      <c r="C879" s="190" t="s">
        <v>1407</v>
      </c>
      <c r="D879" s="188"/>
      <c r="E879" s="189">
        <v>38.5</v>
      </c>
      <c r="F879" s="158"/>
      <c r="G879" s="158"/>
      <c r="H879" s="158"/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  <c r="U879" s="158"/>
      <c r="V879" s="158"/>
      <c r="W879" s="15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 t="s">
        <v>200</v>
      </c>
      <c r="AH879" s="148">
        <v>0</v>
      </c>
      <c r="AI879" s="148"/>
      <c r="AJ879" s="148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</row>
    <row r="880" spans="1:60" outlineLevel="1" x14ac:dyDescent="0.2">
      <c r="A880" s="155"/>
      <c r="B880" s="156"/>
      <c r="C880" s="190" t="s">
        <v>1408</v>
      </c>
      <c r="D880" s="188"/>
      <c r="E880" s="189">
        <v>11</v>
      </c>
      <c r="F880" s="158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 t="s">
        <v>200</v>
      </c>
      <c r="AH880" s="148">
        <v>0</v>
      </c>
      <c r="AI880" s="148"/>
      <c r="AJ880" s="148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</row>
    <row r="881" spans="1:60" ht="22.5" outlineLevel="1" x14ac:dyDescent="0.2">
      <c r="A881" s="167">
        <v>228</v>
      </c>
      <c r="B881" s="168" t="s">
        <v>1411</v>
      </c>
      <c r="C881" s="184" t="s">
        <v>1412</v>
      </c>
      <c r="D881" s="169" t="s">
        <v>256</v>
      </c>
      <c r="E881" s="170">
        <v>54.45</v>
      </c>
      <c r="F881" s="171"/>
      <c r="G881" s="172">
        <f>ROUND(E881*F881,2)</f>
        <v>0</v>
      </c>
      <c r="H881" s="171"/>
      <c r="I881" s="172">
        <f>ROUND(E881*H881,2)</f>
        <v>0</v>
      </c>
      <c r="J881" s="171"/>
      <c r="K881" s="172">
        <f>ROUND(E881*J881,2)</f>
        <v>0</v>
      </c>
      <c r="L881" s="172">
        <v>21</v>
      </c>
      <c r="M881" s="172">
        <f>G881*(1+L881/100)</f>
        <v>0</v>
      </c>
      <c r="N881" s="172">
        <v>0</v>
      </c>
      <c r="O881" s="172">
        <f>ROUND(E881*N881,2)</f>
        <v>0</v>
      </c>
      <c r="P881" s="172">
        <v>0</v>
      </c>
      <c r="Q881" s="172">
        <f>ROUND(E881*P881,2)</f>
        <v>0</v>
      </c>
      <c r="R881" s="172" t="s">
        <v>228</v>
      </c>
      <c r="S881" s="172" t="s">
        <v>177</v>
      </c>
      <c r="T881" s="173" t="s">
        <v>178</v>
      </c>
      <c r="U881" s="158">
        <v>0</v>
      </c>
      <c r="V881" s="158">
        <f>ROUND(E881*U881,2)</f>
        <v>0</v>
      </c>
      <c r="W881" s="15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 t="s">
        <v>185</v>
      </c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</row>
    <row r="882" spans="1:60" outlineLevel="1" x14ac:dyDescent="0.2">
      <c r="A882" s="155"/>
      <c r="B882" s="156"/>
      <c r="C882" s="190" t="s">
        <v>1413</v>
      </c>
      <c r="D882" s="188"/>
      <c r="E882" s="189">
        <v>42.35</v>
      </c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  <c r="U882" s="158"/>
      <c r="V882" s="158"/>
      <c r="W882" s="15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 t="s">
        <v>200</v>
      </c>
      <c r="AH882" s="148">
        <v>0</v>
      </c>
      <c r="AI882" s="148"/>
      <c r="AJ882" s="148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</row>
    <row r="883" spans="1:60" outlineLevel="1" x14ac:dyDescent="0.2">
      <c r="A883" s="155"/>
      <c r="B883" s="156"/>
      <c r="C883" s="190" t="s">
        <v>1414</v>
      </c>
      <c r="D883" s="188"/>
      <c r="E883" s="189">
        <v>12.1</v>
      </c>
      <c r="F883" s="158"/>
      <c r="G883" s="158"/>
      <c r="H883" s="158"/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  <c r="U883" s="158"/>
      <c r="V883" s="158"/>
      <c r="W883" s="15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 t="s">
        <v>200</v>
      </c>
      <c r="AH883" s="148">
        <v>0</v>
      </c>
      <c r="AI883" s="148"/>
      <c r="AJ883" s="148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</row>
    <row r="884" spans="1:60" ht="22.5" outlineLevel="1" x14ac:dyDescent="0.2">
      <c r="A884" s="167">
        <v>229</v>
      </c>
      <c r="B884" s="168" t="s">
        <v>1415</v>
      </c>
      <c r="C884" s="184" t="s">
        <v>1416</v>
      </c>
      <c r="D884" s="169" t="s">
        <v>256</v>
      </c>
      <c r="E884" s="170">
        <v>54.45</v>
      </c>
      <c r="F884" s="171"/>
      <c r="G884" s="172">
        <f>ROUND(E884*F884,2)</f>
        <v>0</v>
      </c>
      <c r="H884" s="171"/>
      <c r="I884" s="172">
        <f>ROUND(E884*H884,2)</f>
        <v>0</v>
      </c>
      <c r="J884" s="171"/>
      <c r="K884" s="172">
        <f>ROUND(E884*J884,2)</f>
        <v>0</v>
      </c>
      <c r="L884" s="172">
        <v>21</v>
      </c>
      <c r="M884" s="172">
        <f>G884*(1+L884/100)</f>
        <v>0</v>
      </c>
      <c r="N884" s="172">
        <v>0</v>
      </c>
      <c r="O884" s="172">
        <f>ROUND(E884*N884,2)</f>
        <v>0</v>
      </c>
      <c r="P884" s="172">
        <v>0</v>
      </c>
      <c r="Q884" s="172">
        <f>ROUND(E884*P884,2)</f>
        <v>0</v>
      </c>
      <c r="R884" s="172" t="s">
        <v>228</v>
      </c>
      <c r="S884" s="172" t="s">
        <v>177</v>
      </c>
      <c r="T884" s="173" t="s">
        <v>178</v>
      </c>
      <c r="U884" s="158">
        <v>0</v>
      </c>
      <c r="V884" s="158">
        <f>ROUND(E884*U884,2)</f>
        <v>0</v>
      </c>
      <c r="W884" s="15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 t="s">
        <v>185</v>
      </c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</row>
    <row r="885" spans="1:60" outlineLevel="1" x14ac:dyDescent="0.2">
      <c r="A885" s="155"/>
      <c r="B885" s="156"/>
      <c r="C885" s="190" t="s">
        <v>1413</v>
      </c>
      <c r="D885" s="188"/>
      <c r="E885" s="189">
        <v>42.35</v>
      </c>
      <c r="F885" s="158"/>
      <c r="G885" s="158"/>
      <c r="H885" s="158"/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  <c r="U885" s="158"/>
      <c r="V885" s="158"/>
      <c r="W885" s="15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 t="s">
        <v>200</v>
      </c>
      <c r="AH885" s="148">
        <v>0</v>
      </c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</row>
    <row r="886" spans="1:60" outlineLevel="1" x14ac:dyDescent="0.2">
      <c r="A886" s="155"/>
      <c r="B886" s="156"/>
      <c r="C886" s="190" t="s">
        <v>1414</v>
      </c>
      <c r="D886" s="188"/>
      <c r="E886" s="189">
        <v>12.1</v>
      </c>
      <c r="F886" s="158"/>
      <c r="G886" s="158"/>
      <c r="H886" s="158"/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  <c r="U886" s="158"/>
      <c r="V886" s="158"/>
      <c r="W886" s="15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 t="s">
        <v>200</v>
      </c>
      <c r="AH886" s="148">
        <v>0</v>
      </c>
      <c r="AI886" s="148"/>
      <c r="AJ886" s="148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</row>
    <row r="887" spans="1:60" outlineLevel="1" x14ac:dyDescent="0.2">
      <c r="A887" s="155">
        <v>230</v>
      </c>
      <c r="B887" s="156" t="s">
        <v>1417</v>
      </c>
      <c r="C887" s="203" t="s">
        <v>1418</v>
      </c>
      <c r="D887" s="157" t="s">
        <v>0</v>
      </c>
      <c r="E887" s="198"/>
      <c r="F887" s="159"/>
      <c r="G887" s="158">
        <f>ROUND(E887*F887,2)</f>
        <v>0</v>
      </c>
      <c r="H887" s="159"/>
      <c r="I887" s="158">
        <f>ROUND(E887*H887,2)</f>
        <v>0</v>
      </c>
      <c r="J887" s="159"/>
      <c r="K887" s="158">
        <f>ROUND(E887*J887,2)</f>
        <v>0</v>
      </c>
      <c r="L887" s="158">
        <v>21</v>
      </c>
      <c r="M887" s="158">
        <f>G887*(1+L887/100)</f>
        <v>0</v>
      </c>
      <c r="N887" s="158">
        <v>0</v>
      </c>
      <c r="O887" s="158">
        <f>ROUND(E887*N887,2)</f>
        <v>0</v>
      </c>
      <c r="P887" s="158">
        <v>0</v>
      </c>
      <c r="Q887" s="158">
        <f>ROUND(E887*P887,2)</f>
        <v>0</v>
      </c>
      <c r="R887" s="158"/>
      <c r="S887" s="158" t="s">
        <v>177</v>
      </c>
      <c r="T887" s="158" t="s">
        <v>178</v>
      </c>
      <c r="U887" s="158">
        <v>0</v>
      </c>
      <c r="V887" s="158">
        <f>ROUND(E887*U887,2)</f>
        <v>0</v>
      </c>
      <c r="W887" s="15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 t="s">
        <v>702</v>
      </c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</row>
    <row r="888" spans="1:60" x14ac:dyDescent="0.2">
      <c r="A888" s="161" t="s">
        <v>172</v>
      </c>
      <c r="B888" s="162" t="s">
        <v>132</v>
      </c>
      <c r="C888" s="182" t="s">
        <v>133</v>
      </c>
      <c r="D888" s="163"/>
      <c r="E888" s="164"/>
      <c r="F888" s="165"/>
      <c r="G888" s="165">
        <f>SUMIF(AG889:AG902,"&lt;&gt;NOR",G889:G902)</f>
        <v>0</v>
      </c>
      <c r="H888" s="165"/>
      <c r="I888" s="165">
        <f>SUM(I889:I902)</f>
        <v>0</v>
      </c>
      <c r="J888" s="165"/>
      <c r="K888" s="165">
        <f>SUM(K889:K902)</f>
        <v>0</v>
      </c>
      <c r="L888" s="165"/>
      <c r="M888" s="165">
        <f>SUM(M889:M902)</f>
        <v>0</v>
      </c>
      <c r="N888" s="165"/>
      <c r="O888" s="165">
        <f>SUM(O889:O902)</f>
        <v>0</v>
      </c>
      <c r="P888" s="165"/>
      <c r="Q888" s="165">
        <f>SUM(Q889:Q902)</f>
        <v>0</v>
      </c>
      <c r="R888" s="165"/>
      <c r="S888" s="165"/>
      <c r="T888" s="166"/>
      <c r="U888" s="160"/>
      <c r="V888" s="160">
        <f>SUM(V889:V902)</f>
        <v>320.05</v>
      </c>
      <c r="W888" s="160"/>
      <c r="AG888" t="s">
        <v>173</v>
      </c>
    </row>
    <row r="889" spans="1:60" ht="22.5" outlineLevel="1" x14ac:dyDescent="0.2">
      <c r="A889" s="167">
        <v>231</v>
      </c>
      <c r="B889" s="168" t="s">
        <v>924</v>
      </c>
      <c r="C889" s="184" t="s">
        <v>925</v>
      </c>
      <c r="D889" s="169" t="s">
        <v>195</v>
      </c>
      <c r="E889" s="170">
        <v>1115.1523999999999</v>
      </c>
      <c r="F889" s="171"/>
      <c r="G889" s="172">
        <f>ROUND(E889*F889,2)</f>
        <v>0</v>
      </c>
      <c r="H889" s="171"/>
      <c r="I889" s="172">
        <f>ROUND(E889*H889,2)</f>
        <v>0</v>
      </c>
      <c r="J889" s="171"/>
      <c r="K889" s="172">
        <f>ROUND(E889*J889,2)</f>
        <v>0</v>
      </c>
      <c r="L889" s="172">
        <v>21</v>
      </c>
      <c r="M889" s="172">
        <f>G889*(1+L889/100)</f>
        <v>0</v>
      </c>
      <c r="N889" s="172">
        <v>0</v>
      </c>
      <c r="O889" s="172">
        <f>ROUND(E889*N889,2)</f>
        <v>0</v>
      </c>
      <c r="P889" s="172">
        <v>0</v>
      </c>
      <c r="Q889" s="172">
        <f>ROUND(E889*P889,2)</f>
        <v>0</v>
      </c>
      <c r="R889" s="172"/>
      <c r="S889" s="172" t="s">
        <v>177</v>
      </c>
      <c r="T889" s="173" t="s">
        <v>178</v>
      </c>
      <c r="U889" s="158">
        <v>0.28699999999999998</v>
      </c>
      <c r="V889" s="158">
        <f>ROUND(E889*U889,2)</f>
        <v>320.05</v>
      </c>
      <c r="W889" s="15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 t="s">
        <v>611</v>
      </c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</row>
    <row r="890" spans="1:60" outlineLevel="1" x14ac:dyDescent="0.2">
      <c r="A890" s="155"/>
      <c r="B890" s="156"/>
      <c r="C890" s="190" t="s">
        <v>926</v>
      </c>
      <c r="D890" s="188"/>
      <c r="E890" s="189"/>
      <c r="F890" s="158"/>
      <c r="G890" s="158"/>
      <c r="H890" s="158"/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  <c r="U890" s="158"/>
      <c r="V890" s="158"/>
      <c r="W890" s="15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 t="s">
        <v>200</v>
      </c>
      <c r="AH890" s="148">
        <v>0</v>
      </c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</row>
    <row r="891" spans="1:60" outlineLevel="1" x14ac:dyDescent="0.2">
      <c r="A891" s="155"/>
      <c r="B891" s="156"/>
      <c r="C891" s="190" t="s">
        <v>927</v>
      </c>
      <c r="D891" s="188"/>
      <c r="E891" s="189">
        <v>134.4</v>
      </c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 t="s">
        <v>200</v>
      </c>
      <c r="AH891" s="148">
        <v>0</v>
      </c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</row>
    <row r="892" spans="1:60" outlineLevel="1" x14ac:dyDescent="0.2">
      <c r="A892" s="155"/>
      <c r="B892" s="156"/>
      <c r="C892" s="190" t="s">
        <v>928</v>
      </c>
      <c r="D892" s="188"/>
      <c r="E892" s="189">
        <v>3.59</v>
      </c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 t="s">
        <v>200</v>
      </c>
      <c r="AH892" s="148">
        <v>0</v>
      </c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</row>
    <row r="893" spans="1:60" outlineLevel="1" x14ac:dyDescent="0.2">
      <c r="A893" s="155"/>
      <c r="B893" s="156"/>
      <c r="C893" s="190" t="s">
        <v>929</v>
      </c>
      <c r="D893" s="188"/>
      <c r="E893" s="189">
        <v>1.03</v>
      </c>
      <c r="F893" s="158"/>
      <c r="G893" s="158"/>
      <c r="H893" s="158"/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 t="s">
        <v>200</v>
      </c>
      <c r="AH893" s="148">
        <v>0</v>
      </c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</row>
    <row r="894" spans="1:60" outlineLevel="1" x14ac:dyDescent="0.2">
      <c r="A894" s="155"/>
      <c r="B894" s="156"/>
      <c r="C894" s="190" t="s">
        <v>1419</v>
      </c>
      <c r="D894" s="188"/>
      <c r="E894" s="189">
        <v>705.02</v>
      </c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 t="s">
        <v>200</v>
      </c>
      <c r="AH894" s="148">
        <v>0</v>
      </c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</row>
    <row r="895" spans="1:60" outlineLevel="1" x14ac:dyDescent="0.2">
      <c r="A895" s="155"/>
      <c r="B895" s="156"/>
      <c r="C895" s="190" t="s">
        <v>1420</v>
      </c>
      <c r="D895" s="188"/>
      <c r="E895" s="189">
        <v>58.06</v>
      </c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 t="s">
        <v>200</v>
      </c>
      <c r="AH895" s="148">
        <v>0</v>
      </c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</row>
    <row r="896" spans="1:60" outlineLevel="1" x14ac:dyDescent="0.2">
      <c r="A896" s="155"/>
      <c r="B896" s="156"/>
      <c r="C896" s="190" t="s">
        <v>1421</v>
      </c>
      <c r="D896" s="188"/>
      <c r="E896" s="189">
        <v>134.83000000000001</v>
      </c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 t="s">
        <v>200</v>
      </c>
      <c r="AH896" s="148">
        <v>0</v>
      </c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</row>
    <row r="897" spans="1:60" outlineLevel="1" x14ac:dyDescent="0.2">
      <c r="A897" s="155"/>
      <c r="B897" s="156"/>
      <c r="C897" s="190" t="s">
        <v>1422</v>
      </c>
      <c r="D897" s="188"/>
      <c r="E897" s="189">
        <v>2.4</v>
      </c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 t="s">
        <v>200</v>
      </c>
      <c r="AH897" s="148">
        <v>0</v>
      </c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</row>
    <row r="898" spans="1:60" outlineLevel="1" x14ac:dyDescent="0.2">
      <c r="A898" s="155"/>
      <c r="B898" s="156"/>
      <c r="C898" s="190" t="s">
        <v>1423</v>
      </c>
      <c r="D898" s="188"/>
      <c r="E898" s="189">
        <v>12.9</v>
      </c>
      <c r="F898" s="158"/>
      <c r="G898" s="158"/>
      <c r="H898" s="158"/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  <c r="U898" s="158"/>
      <c r="V898" s="158"/>
      <c r="W898" s="15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 t="s">
        <v>200</v>
      </c>
      <c r="AH898" s="148">
        <v>0</v>
      </c>
      <c r="AI898" s="148"/>
      <c r="AJ898" s="148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</row>
    <row r="899" spans="1:60" outlineLevel="1" x14ac:dyDescent="0.2">
      <c r="A899" s="155"/>
      <c r="B899" s="156"/>
      <c r="C899" s="190" t="s">
        <v>1424</v>
      </c>
      <c r="D899" s="188"/>
      <c r="E899" s="189">
        <v>20.350000000000001</v>
      </c>
      <c r="F899" s="158"/>
      <c r="G899" s="158"/>
      <c r="H899" s="158"/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  <c r="U899" s="158"/>
      <c r="V899" s="158"/>
      <c r="W899" s="15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 t="s">
        <v>200</v>
      </c>
      <c r="AH899" s="148">
        <v>0</v>
      </c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</row>
    <row r="900" spans="1:60" outlineLevel="1" x14ac:dyDescent="0.2">
      <c r="A900" s="155"/>
      <c r="B900" s="156"/>
      <c r="C900" s="190" t="s">
        <v>1147</v>
      </c>
      <c r="D900" s="188"/>
      <c r="E900" s="189">
        <v>34.979999999999997</v>
      </c>
      <c r="F900" s="158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 t="s">
        <v>200</v>
      </c>
      <c r="AH900" s="148">
        <v>0</v>
      </c>
      <c r="AI900" s="148"/>
      <c r="AJ900" s="148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</row>
    <row r="901" spans="1:60" outlineLevel="1" x14ac:dyDescent="0.2">
      <c r="A901" s="155"/>
      <c r="B901" s="156"/>
      <c r="C901" s="190" t="s">
        <v>1425</v>
      </c>
      <c r="D901" s="188"/>
      <c r="E901" s="189">
        <v>2.5299999999999998</v>
      </c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 t="s">
        <v>200</v>
      </c>
      <c r="AH901" s="148">
        <v>0</v>
      </c>
      <c r="AI901" s="148"/>
      <c r="AJ901" s="148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</row>
    <row r="902" spans="1:60" outlineLevel="1" x14ac:dyDescent="0.2">
      <c r="A902" s="155"/>
      <c r="B902" s="156"/>
      <c r="C902" s="190" t="s">
        <v>1426</v>
      </c>
      <c r="D902" s="188"/>
      <c r="E902" s="189">
        <v>5.0599999999999996</v>
      </c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 t="s">
        <v>200</v>
      </c>
      <c r="AH902" s="148">
        <v>0</v>
      </c>
      <c r="AI902" s="148"/>
      <c r="AJ902" s="148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</row>
    <row r="903" spans="1:60" x14ac:dyDescent="0.2">
      <c r="A903" s="161" t="s">
        <v>172</v>
      </c>
      <c r="B903" s="162" t="s">
        <v>138</v>
      </c>
      <c r="C903" s="182" t="s">
        <v>139</v>
      </c>
      <c r="D903" s="163"/>
      <c r="E903" s="164"/>
      <c r="F903" s="165"/>
      <c r="G903" s="165">
        <f>SUMIF(AG904:AG909,"&lt;&gt;NOR",G904:G909)</f>
        <v>0</v>
      </c>
      <c r="H903" s="165"/>
      <c r="I903" s="165">
        <f>SUM(I904:I909)</f>
        <v>0</v>
      </c>
      <c r="J903" s="165"/>
      <c r="K903" s="165">
        <f>SUM(K904:K909)</f>
        <v>0</v>
      </c>
      <c r="L903" s="165"/>
      <c r="M903" s="165">
        <f>SUM(M904:M909)</f>
        <v>0</v>
      </c>
      <c r="N903" s="165"/>
      <c r="O903" s="165">
        <f>SUM(O904:O909)</f>
        <v>0</v>
      </c>
      <c r="P903" s="165"/>
      <c r="Q903" s="165">
        <f>SUM(Q904:Q909)</f>
        <v>0</v>
      </c>
      <c r="R903" s="165"/>
      <c r="S903" s="165"/>
      <c r="T903" s="166"/>
      <c r="U903" s="160"/>
      <c r="V903" s="160">
        <f>SUM(V904:V909)</f>
        <v>0</v>
      </c>
      <c r="W903" s="160"/>
      <c r="AG903" t="s">
        <v>173</v>
      </c>
    </row>
    <row r="904" spans="1:60" ht="22.5" outlineLevel="1" x14ac:dyDescent="0.2">
      <c r="A904" s="167">
        <v>232</v>
      </c>
      <c r="B904" s="168" t="s">
        <v>942</v>
      </c>
      <c r="C904" s="184" t="s">
        <v>943</v>
      </c>
      <c r="D904" s="169" t="s">
        <v>195</v>
      </c>
      <c r="E904" s="170">
        <v>31.96</v>
      </c>
      <c r="F904" s="171"/>
      <c r="G904" s="172">
        <f>ROUND(E904*F904,2)</f>
        <v>0</v>
      </c>
      <c r="H904" s="171"/>
      <c r="I904" s="172">
        <f>ROUND(E904*H904,2)</f>
        <v>0</v>
      </c>
      <c r="J904" s="171"/>
      <c r="K904" s="172">
        <f>ROUND(E904*J904,2)</f>
        <v>0</v>
      </c>
      <c r="L904" s="172">
        <v>21</v>
      </c>
      <c r="M904" s="172">
        <f>G904*(1+L904/100)</f>
        <v>0</v>
      </c>
      <c r="N904" s="172">
        <v>0</v>
      </c>
      <c r="O904" s="172">
        <f>ROUND(E904*N904,2)</f>
        <v>0</v>
      </c>
      <c r="P904" s="172">
        <v>0</v>
      </c>
      <c r="Q904" s="172">
        <f>ROUND(E904*P904,2)</f>
        <v>0</v>
      </c>
      <c r="R904" s="172"/>
      <c r="S904" s="172" t="s">
        <v>184</v>
      </c>
      <c r="T904" s="173" t="s">
        <v>178</v>
      </c>
      <c r="U904" s="158">
        <v>0</v>
      </c>
      <c r="V904" s="158">
        <f>ROUND(E904*U904,2)</f>
        <v>0</v>
      </c>
      <c r="W904" s="15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 t="s">
        <v>611</v>
      </c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</row>
    <row r="905" spans="1:60" outlineLevel="1" x14ac:dyDescent="0.2">
      <c r="A905" s="155"/>
      <c r="B905" s="156"/>
      <c r="C905" s="190" t="s">
        <v>944</v>
      </c>
      <c r="D905" s="188"/>
      <c r="E905" s="189">
        <v>31.96</v>
      </c>
      <c r="F905" s="158"/>
      <c r="G905" s="158"/>
      <c r="H905" s="158"/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  <c r="U905" s="158"/>
      <c r="V905" s="158"/>
      <c r="W905" s="15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 t="s">
        <v>200</v>
      </c>
      <c r="AH905" s="148">
        <v>0</v>
      </c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</row>
    <row r="906" spans="1:60" ht="22.5" outlineLevel="1" x14ac:dyDescent="0.2">
      <c r="A906" s="167">
        <v>233</v>
      </c>
      <c r="B906" s="168" t="s">
        <v>945</v>
      </c>
      <c r="C906" s="184" t="s">
        <v>946</v>
      </c>
      <c r="D906" s="169" t="s">
        <v>195</v>
      </c>
      <c r="E906" s="170">
        <v>372.99200000000002</v>
      </c>
      <c r="F906" s="171"/>
      <c r="G906" s="172">
        <f>ROUND(E906*F906,2)</f>
        <v>0</v>
      </c>
      <c r="H906" s="171"/>
      <c r="I906" s="172">
        <f>ROUND(E906*H906,2)</f>
        <v>0</v>
      </c>
      <c r="J906" s="171"/>
      <c r="K906" s="172">
        <f>ROUND(E906*J906,2)</f>
        <v>0</v>
      </c>
      <c r="L906" s="172">
        <v>21</v>
      </c>
      <c r="M906" s="172">
        <f>G906*(1+L906/100)</f>
        <v>0</v>
      </c>
      <c r="N906" s="172">
        <v>0</v>
      </c>
      <c r="O906" s="172">
        <f>ROUND(E906*N906,2)</f>
        <v>0</v>
      </c>
      <c r="P906" s="172">
        <v>0</v>
      </c>
      <c r="Q906" s="172">
        <f>ROUND(E906*P906,2)</f>
        <v>0</v>
      </c>
      <c r="R906" s="172"/>
      <c r="S906" s="172" t="s">
        <v>184</v>
      </c>
      <c r="T906" s="173" t="s">
        <v>178</v>
      </c>
      <c r="U906" s="158">
        <v>0</v>
      </c>
      <c r="V906" s="158">
        <f>ROUND(E906*U906,2)</f>
        <v>0</v>
      </c>
      <c r="W906" s="15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 t="s">
        <v>611</v>
      </c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</row>
    <row r="907" spans="1:60" outlineLevel="1" x14ac:dyDescent="0.2">
      <c r="A907" s="155"/>
      <c r="B907" s="156"/>
      <c r="C907" s="190" t="s">
        <v>1427</v>
      </c>
      <c r="D907" s="188"/>
      <c r="E907" s="189">
        <v>372.99</v>
      </c>
      <c r="F907" s="158"/>
      <c r="G907" s="158"/>
      <c r="H907" s="158"/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  <c r="U907" s="158"/>
      <c r="V907" s="158"/>
      <c r="W907" s="15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 t="s">
        <v>200</v>
      </c>
      <c r="AH907" s="148">
        <v>0</v>
      </c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</row>
    <row r="908" spans="1:60" ht="22.5" outlineLevel="1" x14ac:dyDescent="0.2">
      <c r="A908" s="167">
        <v>234</v>
      </c>
      <c r="B908" s="168" t="s">
        <v>1428</v>
      </c>
      <c r="C908" s="184" t="s">
        <v>1429</v>
      </c>
      <c r="D908" s="169" t="s">
        <v>195</v>
      </c>
      <c r="E908" s="170">
        <v>11.56</v>
      </c>
      <c r="F908" s="171"/>
      <c r="G908" s="172">
        <f>ROUND(E908*F908,2)</f>
        <v>0</v>
      </c>
      <c r="H908" s="171"/>
      <c r="I908" s="172">
        <f>ROUND(E908*H908,2)</f>
        <v>0</v>
      </c>
      <c r="J908" s="171"/>
      <c r="K908" s="172">
        <f>ROUND(E908*J908,2)</f>
        <v>0</v>
      </c>
      <c r="L908" s="172">
        <v>21</v>
      </c>
      <c r="M908" s="172">
        <f>G908*(1+L908/100)</f>
        <v>0</v>
      </c>
      <c r="N908" s="172">
        <v>0</v>
      </c>
      <c r="O908" s="172">
        <f>ROUND(E908*N908,2)</f>
        <v>0</v>
      </c>
      <c r="P908" s="172">
        <v>0</v>
      </c>
      <c r="Q908" s="172">
        <f>ROUND(E908*P908,2)</f>
        <v>0</v>
      </c>
      <c r="R908" s="172"/>
      <c r="S908" s="172" t="s">
        <v>184</v>
      </c>
      <c r="T908" s="173" t="s">
        <v>178</v>
      </c>
      <c r="U908" s="158">
        <v>0</v>
      </c>
      <c r="V908" s="158">
        <f>ROUND(E908*U908,2)</f>
        <v>0</v>
      </c>
      <c r="W908" s="15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 t="s">
        <v>611</v>
      </c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</row>
    <row r="909" spans="1:60" outlineLevel="1" x14ac:dyDescent="0.2">
      <c r="A909" s="155"/>
      <c r="B909" s="156"/>
      <c r="C909" s="190" t="s">
        <v>1430</v>
      </c>
      <c r="D909" s="188"/>
      <c r="E909" s="189">
        <v>11.56</v>
      </c>
      <c r="F909" s="158"/>
      <c r="G909" s="158"/>
      <c r="H909" s="158"/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  <c r="U909" s="158"/>
      <c r="V909" s="158"/>
      <c r="W909" s="15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 t="s">
        <v>200</v>
      </c>
      <c r="AH909" s="148">
        <v>0</v>
      </c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</row>
    <row r="910" spans="1:60" x14ac:dyDescent="0.2">
      <c r="A910" s="161" t="s">
        <v>172</v>
      </c>
      <c r="B910" s="162" t="s">
        <v>142</v>
      </c>
      <c r="C910" s="182" t="s">
        <v>143</v>
      </c>
      <c r="D910" s="163"/>
      <c r="E910" s="164"/>
      <c r="F910" s="165"/>
      <c r="G910" s="165">
        <f>SUMIF(AG911:AG935,"&lt;&gt;NOR",G911:G935)</f>
        <v>0</v>
      </c>
      <c r="H910" s="165"/>
      <c r="I910" s="165">
        <f>SUM(I911:I935)</f>
        <v>0</v>
      </c>
      <c r="J910" s="165"/>
      <c r="K910" s="165">
        <f>SUM(K911:K935)</f>
        <v>0</v>
      </c>
      <c r="L910" s="165"/>
      <c r="M910" s="165">
        <f>SUM(M911:M935)</f>
        <v>0</v>
      </c>
      <c r="N910" s="165"/>
      <c r="O910" s="165">
        <f>SUM(O911:O935)</f>
        <v>0</v>
      </c>
      <c r="P910" s="165"/>
      <c r="Q910" s="165">
        <f>SUM(Q911:Q935)</f>
        <v>0</v>
      </c>
      <c r="R910" s="165"/>
      <c r="S910" s="165"/>
      <c r="T910" s="166"/>
      <c r="U910" s="160"/>
      <c r="V910" s="160">
        <f>SUM(V911:V935)</f>
        <v>7311.5099999999993</v>
      </c>
      <c r="W910" s="160"/>
      <c r="AG910" t="s">
        <v>173</v>
      </c>
    </row>
    <row r="911" spans="1:60" outlineLevel="1" x14ac:dyDescent="0.2">
      <c r="A911" s="167">
        <v>235</v>
      </c>
      <c r="B911" s="168" t="s">
        <v>948</v>
      </c>
      <c r="C911" s="184" t="s">
        <v>949</v>
      </c>
      <c r="D911" s="169" t="s">
        <v>234</v>
      </c>
      <c r="E911" s="170">
        <v>169.125</v>
      </c>
      <c r="F911" s="171"/>
      <c r="G911" s="172">
        <f>ROUND(E911*F911,2)</f>
        <v>0</v>
      </c>
      <c r="H911" s="171"/>
      <c r="I911" s="172">
        <f>ROUND(E911*H911,2)</f>
        <v>0</v>
      </c>
      <c r="J911" s="171"/>
      <c r="K911" s="172">
        <f>ROUND(E911*J911,2)</f>
        <v>0</v>
      </c>
      <c r="L911" s="172">
        <v>21</v>
      </c>
      <c r="M911" s="172">
        <f>G911*(1+L911/100)</f>
        <v>0</v>
      </c>
      <c r="N911" s="172">
        <v>0</v>
      </c>
      <c r="O911" s="172">
        <f>ROUND(E911*N911,2)</f>
        <v>0</v>
      </c>
      <c r="P911" s="172">
        <v>0</v>
      </c>
      <c r="Q911" s="172">
        <f>ROUND(E911*P911,2)</f>
        <v>0</v>
      </c>
      <c r="R911" s="172"/>
      <c r="S911" s="172" t="s">
        <v>177</v>
      </c>
      <c r="T911" s="173" t="s">
        <v>178</v>
      </c>
      <c r="U911" s="158">
        <v>0</v>
      </c>
      <c r="V911" s="158">
        <f>ROUND(E911*U911,2)</f>
        <v>0</v>
      </c>
      <c r="W911" s="15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 t="s">
        <v>188</v>
      </c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</row>
    <row r="912" spans="1:60" outlineLevel="1" x14ac:dyDescent="0.2">
      <c r="A912" s="155"/>
      <c r="B912" s="156"/>
      <c r="C912" s="199" t="s">
        <v>283</v>
      </c>
      <c r="D912" s="191"/>
      <c r="E912" s="192"/>
      <c r="F912" s="158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 t="s">
        <v>200</v>
      </c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</row>
    <row r="913" spans="1:60" outlineLevel="1" x14ac:dyDescent="0.2">
      <c r="A913" s="155"/>
      <c r="B913" s="156"/>
      <c r="C913" s="200" t="s">
        <v>1151</v>
      </c>
      <c r="D913" s="191"/>
      <c r="E913" s="192"/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 t="s">
        <v>200</v>
      </c>
      <c r="AH913" s="148">
        <v>2</v>
      </c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</row>
    <row r="914" spans="1:60" outlineLevel="1" x14ac:dyDescent="0.2">
      <c r="A914" s="155"/>
      <c r="B914" s="156"/>
      <c r="C914" s="200" t="s">
        <v>1431</v>
      </c>
      <c r="D914" s="191"/>
      <c r="E914" s="192">
        <v>8.25</v>
      </c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 t="s">
        <v>200</v>
      </c>
      <c r="AH914" s="148">
        <v>2</v>
      </c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</row>
    <row r="915" spans="1:60" outlineLevel="1" x14ac:dyDescent="0.2">
      <c r="A915" s="155"/>
      <c r="B915" s="156"/>
      <c r="C915" s="200" t="s">
        <v>1432</v>
      </c>
      <c r="D915" s="191"/>
      <c r="E915" s="192">
        <v>52.8</v>
      </c>
      <c r="F915" s="158"/>
      <c r="G915" s="158"/>
      <c r="H915" s="158"/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  <c r="U915" s="158"/>
      <c r="V915" s="158"/>
      <c r="W915" s="15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 t="s">
        <v>200</v>
      </c>
      <c r="AH915" s="148">
        <v>2</v>
      </c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</row>
    <row r="916" spans="1:60" ht="22.5" outlineLevel="1" x14ac:dyDescent="0.2">
      <c r="A916" s="155"/>
      <c r="B916" s="156"/>
      <c r="C916" s="200" t="s">
        <v>1154</v>
      </c>
      <c r="D916" s="191"/>
      <c r="E916" s="192">
        <v>6.6</v>
      </c>
      <c r="F916" s="158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 t="s">
        <v>200</v>
      </c>
      <c r="AH916" s="148">
        <v>2</v>
      </c>
      <c r="AI916" s="148"/>
      <c r="AJ916" s="148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</row>
    <row r="917" spans="1:60" outlineLevel="1" x14ac:dyDescent="0.2">
      <c r="A917" s="155"/>
      <c r="B917" s="156"/>
      <c r="C917" s="201" t="s">
        <v>295</v>
      </c>
      <c r="D917" s="193"/>
      <c r="E917" s="194">
        <v>67.650000000000006</v>
      </c>
      <c r="F917" s="158"/>
      <c r="G917" s="158"/>
      <c r="H917" s="158"/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  <c r="U917" s="158"/>
      <c r="V917" s="158"/>
      <c r="W917" s="15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 t="s">
        <v>200</v>
      </c>
      <c r="AH917" s="148">
        <v>3</v>
      </c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</row>
    <row r="918" spans="1:60" outlineLevel="1" x14ac:dyDescent="0.2">
      <c r="A918" s="155"/>
      <c r="B918" s="156"/>
      <c r="C918" s="199" t="s">
        <v>296</v>
      </c>
      <c r="D918" s="191"/>
      <c r="E918" s="192"/>
      <c r="F918" s="158"/>
      <c r="G918" s="158"/>
      <c r="H918" s="158"/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  <c r="U918" s="158"/>
      <c r="V918" s="158"/>
      <c r="W918" s="15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 t="s">
        <v>200</v>
      </c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</row>
    <row r="919" spans="1:60" outlineLevel="1" x14ac:dyDescent="0.2">
      <c r="A919" s="155"/>
      <c r="B919" s="156"/>
      <c r="C919" s="190" t="s">
        <v>1433</v>
      </c>
      <c r="D919" s="188"/>
      <c r="E919" s="189">
        <v>169.13</v>
      </c>
      <c r="F919" s="158"/>
      <c r="G919" s="158"/>
      <c r="H919" s="158"/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  <c r="U919" s="158"/>
      <c r="V919" s="158"/>
      <c r="W919" s="15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 t="s">
        <v>200</v>
      </c>
      <c r="AH919" s="148">
        <v>0</v>
      </c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</row>
    <row r="920" spans="1:60" outlineLevel="1" x14ac:dyDescent="0.2">
      <c r="A920" s="167">
        <v>236</v>
      </c>
      <c r="B920" s="168" t="s">
        <v>951</v>
      </c>
      <c r="C920" s="184" t="s">
        <v>952</v>
      </c>
      <c r="D920" s="169" t="s">
        <v>234</v>
      </c>
      <c r="E920" s="170">
        <v>169.125</v>
      </c>
      <c r="F920" s="171"/>
      <c r="G920" s="172">
        <f>ROUND(E920*F920,2)</f>
        <v>0</v>
      </c>
      <c r="H920" s="171"/>
      <c r="I920" s="172">
        <f>ROUND(E920*H920,2)</f>
        <v>0</v>
      </c>
      <c r="J920" s="171"/>
      <c r="K920" s="172">
        <f>ROUND(E920*J920,2)</f>
        <v>0</v>
      </c>
      <c r="L920" s="172">
        <v>21</v>
      </c>
      <c r="M920" s="172">
        <f>G920*(1+L920/100)</f>
        <v>0</v>
      </c>
      <c r="N920" s="172">
        <v>0</v>
      </c>
      <c r="O920" s="172">
        <f>ROUND(E920*N920,2)</f>
        <v>0</v>
      </c>
      <c r="P920" s="172">
        <v>0</v>
      </c>
      <c r="Q920" s="172">
        <f>ROUND(E920*P920,2)</f>
        <v>0</v>
      </c>
      <c r="R920" s="172"/>
      <c r="S920" s="172" t="s">
        <v>177</v>
      </c>
      <c r="T920" s="173" t="s">
        <v>178</v>
      </c>
      <c r="U920" s="158">
        <v>0</v>
      </c>
      <c r="V920" s="158">
        <f>ROUND(E920*U920,2)</f>
        <v>0</v>
      </c>
      <c r="W920" s="15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 t="s">
        <v>188</v>
      </c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</row>
    <row r="921" spans="1:60" outlineLevel="1" x14ac:dyDescent="0.2">
      <c r="A921" s="155"/>
      <c r="B921" s="156"/>
      <c r="C921" s="199" t="s">
        <v>283</v>
      </c>
      <c r="D921" s="191"/>
      <c r="E921" s="192"/>
      <c r="F921" s="158"/>
      <c r="G921" s="158"/>
      <c r="H921" s="158"/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  <c r="U921" s="158"/>
      <c r="V921" s="158"/>
      <c r="W921" s="15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 t="s">
        <v>200</v>
      </c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</row>
    <row r="922" spans="1:60" outlineLevel="1" x14ac:dyDescent="0.2">
      <c r="A922" s="155"/>
      <c r="B922" s="156"/>
      <c r="C922" s="200" t="s">
        <v>1151</v>
      </c>
      <c r="D922" s="191"/>
      <c r="E922" s="192"/>
      <c r="F922" s="158"/>
      <c r="G922" s="158"/>
      <c r="H922" s="158"/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  <c r="U922" s="158"/>
      <c r="V922" s="158"/>
      <c r="W922" s="15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 t="s">
        <v>200</v>
      </c>
      <c r="AH922" s="148">
        <v>2</v>
      </c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</row>
    <row r="923" spans="1:60" outlineLevel="1" x14ac:dyDescent="0.2">
      <c r="A923" s="155"/>
      <c r="B923" s="156"/>
      <c r="C923" s="200" t="s">
        <v>1431</v>
      </c>
      <c r="D923" s="191"/>
      <c r="E923" s="192">
        <v>8.25</v>
      </c>
      <c r="F923" s="158"/>
      <c r="G923" s="158"/>
      <c r="H923" s="158"/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  <c r="U923" s="158"/>
      <c r="V923" s="158"/>
      <c r="W923" s="15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 t="s">
        <v>200</v>
      </c>
      <c r="AH923" s="148">
        <v>2</v>
      </c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</row>
    <row r="924" spans="1:60" outlineLevel="1" x14ac:dyDescent="0.2">
      <c r="A924" s="155"/>
      <c r="B924" s="156"/>
      <c r="C924" s="200" t="s">
        <v>1432</v>
      </c>
      <c r="D924" s="191"/>
      <c r="E924" s="192">
        <v>52.8</v>
      </c>
      <c r="F924" s="158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 t="s">
        <v>200</v>
      </c>
      <c r="AH924" s="148">
        <v>2</v>
      </c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</row>
    <row r="925" spans="1:60" ht="22.5" outlineLevel="1" x14ac:dyDescent="0.2">
      <c r="A925" s="155"/>
      <c r="B925" s="156"/>
      <c r="C925" s="200" t="s">
        <v>1154</v>
      </c>
      <c r="D925" s="191"/>
      <c r="E925" s="192">
        <v>6.6</v>
      </c>
      <c r="F925" s="158"/>
      <c r="G925" s="158"/>
      <c r="H925" s="158"/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  <c r="U925" s="158"/>
      <c r="V925" s="158"/>
      <c r="W925" s="15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 t="s">
        <v>200</v>
      </c>
      <c r="AH925" s="148">
        <v>2</v>
      </c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</row>
    <row r="926" spans="1:60" outlineLevel="1" x14ac:dyDescent="0.2">
      <c r="A926" s="155"/>
      <c r="B926" s="156"/>
      <c r="C926" s="201" t="s">
        <v>295</v>
      </c>
      <c r="D926" s="193"/>
      <c r="E926" s="194">
        <v>67.650000000000006</v>
      </c>
      <c r="F926" s="158"/>
      <c r="G926" s="158"/>
      <c r="H926" s="158"/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  <c r="U926" s="158"/>
      <c r="V926" s="158"/>
      <c r="W926" s="15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 t="s">
        <v>200</v>
      </c>
      <c r="AH926" s="148">
        <v>3</v>
      </c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</row>
    <row r="927" spans="1:60" outlineLevel="1" x14ac:dyDescent="0.2">
      <c r="A927" s="155"/>
      <c r="B927" s="156"/>
      <c r="C927" s="199" t="s">
        <v>296</v>
      </c>
      <c r="D927" s="191"/>
      <c r="E927" s="192"/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 t="s">
        <v>200</v>
      </c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</row>
    <row r="928" spans="1:60" outlineLevel="1" x14ac:dyDescent="0.2">
      <c r="A928" s="155"/>
      <c r="B928" s="156"/>
      <c r="C928" s="190" t="s">
        <v>1433</v>
      </c>
      <c r="D928" s="188"/>
      <c r="E928" s="189">
        <v>169.13</v>
      </c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 t="s">
        <v>200</v>
      </c>
      <c r="AH928" s="148">
        <v>0</v>
      </c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</row>
    <row r="929" spans="1:60" ht="22.5" outlineLevel="1" x14ac:dyDescent="0.2">
      <c r="A929" s="174">
        <v>237</v>
      </c>
      <c r="B929" s="175" t="s">
        <v>953</v>
      </c>
      <c r="C929" s="183" t="s">
        <v>954</v>
      </c>
      <c r="D929" s="176" t="s">
        <v>234</v>
      </c>
      <c r="E929" s="177">
        <v>1057.64608</v>
      </c>
      <c r="F929" s="178"/>
      <c r="G929" s="179">
        <f t="shared" ref="G929:G935" si="0">ROUND(E929*F929,2)</f>
        <v>0</v>
      </c>
      <c r="H929" s="178"/>
      <c r="I929" s="179">
        <f t="shared" ref="I929:I935" si="1">ROUND(E929*H929,2)</f>
        <v>0</v>
      </c>
      <c r="J929" s="178"/>
      <c r="K929" s="179">
        <f t="shared" ref="K929:K935" si="2">ROUND(E929*J929,2)</f>
        <v>0</v>
      </c>
      <c r="L929" s="179">
        <v>21</v>
      </c>
      <c r="M929" s="179">
        <f t="shared" ref="M929:M935" si="3">G929*(1+L929/100)</f>
        <v>0</v>
      </c>
      <c r="N929" s="179">
        <v>0</v>
      </c>
      <c r="O929" s="179">
        <f t="shared" ref="O929:O935" si="4">ROUND(E929*N929,2)</f>
        <v>0</v>
      </c>
      <c r="P929" s="179">
        <v>0</v>
      </c>
      <c r="Q929" s="179">
        <f t="shared" ref="Q929:Q935" si="5">ROUND(E929*P929,2)</f>
        <v>0</v>
      </c>
      <c r="R929" s="179"/>
      <c r="S929" s="179" t="s">
        <v>177</v>
      </c>
      <c r="T929" s="180" t="s">
        <v>178</v>
      </c>
      <c r="U929" s="158">
        <v>0.93300000000000005</v>
      </c>
      <c r="V929" s="158">
        <f t="shared" ref="V929:V935" si="6">ROUND(E929*U929,2)</f>
        <v>986.78</v>
      </c>
      <c r="W929" s="15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 t="s">
        <v>188</v>
      </c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</row>
    <row r="930" spans="1:60" ht="22.5" outlineLevel="1" x14ac:dyDescent="0.2">
      <c r="A930" s="174">
        <v>238</v>
      </c>
      <c r="B930" s="175" t="s">
        <v>955</v>
      </c>
      <c r="C930" s="183" t="s">
        <v>956</v>
      </c>
      <c r="D930" s="176" t="s">
        <v>234</v>
      </c>
      <c r="E930" s="177">
        <v>6345.8764899999996</v>
      </c>
      <c r="F930" s="178"/>
      <c r="G930" s="179">
        <f t="shared" si="0"/>
        <v>0</v>
      </c>
      <c r="H930" s="178"/>
      <c r="I930" s="179">
        <f t="shared" si="1"/>
        <v>0</v>
      </c>
      <c r="J930" s="178"/>
      <c r="K930" s="179">
        <f t="shared" si="2"/>
        <v>0</v>
      </c>
      <c r="L930" s="179">
        <v>21</v>
      </c>
      <c r="M930" s="179">
        <f t="shared" si="3"/>
        <v>0</v>
      </c>
      <c r="N930" s="179">
        <v>0</v>
      </c>
      <c r="O930" s="179">
        <f t="shared" si="4"/>
        <v>0</v>
      </c>
      <c r="P930" s="179">
        <v>0</v>
      </c>
      <c r="Q930" s="179">
        <f t="shared" si="5"/>
        <v>0</v>
      </c>
      <c r="R930" s="179"/>
      <c r="S930" s="179" t="s">
        <v>177</v>
      </c>
      <c r="T930" s="180" t="s">
        <v>178</v>
      </c>
      <c r="U930" s="158">
        <v>0.65300000000000002</v>
      </c>
      <c r="V930" s="158">
        <f t="shared" si="6"/>
        <v>4143.8599999999997</v>
      </c>
      <c r="W930" s="15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 t="s">
        <v>188</v>
      </c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</row>
    <row r="931" spans="1:60" outlineLevel="1" x14ac:dyDescent="0.2">
      <c r="A931" s="174">
        <v>239</v>
      </c>
      <c r="B931" s="175" t="s">
        <v>957</v>
      </c>
      <c r="C931" s="183" t="s">
        <v>958</v>
      </c>
      <c r="D931" s="176" t="s">
        <v>234</v>
      </c>
      <c r="E931" s="177">
        <v>1057.64608</v>
      </c>
      <c r="F931" s="178"/>
      <c r="G931" s="179">
        <f t="shared" si="0"/>
        <v>0</v>
      </c>
      <c r="H931" s="178"/>
      <c r="I931" s="179">
        <f t="shared" si="1"/>
        <v>0</v>
      </c>
      <c r="J931" s="178"/>
      <c r="K931" s="179">
        <f t="shared" si="2"/>
        <v>0</v>
      </c>
      <c r="L931" s="179">
        <v>21</v>
      </c>
      <c r="M931" s="179">
        <f t="shared" si="3"/>
        <v>0</v>
      </c>
      <c r="N931" s="179">
        <v>0</v>
      </c>
      <c r="O931" s="179">
        <f t="shared" si="4"/>
        <v>0</v>
      </c>
      <c r="P931" s="179">
        <v>0</v>
      </c>
      <c r="Q931" s="179">
        <f t="shared" si="5"/>
        <v>0</v>
      </c>
      <c r="R931" s="179"/>
      <c r="S931" s="179" t="s">
        <v>177</v>
      </c>
      <c r="T931" s="180" t="s">
        <v>178</v>
      </c>
      <c r="U931" s="158">
        <v>0.49</v>
      </c>
      <c r="V931" s="158">
        <f t="shared" si="6"/>
        <v>518.25</v>
      </c>
      <c r="W931" s="15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 t="s">
        <v>188</v>
      </c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</row>
    <row r="932" spans="1:60" ht="22.5" outlineLevel="1" x14ac:dyDescent="0.2">
      <c r="A932" s="174">
        <v>240</v>
      </c>
      <c r="B932" s="175" t="s">
        <v>959</v>
      </c>
      <c r="C932" s="183" t="s">
        <v>960</v>
      </c>
      <c r="D932" s="176" t="s">
        <v>234</v>
      </c>
      <c r="E932" s="177">
        <v>20095.275539999999</v>
      </c>
      <c r="F932" s="178"/>
      <c r="G932" s="179">
        <f t="shared" si="0"/>
        <v>0</v>
      </c>
      <c r="H932" s="178"/>
      <c r="I932" s="179">
        <f t="shared" si="1"/>
        <v>0</v>
      </c>
      <c r="J932" s="178"/>
      <c r="K932" s="179">
        <f t="shared" si="2"/>
        <v>0</v>
      </c>
      <c r="L932" s="179">
        <v>21</v>
      </c>
      <c r="M932" s="179">
        <f t="shared" si="3"/>
        <v>0</v>
      </c>
      <c r="N932" s="179">
        <v>0</v>
      </c>
      <c r="O932" s="179">
        <f t="shared" si="4"/>
        <v>0</v>
      </c>
      <c r="P932" s="179">
        <v>0</v>
      </c>
      <c r="Q932" s="179">
        <f t="shared" si="5"/>
        <v>0</v>
      </c>
      <c r="R932" s="179"/>
      <c r="S932" s="179" t="s">
        <v>177</v>
      </c>
      <c r="T932" s="180" t="s">
        <v>178</v>
      </c>
      <c r="U932" s="158">
        <v>0</v>
      </c>
      <c r="V932" s="158">
        <f t="shared" si="6"/>
        <v>0</v>
      </c>
      <c r="W932" s="15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 t="s">
        <v>188</v>
      </c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</row>
    <row r="933" spans="1:60" ht="22.5" outlineLevel="1" x14ac:dyDescent="0.2">
      <c r="A933" s="174">
        <v>241</v>
      </c>
      <c r="B933" s="175" t="s">
        <v>961</v>
      </c>
      <c r="C933" s="183" t="s">
        <v>962</v>
      </c>
      <c r="D933" s="176" t="s">
        <v>234</v>
      </c>
      <c r="E933" s="177">
        <v>1057.64608</v>
      </c>
      <c r="F933" s="178"/>
      <c r="G933" s="179">
        <f t="shared" si="0"/>
        <v>0</v>
      </c>
      <c r="H933" s="178"/>
      <c r="I933" s="179">
        <f t="shared" si="1"/>
        <v>0</v>
      </c>
      <c r="J933" s="178"/>
      <c r="K933" s="179">
        <f t="shared" si="2"/>
        <v>0</v>
      </c>
      <c r="L933" s="179">
        <v>21</v>
      </c>
      <c r="M933" s="179">
        <f t="shared" si="3"/>
        <v>0</v>
      </c>
      <c r="N933" s="179">
        <v>0</v>
      </c>
      <c r="O933" s="179">
        <f t="shared" si="4"/>
        <v>0</v>
      </c>
      <c r="P933" s="179">
        <v>0</v>
      </c>
      <c r="Q933" s="179">
        <f t="shared" si="5"/>
        <v>0</v>
      </c>
      <c r="R933" s="179"/>
      <c r="S933" s="179" t="s">
        <v>177</v>
      </c>
      <c r="T933" s="180" t="s">
        <v>178</v>
      </c>
      <c r="U933" s="158">
        <v>0.94199999999999995</v>
      </c>
      <c r="V933" s="158">
        <f t="shared" si="6"/>
        <v>996.3</v>
      </c>
      <c r="W933" s="15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 t="s">
        <v>188</v>
      </c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</row>
    <row r="934" spans="1:60" ht="22.5" outlineLevel="1" x14ac:dyDescent="0.2">
      <c r="A934" s="174">
        <v>242</v>
      </c>
      <c r="B934" s="175" t="s">
        <v>963</v>
      </c>
      <c r="C934" s="183" t="s">
        <v>964</v>
      </c>
      <c r="D934" s="176" t="s">
        <v>234</v>
      </c>
      <c r="E934" s="177">
        <v>6345.8764899999996</v>
      </c>
      <c r="F934" s="178"/>
      <c r="G934" s="179">
        <f t="shared" si="0"/>
        <v>0</v>
      </c>
      <c r="H934" s="178"/>
      <c r="I934" s="179">
        <f t="shared" si="1"/>
        <v>0</v>
      </c>
      <c r="J934" s="178"/>
      <c r="K934" s="179">
        <f t="shared" si="2"/>
        <v>0</v>
      </c>
      <c r="L934" s="179">
        <v>21</v>
      </c>
      <c r="M934" s="179">
        <f t="shared" si="3"/>
        <v>0</v>
      </c>
      <c r="N934" s="179">
        <v>0</v>
      </c>
      <c r="O934" s="179">
        <f t="shared" si="4"/>
        <v>0</v>
      </c>
      <c r="P934" s="179">
        <v>0</v>
      </c>
      <c r="Q934" s="179">
        <f t="shared" si="5"/>
        <v>0</v>
      </c>
      <c r="R934" s="179"/>
      <c r="S934" s="179" t="s">
        <v>177</v>
      </c>
      <c r="T934" s="180" t="s">
        <v>178</v>
      </c>
      <c r="U934" s="158">
        <v>0.105</v>
      </c>
      <c r="V934" s="158">
        <f t="shared" si="6"/>
        <v>666.32</v>
      </c>
      <c r="W934" s="15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 t="s">
        <v>188</v>
      </c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</row>
    <row r="935" spans="1:60" outlineLevel="1" x14ac:dyDescent="0.2">
      <c r="A935" s="167">
        <v>243</v>
      </c>
      <c r="B935" s="168" t="s">
        <v>239</v>
      </c>
      <c r="C935" s="184" t="s">
        <v>240</v>
      </c>
      <c r="D935" s="169" t="s">
        <v>234</v>
      </c>
      <c r="E935" s="170">
        <v>1057.64608</v>
      </c>
      <c r="F935" s="171"/>
      <c r="G935" s="172">
        <f t="shared" si="0"/>
        <v>0</v>
      </c>
      <c r="H935" s="171"/>
      <c r="I935" s="172">
        <f t="shared" si="1"/>
        <v>0</v>
      </c>
      <c r="J935" s="171"/>
      <c r="K935" s="172">
        <f t="shared" si="2"/>
        <v>0</v>
      </c>
      <c r="L935" s="172">
        <v>21</v>
      </c>
      <c r="M935" s="172">
        <f t="shared" si="3"/>
        <v>0</v>
      </c>
      <c r="N935" s="172">
        <v>0</v>
      </c>
      <c r="O935" s="172">
        <f t="shared" si="4"/>
        <v>0</v>
      </c>
      <c r="P935" s="172">
        <v>0</v>
      </c>
      <c r="Q935" s="172">
        <f t="shared" si="5"/>
        <v>0</v>
      </c>
      <c r="R935" s="172"/>
      <c r="S935" s="172" t="s">
        <v>177</v>
      </c>
      <c r="T935" s="173" t="s">
        <v>178</v>
      </c>
      <c r="U935" s="158">
        <v>0</v>
      </c>
      <c r="V935" s="158">
        <f t="shared" si="6"/>
        <v>0</v>
      </c>
      <c r="W935" s="15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 t="s">
        <v>188</v>
      </c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</row>
    <row r="936" spans="1:60" x14ac:dyDescent="0.2">
      <c r="A936" s="5"/>
      <c r="B936" s="6"/>
      <c r="C936" s="185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AE936">
        <v>15</v>
      </c>
      <c r="AF936">
        <v>21</v>
      </c>
    </row>
    <row r="937" spans="1:60" x14ac:dyDescent="0.2">
      <c r="A937" s="151"/>
      <c r="B937" s="152" t="s">
        <v>26</v>
      </c>
      <c r="C937" s="186"/>
      <c r="D937" s="153"/>
      <c r="E937" s="154"/>
      <c r="F937" s="154"/>
      <c r="G937" s="181">
        <f>G8+G88+G128+G167+G192+G233+G238+G321+G332+G337+G393+G416+G481+G494+G505+G507+G572+G654+G679+G687+G720+G724+G730+G809+G869+G874+G888+G903+G910</f>
        <v>0</v>
      </c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AE937">
        <f>SUMIF(L7:L935,AE936,G7:G935)</f>
        <v>0</v>
      </c>
      <c r="AF937">
        <f>SUMIF(L7:L935,AF936,G7:G935)</f>
        <v>0</v>
      </c>
      <c r="AG937" t="s">
        <v>189</v>
      </c>
    </row>
    <row r="938" spans="1:60" x14ac:dyDescent="0.2">
      <c r="A938" s="5"/>
      <c r="B938" s="6"/>
      <c r="C938" s="185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60" x14ac:dyDescent="0.2">
      <c r="A939" s="5"/>
      <c r="B939" s="6"/>
      <c r="C939" s="185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60" x14ac:dyDescent="0.2">
      <c r="A940" s="274" t="s">
        <v>190</v>
      </c>
      <c r="B940" s="274"/>
      <c r="C940" s="275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60" x14ac:dyDescent="0.2">
      <c r="A941" s="255"/>
      <c r="B941" s="256"/>
      <c r="C941" s="257"/>
      <c r="D941" s="256"/>
      <c r="E941" s="256"/>
      <c r="F941" s="256"/>
      <c r="G941" s="25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AG941" t="s">
        <v>191</v>
      </c>
    </row>
    <row r="942" spans="1:60" x14ac:dyDescent="0.2">
      <c r="A942" s="259"/>
      <c r="B942" s="260"/>
      <c r="C942" s="261"/>
      <c r="D942" s="260"/>
      <c r="E942" s="260"/>
      <c r="F942" s="260"/>
      <c r="G942" s="262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60" x14ac:dyDescent="0.2">
      <c r="A943" s="259"/>
      <c r="B943" s="260"/>
      <c r="C943" s="261"/>
      <c r="D943" s="260"/>
      <c r="E943" s="260"/>
      <c r="F943" s="260"/>
      <c r="G943" s="262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60" x14ac:dyDescent="0.2">
      <c r="A944" s="259"/>
      <c r="B944" s="260"/>
      <c r="C944" s="261"/>
      <c r="D944" s="260"/>
      <c r="E944" s="260"/>
      <c r="F944" s="260"/>
      <c r="G944" s="262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33" x14ac:dyDescent="0.2">
      <c r="A945" s="263"/>
      <c r="B945" s="264"/>
      <c r="C945" s="265"/>
      <c r="D945" s="264"/>
      <c r="E945" s="264"/>
      <c r="F945" s="264"/>
      <c r="G945" s="266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33" x14ac:dyDescent="0.2">
      <c r="A946" s="5"/>
      <c r="B946" s="6"/>
      <c r="C946" s="185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33" x14ac:dyDescent="0.2">
      <c r="C947" s="187"/>
      <c r="D947" s="139"/>
      <c r="AG947" t="s">
        <v>192</v>
      </c>
    </row>
    <row r="948" spans="1:33" x14ac:dyDescent="0.2">
      <c r="D948" s="139"/>
    </row>
    <row r="949" spans="1:33" x14ac:dyDescent="0.2">
      <c r="D949" s="139"/>
    </row>
    <row r="950" spans="1:33" x14ac:dyDescent="0.2">
      <c r="D950" s="139"/>
    </row>
    <row r="951" spans="1:33" x14ac:dyDescent="0.2">
      <c r="D951" s="139"/>
    </row>
    <row r="952" spans="1:33" x14ac:dyDescent="0.2">
      <c r="D952" s="139"/>
    </row>
    <row r="953" spans="1:33" x14ac:dyDescent="0.2">
      <c r="D953" s="139"/>
    </row>
    <row r="954" spans="1:33" x14ac:dyDescent="0.2">
      <c r="D954" s="139"/>
    </row>
    <row r="955" spans="1:33" x14ac:dyDescent="0.2">
      <c r="D955" s="139"/>
    </row>
    <row r="956" spans="1:33" x14ac:dyDescent="0.2">
      <c r="D956" s="139"/>
    </row>
    <row r="957" spans="1:33" x14ac:dyDescent="0.2">
      <c r="D957" s="139"/>
    </row>
    <row r="958" spans="1:33" x14ac:dyDescent="0.2">
      <c r="D958" s="139"/>
    </row>
    <row r="959" spans="1:33" x14ac:dyDescent="0.2">
      <c r="D959" s="139"/>
    </row>
    <row r="960" spans="1:33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+4Ph8Qmlgmme0tYV0llnjCbNZtqmpVcZCCDSXHQ3eyjAHzvD9Gt81sXbgPon2ovIdBWYg//So2cZmn4ptSreCg==" saltValue="RBYtJsMiilIWw6qc8Wneig==" spinCount="100000" sheet="1"/>
  <mergeCells count="7">
    <mergeCell ref="A941:G945"/>
    <mergeCell ref="C395:G395"/>
    <mergeCell ref="A1:G1"/>
    <mergeCell ref="C2:G2"/>
    <mergeCell ref="C3:G3"/>
    <mergeCell ref="C4:G4"/>
    <mergeCell ref="A940:C94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indowProtection="1" workbookViewId="0">
      <pane ySplit="7" topLeftCell="A35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6</v>
      </c>
      <c r="B1" s="267"/>
      <c r="C1" s="267"/>
      <c r="D1" s="267"/>
      <c r="E1" s="267"/>
      <c r="F1" s="267"/>
      <c r="G1" s="267"/>
      <c r="AG1" t="s">
        <v>147</v>
      </c>
    </row>
    <row r="2" spans="1:60" ht="24.95" customHeight="1" x14ac:dyDescent="0.2">
      <c r="A2" s="140" t="s">
        <v>7</v>
      </c>
      <c r="B2" s="77" t="s">
        <v>38</v>
      </c>
      <c r="C2" s="268" t="s">
        <v>39</v>
      </c>
      <c r="D2" s="269"/>
      <c r="E2" s="269"/>
      <c r="F2" s="269"/>
      <c r="G2" s="270"/>
      <c r="AG2" t="s">
        <v>148</v>
      </c>
    </row>
    <row r="3" spans="1:60" ht="24.95" customHeight="1" x14ac:dyDescent="0.2">
      <c r="A3" s="140" t="s">
        <v>8</v>
      </c>
      <c r="B3" s="77" t="s">
        <v>43</v>
      </c>
      <c r="C3" s="268" t="s">
        <v>46</v>
      </c>
      <c r="D3" s="269"/>
      <c r="E3" s="269"/>
      <c r="F3" s="269"/>
      <c r="G3" s="270"/>
      <c r="AC3" s="89" t="s">
        <v>148</v>
      </c>
      <c r="AG3" t="s">
        <v>150</v>
      </c>
    </row>
    <row r="4" spans="1:60" ht="24.95" customHeight="1" x14ac:dyDescent="0.2">
      <c r="A4" s="141" t="s">
        <v>9</v>
      </c>
      <c r="B4" s="142" t="s">
        <v>51</v>
      </c>
      <c r="C4" s="271" t="s">
        <v>52</v>
      </c>
      <c r="D4" s="272"/>
      <c r="E4" s="272"/>
      <c r="F4" s="272"/>
      <c r="G4" s="273"/>
      <c r="AG4" t="s">
        <v>151</v>
      </c>
    </row>
    <row r="5" spans="1:60" x14ac:dyDescent="0.2">
      <c r="D5" s="139"/>
    </row>
    <row r="6" spans="1:60" ht="38.25" x14ac:dyDescent="0.2">
      <c r="A6" s="144" t="s">
        <v>152</v>
      </c>
      <c r="B6" s="146" t="s">
        <v>153</v>
      </c>
      <c r="C6" s="146" t="s">
        <v>154</v>
      </c>
      <c r="D6" s="145" t="s">
        <v>155</v>
      </c>
      <c r="E6" s="144" t="s">
        <v>156</v>
      </c>
      <c r="F6" s="143" t="s">
        <v>157</v>
      </c>
      <c r="G6" s="144" t="s">
        <v>26</v>
      </c>
      <c r="H6" s="147" t="s">
        <v>27</v>
      </c>
      <c r="I6" s="147" t="s">
        <v>158</v>
      </c>
      <c r="J6" s="147" t="s">
        <v>28</v>
      </c>
      <c r="K6" s="147" t="s">
        <v>159</v>
      </c>
      <c r="L6" s="147" t="s">
        <v>160</v>
      </c>
      <c r="M6" s="147" t="s">
        <v>161</v>
      </c>
      <c r="N6" s="147" t="s">
        <v>162</v>
      </c>
      <c r="O6" s="147" t="s">
        <v>163</v>
      </c>
      <c r="P6" s="147" t="s">
        <v>164</v>
      </c>
      <c r="Q6" s="147" t="s">
        <v>165</v>
      </c>
      <c r="R6" s="147" t="s">
        <v>166</v>
      </c>
      <c r="S6" s="147" t="s">
        <v>167</v>
      </c>
      <c r="T6" s="147" t="s">
        <v>168</v>
      </c>
      <c r="U6" s="147" t="s">
        <v>169</v>
      </c>
      <c r="V6" s="147" t="s">
        <v>170</v>
      </c>
      <c r="W6" s="147" t="s">
        <v>171</v>
      </c>
    </row>
    <row r="7" spans="1:60" hidden="1" x14ac:dyDescent="0.2">
      <c r="A7" s="5"/>
      <c r="B7" s="6"/>
      <c r="C7" s="6"/>
      <c r="D7" s="8"/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</row>
    <row r="8" spans="1:60" x14ac:dyDescent="0.2">
      <c r="A8" s="161" t="s">
        <v>172</v>
      </c>
      <c r="B8" s="162" t="s">
        <v>69</v>
      </c>
      <c r="C8" s="182" t="s">
        <v>70</v>
      </c>
      <c r="D8" s="163"/>
      <c r="E8" s="164"/>
      <c r="F8" s="165"/>
      <c r="G8" s="165">
        <f>SUMIF(AG9:AG83,"&lt;&gt;NOR",G9:G83)</f>
        <v>0</v>
      </c>
      <c r="H8" s="165"/>
      <c r="I8" s="165">
        <f>SUM(I9:I83)</f>
        <v>0</v>
      </c>
      <c r="J8" s="165"/>
      <c r="K8" s="165">
        <f>SUM(K9:K83)</f>
        <v>0</v>
      </c>
      <c r="L8" s="165"/>
      <c r="M8" s="165">
        <f>SUM(M9:M83)</f>
        <v>0</v>
      </c>
      <c r="N8" s="165"/>
      <c r="O8" s="165">
        <f>SUM(O9:O83)</f>
        <v>0</v>
      </c>
      <c r="P8" s="165"/>
      <c r="Q8" s="165">
        <f>SUM(Q9:Q83)</f>
        <v>0</v>
      </c>
      <c r="R8" s="165"/>
      <c r="S8" s="165"/>
      <c r="T8" s="166"/>
      <c r="U8" s="160"/>
      <c r="V8" s="160">
        <f>SUM(V9:V83)</f>
        <v>435.0100000000001</v>
      </c>
      <c r="W8" s="160"/>
      <c r="AG8" t="s">
        <v>173</v>
      </c>
    </row>
    <row r="9" spans="1:60" ht="33.75" outlineLevel="1" x14ac:dyDescent="0.2">
      <c r="A9" s="167">
        <v>1</v>
      </c>
      <c r="B9" s="168" t="s">
        <v>242</v>
      </c>
      <c r="C9" s="184" t="s">
        <v>243</v>
      </c>
      <c r="D9" s="169" t="s">
        <v>195</v>
      </c>
      <c r="E9" s="170">
        <v>92.4</v>
      </c>
      <c r="F9" s="171"/>
      <c r="G9" s="172">
        <f>ROUND(E9*F9,2)</f>
        <v>0</v>
      </c>
      <c r="H9" s="171"/>
      <c r="I9" s="172">
        <f>ROUND(E9*H9,2)</f>
        <v>0</v>
      </c>
      <c r="J9" s="171"/>
      <c r="K9" s="172">
        <f>ROUND(E9*J9,2)</f>
        <v>0</v>
      </c>
      <c r="L9" s="172">
        <v>21</v>
      </c>
      <c r="M9" s="172">
        <f>G9*(1+L9/100)</f>
        <v>0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177</v>
      </c>
      <c r="T9" s="173" t="s">
        <v>178</v>
      </c>
      <c r="U9" s="158">
        <v>0.627</v>
      </c>
      <c r="V9" s="158">
        <f>ROUND(E9*U9,2)</f>
        <v>57.93</v>
      </c>
      <c r="W9" s="158"/>
      <c r="X9" s="148"/>
      <c r="Y9" s="148"/>
      <c r="Z9" s="148"/>
      <c r="AA9" s="148"/>
      <c r="AB9" s="148"/>
      <c r="AC9" s="148"/>
      <c r="AD9" s="148"/>
      <c r="AE9" s="148"/>
      <c r="AF9" s="148"/>
      <c r="AG9" s="148" t="s">
        <v>196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55"/>
      <c r="B10" s="156"/>
      <c r="C10" s="190" t="s">
        <v>1434</v>
      </c>
      <c r="D10" s="188"/>
      <c r="E10" s="189">
        <v>30.45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48"/>
      <c r="Y10" s="148"/>
      <c r="Z10" s="148"/>
      <c r="AA10" s="148"/>
      <c r="AB10" s="148"/>
      <c r="AC10" s="148"/>
      <c r="AD10" s="148"/>
      <c r="AE10" s="148"/>
      <c r="AF10" s="148"/>
      <c r="AG10" s="148" t="s">
        <v>200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55"/>
      <c r="B11" s="156"/>
      <c r="C11" s="190" t="s">
        <v>383</v>
      </c>
      <c r="D11" s="188"/>
      <c r="E11" s="189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48"/>
      <c r="Y11" s="148"/>
      <c r="Z11" s="148"/>
      <c r="AA11" s="148"/>
      <c r="AB11" s="148"/>
      <c r="AC11" s="148"/>
      <c r="AD11" s="148"/>
      <c r="AE11" s="148"/>
      <c r="AF11" s="148"/>
      <c r="AG11" s="148" t="s">
        <v>200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55"/>
      <c r="B12" s="156"/>
      <c r="C12" s="190" t="s">
        <v>1435</v>
      </c>
      <c r="D12" s="188"/>
      <c r="E12" s="189">
        <v>9.84</v>
      </c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48"/>
      <c r="Y12" s="148"/>
      <c r="Z12" s="148"/>
      <c r="AA12" s="148"/>
      <c r="AB12" s="148"/>
      <c r="AC12" s="148"/>
      <c r="AD12" s="148"/>
      <c r="AE12" s="148"/>
      <c r="AF12" s="148"/>
      <c r="AG12" s="148" t="s">
        <v>200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22.5" outlineLevel="1" x14ac:dyDescent="0.2">
      <c r="A13" s="155"/>
      <c r="B13" s="156"/>
      <c r="C13" s="190" t="s">
        <v>1436</v>
      </c>
      <c r="D13" s="188"/>
      <c r="E13" s="189">
        <v>30.53</v>
      </c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48"/>
      <c r="Y13" s="148"/>
      <c r="Z13" s="148"/>
      <c r="AA13" s="148"/>
      <c r="AB13" s="148"/>
      <c r="AC13" s="148"/>
      <c r="AD13" s="148"/>
      <c r="AE13" s="148"/>
      <c r="AF13" s="148"/>
      <c r="AG13" s="148" t="s">
        <v>200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55"/>
      <c r="B14" s="156"/>
      <c r="C14" s="190" t="s">
        <v>1437</v>
      </c>
      <c r="D14" s="188"/>
      <c r="E14" s="189">
        <v>19.600000000000001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200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55"/>
      <c r="B15" s="156"/>
      <c r="C15" s="190" t="s">
        <v>1438</v>
      </c>
      <c r="D15" s="188"/>
      <c r="E15" s="189">
        <v>1.98</v>
      </c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48"/>
      <c r="Y15" s="148"/>
      <c r="Z15" s="148"/>
      <c r="AA15" s="148"/>
      <c r="AB15" s="148"/>
      <c r="AC15" s="148"/>
      <c r="AD15" s="148"/>
      <c r="AE15" s="148"/>
      <c r="AF15" s="148"/>
      <c r="AG15" s="148" t="s">
        <v>200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67">
        <v>2</v>
      </c>
      <c r="B16" s="168" t="s">
        <v>1439</v>
      </c>
      <c r="C16" s="184" t="s">
        <v>1440</v>
      </c>
      <c r="D16" s="169" t="s">
        <v>195</v>
      </c>
      <c r="E16" s="170">
        <v>30.45</v>
      </c>
      <c r="F16" s="171"/>
      <c r="G16" s="172">
        <f>ROUND(E16*F16,2)</f>
        <v>0</v>
      </c>
      <c r="H16" s="171"/>
      <c r="I16" s="172">
        <f>ROUND(E16*H16,2)</f>
        <v>0</v>
      </c>
      <c r="J16" s="171"/>
      <c r="K16" s="172">
        <f>ROUND(E16*J16,2)</f>
        <v>0</v>
      </c>
      <c r="L16" s="172">
        <v>21</v>
      </c>
      <c r="M16" s="172">
        <f>G16*(1+L16/100)</f>
        <v>0</v>
      </c>
      <c r="N16" s="172">
        <v>0</v>
      </c>
      <c r="O16" s="172">
        <f>ROUND(E16*N16,2)</f>
        <v>0</v>
      </c>
      <c r="P16" s="172">
        <v>0</v>
      </c>
      <c r="Q16" s="172">
        <f>ROUND(E16*P16,2)</f>
        <v>0</v>
      </c>
      <c r="R16" s="172"/>
      <c r="S16" s="172" t="s">
        <v>177</v>
      </c>
      <c r="T16" s="173" t="s">
        <v>178</v>
      </c>
      <c r="U16" s="158">
        <v>0.375</v>
      </c>
      <c r="V16" s="158">
        <f>ROUND(E16*U16,2)</f>
        <v>11.42</v>
      </c>
      <c r="W16" s="158"/>
      <c r="X16" s="148"/>
      <c r="Y16" s="148"/>
      <c r="Z16" s="148"/>
      <c r="AA16" s="148"/>
      <c r="AB16" s="148"/>
      <c r="AC16" s="148"/>
      <c r="AD16" s="148"/>
      <c r="AE16" s="148"/>
      <c r="AF16" s="148"/>
      <c r="AG16" s="148" t="s">
        <v>196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55"/>
      <c r="B17" s="156"/>
      <c r="C17" s="190" t="s">
        <v>1441</v>
      </c>
      <c r="D17" s="188"/>
      <c r="E17" s="189">
        <v>30.45</v>
      </c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48"/>
      <c r="Y17" s="148"/>
      <c r="Z17" s="148"/>
      <c r="AA17" s="148"/>
      <c r="AB17" s="148"/>
      <c r="AC17" s="148"/>
      <c r="AD17" s="148"/>
      <c r="AE17" s="148"/>
      <c r="AF17" s="148"/>
      <c r="AG17" s="148" t="s">
        <v>200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ht="22.5" outlineLevel="1" x14ac:dyDescent="0.2">
      <c r="A18" s="167">
        <v>3</v>
      </c>
      <c r="B18" s="168" t="s">
        <v>1442</v>
      </c>
      <c r="C18" s="184" t="s">
        <v>1443</v>
      </c>
      <c r="D18" s="169" t="s">
        <v>195</v>
      </c>
      <c r="E18" s="170">
        <v>61.95</v>
      </c>
      <c r="F18" s="171"/>
      <c r="G18" s="172">
        <f>ROUND(E18*F18,2)</f>
        <v>0</v>
      </c>
      <c r="H18" s="171"/>
      <c r="I18" s="172">
        <f>ROUND(E18*H18,2)</f>
        <v>0</v>
      </c>
      <c r="J18" s="171"/>
      <c r="K18" s="172">
        <f>ROUND(E18*J18,2)</f>
        <v>0</v>
      </c>
      <c r="L18" s="172">
        <v>21</v>
      </c>
      <c r="M18" s="172">
        <f>G18*(1+L18/100)</f>
        <v>0</v>
      </c>
      <c r="N18" s="172">
        <v>0</v>
      </c>
      <c r="O18" s="172">
        <f>ROUND(E18*N18,2)</f>
        <v>0</v>
      </c>
      <c r="P18" s="172">
        <v>0</v>
      </c>
      <c r="Q18" s="172">
        <f>ROUND(E18*P18,2)</f>
        <v>0</v>
      </c>
      <c r="R18" s="172"/>
      <c r="S18" s="172" t="s">
        <v>177</v>
      </c>
      <c r="T18" s="173" t="s">
        <v>178</v>
      </c>
      <c r="U18" s="158">
        <v>0.80647999999999997</v>
      </c>
      <c r="V18" s="158">
        <f>ROUND(E18*U18,2)</f>
        <v>49.96</v>
      </c>
      <c r="W18" s="158"/>
      <c r="X18" s="148"/>
      <c r="Y18" s="148"/>
      <c r="Z18" s="148"/>
      <c r="AA18" s="148"/>
      <c r="AB18" s="148"/>
      <c r="AC18" s="148"/>
      <c r="AD18" s="148"/>
      <c r="AE18" s="148"/>
      <c r="AF18" s="148"/>
      <c r="AG18" s="148" t="s">
        <v>196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55"/>
      <c r="B19" s="156"/>
      <c r="C19" s="190" t="s">
        <v>383</v>
      </c>
      <c r="D19" s="188"/>
      <c r="E19" s="189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48"/>
      <c r="Y19" s="148"/>
      <c r="Z19" s="148"/>
      <c r="AA19" s="148"/>
      <c r="AB19" s="148"/>
      <c r="AC19" s="148"/>
      <c r="AD19" s="148"/>
      <c r="AE19" s="148"/>
      <c r="AF19" s="148"/>
      <c r="AG19" s="148" t="s">
        <v>200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55"/>
      <c r="B20" s="156"/>
      <c r="C20" s="190" t="s">
        <v>1435</v>
      </c>
      <c r="D20" s="188"/>
      <c r="E20" s="189">
        <v>9.84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48"/>
      <c r="Y20" s="148"/>
      <c r="Z20" s="148"/>
      <c r="AA20" s="148"/>
      <c r="AB20" s="148"/>
      <c r="AC20" s="148"/>
      <c r="AD20" s="148"/>
      <c r="AE20" s="148"/>
      <c r="AF20" s="148"/>
      <c r="AG20" s="148" t="s">
        <v>200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55"/>
      <c r="B21" s="156"/>
      <c r="C21" s="190" t="s">
        <v>1436</v>
      </c>
      <c r="D21" s="188"/>
      <c r="E21" s="189">
        <v>30.53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48"/>
      <c r="Y21" s="148"/>
      <c r="Z21" s="148"/>
      <c r="AA21" s="148"/>
      <c r="AB21" s="148"/>
      <c r="AC21" s="148"/>
      <c r="AD21" s="148"/>
      <c r="AE21" s="148"/>
      <c r="AF21" s="148"/>
      <c r="AG21" s="148" t="s">
        <v>200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55"/>
      <c r="B22" s="156"/>
      <c r="C22" s="190" t="s">
        <v>1437</v>
      </c>
      <c r="D22" s="188"/>
      <c r="E22" s="189">
        <v>19.600000000000001</v>
      </c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48"/>
      <c r="Y22" s="148"/>
      <c r="Z22" s="148"/>
      <c r="AA22" s="148"/>
      <c r="AB22" s="148"/>
      <c r="AC22" s="148"/>
      <c r="AD22" s="148"/>
      <c r="AE22" s="148"/>
      <c r="AF22" s="148"/>
      <c r="AG22" s="148" t="s">
        <v>200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55"/>
      <c r="B23" s="156"/>
      <c r="C23" s="190" t="s">
        <v>1438</v>
      </c>
      <c r="D23" s="188"/>
      <c r="E23" s="189">
        <v>1.98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48"/>
      <c r="Y23" s="148"/>
      <c r="Z23" s="148"/>
      <c r="AA23" s="148"/>
      <c r="AB23" s="148"/>
      <c r="AC23" s="148"/>
      <c r="AD23" s="148"/>
      <c r="AE23" s="148"/>
      <c r="AF23" s="148"/>
      <c r="AG23" s="148" t="s">
        <v>200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67">
        <v>4</v>
      </c>
      <c r="B24" s="168" t="s">
        <v>206</v>
      </c>
      <c r="C24" s="184" t="s">
        <v>207</v>
      </c>
      <c r="D24" s="169" t="s">
        <v>208</v>
      </c>
      <c r="E24" s="170">
        <v>5.6330400000000003</v>
      </c>
      <c r="F24" s="171"/>
      <c r="G24" s="172">
        <f>ROUND(E24*F24,2)</f>
        <v>0</v>
      </c>
      <c r="H24" s="171"/>
      <c r="I24" s="172">
        <f>ROUND(E24*H24,2)</f>
        <v>0</v>
      </c>
      <c r="J24" s="171"/>
      <c r="K24" s="172">
        <f>ROUND(E24*J24,2)</f>
        <v>0</v>
      </c>
      <c r="L24" s="172">
        <v>21</v>
      </c>
      <c r="M24" s="172">
        <f>G24*(1+L24/100)</f>
        <v>0</v>
      </c>
      <c r="N24" s="172">
        <v>0</v>
      </c>
      <c r="O24" s="172">
        <f>ROUND(E24*N24,2)</f>
        <v>0</v>
      </c>
      <c r="P24" s="172">
        <v>0</v>
      </c>
      <c r="Q24" s="172">
        <f>ROUND(E24*P24,2)</f>
        <v>0</v>
      </c>
      <c r="R24" s="172"/>
      <c r="S24" s="172" t="s">
        <v>177</v>
      </c>
      <c r="T24" s="173" t="s">
        <v>178</v>
      </c>
      <c r="U24" s="158">
        <v>9.5200000000000007E-2</v>
      </c>
      <c r="V24" s="158">
        <f>ROUND(E24*U24,2)</f>
        <v>0.54</v>
      </c>
      <c r="W24" s="158"/>
      <c r="X24" s="148"/>
      <c r="Y24" s="148"/>
      <c r="Z24" s="148"/>
      <c r="AA24" s="148"/>
      <c r="AB24" s="148"/>
      <c r="AC24" s="148"/>
      <c r="AD24" s="148"/>
      <c r="AE24" s="148"/>
      <c r="AF24" s="148"/>
      <c r="AG24" s="148" t="s">
        <v>196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55"/>
      <c r="B25" s="156"/>
      <c r="C25" s="190" t="s">
        <v>258</v>
      </c>
      <c r="D25" s="188"/>
      <c r="E25" s="189">
        <v>0.83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48"/>
      <c r="Y25" s="148"/>
      <c r="Z25" s="148"/>
      <c r="AA25" s="148"/>
      <c r="AB25" s="148"/>
      <c r="AC25" s="148"/>
      <c r="AD25" s="148"/>
      <c r="AE25" s="148"/>
      <c r="AF25" s="148"/>
      <c r="AG25" s="148" t="s">
        <v>200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55"/>
      <c r="B26" s="156"/>
      <c r="C26" s="190" t="s">
        <v>259</v>
      </c>
      <c r="D26" s="188"/>
      <c r="E26" s="189">
        <v>1.96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148"/>
      <c r="AF26" s="148"/>
      <c r="AG26" s="148" t="s">
        <v>200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55"/>
      <c r="B27" s="156"/>
      <c r="C27" s="190" t="s">
        <v>260</v>
      </c>
      <c r="D27" s="188"/>
      <c r="E27" s="189">
        <v>1.96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48"/>
      <c r="Y27" s="148"/>
      <c r="Z27" s="148"/>
      <c r="AA27" s="148"/>
      <c r="AB27" s="148"/>
      <c r="AC27" s="148"/>
      <c r="AD27" s="148"/>
      <c r="AE27" s="148"/>
      <c r="AF27" s="148"/>
      <c r="AG27" s="148" t="s">
        <v>200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55"/>
      <c r="B28" s="156"/>
      <c r="C28" s="190" t="s">
        <v>261</v>
      </c>
      <c r="D28" s="188"/>
      <c r="E28" s="189">
        <v>0.88</v>
      </c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48"/>
      <c r="Y28" s="148"/>
      <c r="Z28" s="148"/>
      <c r="AA28" s="148"/>
      <c r="AB28" s="148"/>
      <c r="AC28" s="148"/>
      <c r="AD28" s="148"/>
      <c r="AE28" s="148"/>
      <c r="AF28" s="148"/>
      <c r="AG28" s="148" t="s">
        <v>200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67">
        <v>5</v>
      </c>
      <c r="B29" s="168" t="s">
        <v>262</v>
      </c>
      <c r="C29" s="184" t="s">
        <v>263</v>
      </c>
      <c r="D29" s="169" t="s">
        <v>208</v>
      </c>
      <c r="E29" s="170">
        <v>71.963999999999999</v>
      </c>
      <c r="F29" s="171"/>
      <c r="G29" s="172">
        <f>ROUND(E29*F29,2)</f>
        <v>0</v>
      </c>
      <c r="H29" s="171"/>
      <c r="I29" s="172">
        <f>ROUND(E29*H29,2)</f>
        <v>0</v>
      </c>
      <c r="J29" s="171"/>
      <c r="K29" s="172">
        <f>ROUND(E29*J29,2)</f>
        <v>0</v>
      </c>
      <c r="L29" s="172">
        <v>21</v>
      </c>
      <c r="M29" s="172">
        <f>G29*(1+L29/100)</f>
        <v>0</v>
      </c>
      <c r="N29" s="172">
        <v>0</v>
      </c>
      <c r="O29" s="172">
        <f>ROUND(E29*N29,2)</f>
        <v>0</v>
      </c>
      <c r="P29" s="172">
        <v>0</v>
      </c>
      <c r="Q29" s="172">
        <f>ROUND(E29*P29,2)</f>
        <v>0</v>
      </c>
      <c r="R29" s="172"/>
      <c r="S29" s="172" t="s">
        <v>177</v>
      </c>
      <c r="T29" s="173" t="s">
        <v>178</v>
      </c>
      <c r="U29" s="158">
        <v>3.5329999999999999</v>
      </c>
      <c r="V29" s="158">
        <f>ROUND(E29*U29,2)</f>
        <v>254.25</v>
      </c>
      <c r="W29" s="158"/>
      <c r="X29" s="148"/>
      <c r="Y29" s="148"/>
      <c r="Z29" s="148"/>
      <c r="AA29" s="148"/>
      <c r="AB29" s="148"/>
      <c r="AC29" s="148"/>
      <c r="AD29" s="148"/>
      <c r="AE29" s="148"/>
      <c r="AF29" s="148"/>
      <c r="AG29" s="148" t="s">
        <v>196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55"/>
      <c r="B30" s="156"/>
      <c r="C30" s="190" t="s">
        <v>264</v>
      </c>
      <c r="D30" s="188"/>
      <c r="E30" s="189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48"/>
      <c r="Y30" s="148"/>
      <c r="Z30" s="148"/>
      <c r="AA30" s="148"/>
      <c r="AB30" s="148"/>
      <c r="AC30" s="148"/>
      <c r="AD30" s="148"/>
      <c r="AE30" s="148"/>
      <c r="AF30" s="148"/>
      <c r="AG30" s="148" t="s">
        <v>200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55"/>
      <c r="B31" s="156"/>
      <c r="C31" s="199" t="s">
        <v>283</v>
      </c>
      <c r="D31" s="191"/>
      <c r="E31" s="192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48"/>
      <c r="Y31" s="148"/>
      <c r="Z31" s="148"/>
      <c r="AA31" s="148"/>
      <c r="AB31" s="148"/>
      <c r="AC31" s="148"/>
      <c r="AD31" s="148"/>
      <c r="AE31" s="148"/>
      <c r="AF31" s="148"/>
      <c r="AG31" s="148" t="s">
        <v>200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55"/>
      <c r="B32" s="156"/>
      <c r="C32" s="200" t="s">
        <v>1252</v>
      </c>
      <c r="D32" s="191"/>
      <c r="E32" s="192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48"/>
      <c r="Y32" s="148"/>
      <c r="Z32" s="148"/>
      <c r="AA32" s="148"/>
      <c r="AB32" s="148"/>
      <c r="AC32" s="148"/>
      <c r="AD32" s="148"/>
      <c r="AE32" s="148"/>
      <c r="AF32" s="148"/>
      <c r="AG32" s="148" t="s">
        <v>200</v>
      </c>
      <c r="AH32" s="148">
        <v>2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55"/>
      <c r="B33" s="156"/>
      <c r="C33" s="200" t="s">
        <v>1444</v>
      </c>
      <c r="D33" s="191"/>
      <c r="E33" s="192">
        <v>9.84</v>
      </c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48"/>
      <c r="Y33" s="148"/>
      <c r="Z33" s="148"/>
      <c r="AA33" s="148"/>
      <c r="AB33" s="148"/>
      <c r="AC33" s="148"/>
      <c r="AD33" s="148"/>
      <c r="AE33" s="148"/>
      <c r="AF33" s="148"/>
      <c r="AG33" s="148" t="s">
        <v>200</v>
      </c>
      <c r="AH33" s="148">
        <v>2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ht="22.5" outlineLevel="1" x14ac:dyDescent="0.2">
      <c r="A34" s="155"/>
      <c r="B34" s="156"/>
      <c r="C34" s="200" t="s">
        <v>1445</v>
      </c>
      <c r="D34" s="191"/>
      <c r="E34" s="192">
        <v>30.53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48"/>
      <c r="Y34" s="148"/>
      <c r="Z34" s="148"/>
      <c r="AA34" s="148"/>
      <c r="AB34" s="148"/>
      <c r="AC34" s="148"/>
      <c r="AD34" s="148"/>
      <c r="AE34" s="148"/>
      <c r="AF34" s="148"/>
      <c r="AG34" s="148" t="s">
        <v>200</v>
      </c>
      <c r="AH34" s="148">
        <v>2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55"/>
      <c r="B35" s="156"/>
      <c r="C35" s="200" t="s">
        <v>1446</v>
      </c>
      <c r="D35" s="191"/>
      <c r="E35" s="192">
        <v>19.600000000000001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48"/>
      <c r="Y35" s="148"/>
      <c r="Z35" s="148"/>
      <c r="AA35" s="148"/>
      <c r="AB35" s="148"/>
      <c r="AC35" s="148"/>
      <c r="AD35" s="148"/>
      <c r="AE35" s="148"/>
      <c r="AF35" s="148"/>
      <c r="AG35" s="148" t="s">
        <v>200</v>
      </c>
      <c r="AH35" s="148">
        <v>2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55"/>
      <c r="B36" s="156"/>
      <c r="C36" s="201" t="s">
        <v>295</v>
      </c>
      <c r="D36" s="193"/>
      <c r="E36" s="194">
        <v>59.97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48"/>
      <c r="Y36" s="148"/>
      <c r="Z36" s="148"/>
      <c r="AA36" s="148"/>
      <c r="AB36" s="148"/>
      <c r="AC36" s="148"/>
      <c r="AD36" s="148"/>
      <c r="AE36" s="148"/>
      <c r="AF36" s="148"/>
      <c r="AG36" s="148" t="s">
        <v>200</v>
      </c>
      <c r="AH36" s="148">
        <v>3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55"/>
      <c r="B37" s="156"/>
      <c r="C37" s="199" t="s">
        <v>296</v>
      </c>
      <c r="D37" s="191"/>
      <c r="E37" s="192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48"/>
      <c r="Y37" s="148"/>
      <c r="Z37" s="148"/>
      <c r="AA37" s="148"/>
      <c r="AB37" s="148"/>
      <c r="AC37" s="148"/>
      <c r="AD37" s="148"/>
      <c r="AE37" s="148"/>
      <c r="AF37" s="148"/>
      <c r="AG37" s="148" t="s">
        <v>200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55"/>
      <c r="B38" s="156"/>
      <c r="C38" s="190" t="s">
        <v>1447</v>
      </c>
      <c r="D38" s="188"/>
      <c r="E38" s="189">
        <v>71.959999999999994</v>
      </c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48"/>
      <c r="Y38" s="148"/>
      <c r="Z38" s="148"/>
      <c r="AA38" s="148"/>
      <c r="AB38" s="148"/>
      <c r="AC38" s="148"/>
      <c r="AD38" s="148"/>
      <c r="AE38" s="148"/>
      <c r="AF38" s="148"/>
      <c r="AG38" s="148" t="s">
        <v>200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22.5" outlineLevel="1" x14ac:dyDescent="0.2">
      <c r="A39" s="167">
        <v>6</v>
      </c>
      <c r="B39" s="168" t="s">
        <v>210</v>
      </c>
      <c r="C39" s="184" t="s">
        <v>211</v>
      </c>
      <c r="D39" s="169" t="s">
        <v>208</v>
      </c>
      <c r="E39" s="170">
        <v>5.6330400000000003</v>
      </c>
      <c r="F39" s="171"/>
      <c r="G39" s="172">
        <f>ROUND(E39*F39,2)</f>
        <v>0</v>
      </c>
      <c r="H39" s="171"/>
      <c r="I39" s="172">
        <f>ROUND(E39*H39,2)</f>
        <v>0</v>
      </c>
      <c r="J39" s="171"/>
      <c r="K39" s="172">
        <f>ROUND(E39*J39,2)</f>
        <v>0</v>
      </c>
      <c r="L39" s="172">
        <v>21</v>
      </c>
      <c r="M39" s="172">
        <f>G39*(1+L39/100)</f>
        <v>0</v>
      </c>
      <c r="N39" s="172">
        <v>0</v>
      </c>
      <c r="O39" s="172">
        <f>ROUND(E39*N39,2)</f>
        <v>0</v>
      </c>
      <c r="P39" s="172">
        <v>0</v>
      </c>
      <c r="Q39" s="172">
        <f>ROUND(E39*P39,2)</f>
        <v>0</v>
      </c>
      <c r="R39" s="172"/>
      <c r="S39" s="172" t="s">
        <v>177</v>
      </c>
      <c r="T39" s="173" t="s">
        <v>178</v>
      </c>
      <c r="U39" s="158">
        <v>7.3999999999999996E-2</v>
      </c>
      <c r="V39" s="158">
        <f>ROUND(E39*U39,2)</f>
        <v>0.42</v>
      </c>
      <c r="W39" s="158"/>
      <c r="X39" s="148"/>
      <c r="Y39" s="148"/>
      <c r="Z39" s="148"/>
      <c r="AA39" s="148"/>
      <c r="AB39" s="148"/>
      <c r="AC39" s="148"/>
      <c r="AD39" s="148"/>
      <c r="AE39" s="148"/>
      <c r="AF39" s="148"/>
      <c r="AG39" s="148" t="s">
        <v>196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55"/>
      <c r="B40" s="156"/>
      <c r="C40" s="190" t="s">
        <v>258</v>
      </c>
      <c r="D40" s="188"/>
      <c r="E40" s="189">
        <v>0.83</v>
      </c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48"/>
      <c r="Y40" s="148"/>
      <c r="Z40" s="148"/>
      <c r="AA40" s="148"/>
      <c r="AB40" s="148"/>
      <c r="AC40" s="148"/>
      <c r="AD40" s="148"/>
      <c r="AE40" s="148"/>
      <c r="AF40" s="148"/>
      <c r="AG40" s="148" t="s">
        <v>200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55"/>
      <c r="B41" s="156"/>
      <c r="C41" s="190" t="s">
        <v>259</v>
      </c>
      <c r="D41" s="188"/>
      <c r="E41" s="189">
        <v>1.96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48"/>
      <c r="Y41" s="148"/>
      <c r="Z41" s="148"/>
      <c r="AA41" s="148"/>
      <c r="AB41" s="148"/>
      <c r="AC41" s="148"/>
      <c r="AD41" s="148"/>
      <c r="AE41" s="148"/>
      <c r="AF41" s="148"/>
      <c r="AG41" s="148" t="s">
        <v>200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55"/>
      <c r="B42" s="156"/>
      <c r="C42" s="190" t="s">
        <v>260</v>
      </c>
      <c r="D42" s="188"/>
      <c r="E42" s="189">
        <v>1.96</v>
      </c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48"/>
      <c r="Y42" s="148"/>
      <c r="Z42" s="148"/>
      <c r="AA42" s="148"/>
      <c r="AB42" s="148"/>
      <c r="AC42" s="148"/>
      <c r="AD42" s="148"/>
      <c r="AE42" s="148"/>
      <c r="AF42" s="148"/>
      <c r="AG42" s="148" t="s">
        <v>200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55"/>
      <c r="B43" s="156"/>
      <c r="C43" s="190" t="s">
        <v>261</v>
      </c>
      <c r="D43" s="188"/>
      <c r="E43" s="189">
        <v>0.88</v>
      </c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48"/>
      <c r="Y43" s="148"/>
      <c r="Z43" s="148"/>
      <c r="AA43" s="148"/>
      <c r="AB43" s="148"/>
      <c r="AC43" s="148"/>
      <c r="AD43" s="148"/>
      <c r="AE43" s="148"/>
      <c r="AF43" s="148"/>
      <c r="AG43" s="148" t="s">
        <v>200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ht="22.5" outlineLevel="1" x14ac:dyDescent="0.2">
      <c r="A44" s="167">
        <v>7</v>
      </c>
      <c r="B44" s="168" t="s">
        <v>269</v>
      </c>
      <c r="C44" s="184" t="s">
        <v>270</v>
      </c>
      <c r="D44" s="169" t="s">
        <v>208</v>
      </c>
      <c r="E44" s="170">
        <v>34.76</v>
      </c>
      <c r="F44" s="171"/>
      <c r="G44" s="172">
        <f>ROUND(E44*F44,2)</f>
        <v>0</v>
      </c>
      <c r="H44" s="171"/>
      <c r="I44" s="172">
        <f>ROUND(E44*H44,2)</f>
        <v>0</v>
      </c>
      <c r="J44" s="171"/>
      <c r="K44" s="172">
        <f>ROUND(E44*J44,2)</f>
        <v>0</v>
      </c>
      <c r="L44" s="172">
        <v>21</v>
      </c>
      <c r="M44" s="172">
        <f>G44*(1+L44/100)</f>
        <v>0</v>
      </c>
      <c r="N44" s="172">
        <v>0</v>
      </c>
      <c r="O44" s="172">
        <f>ROUND(E44*N44,2)</f>
        <v>0</v>
      </c>
      <c r="P44" s="172">
        <v>0</v>
      </c>
      <c r="Q44" s="172">
        <f>ROUND(E44*P44,2)</f>
        <v>0</v>
      </c>
      <c r="R44" s="172"/>
      <c r="S44" s="172" t="s">
        <v>177</v>
      </c>
      <c r="T44" s="173" t="s">
        <v>178</v>
      </c>
      <c r="U44" s="158">
        <v>1.0999999999999999E-2</v>
      </c>
      <c r="V44" s="158">
        <f>ROUND(E44*U44,2)</f>
        <v>0.38</v>
      </c>
      <c r="W44" s="158"/>
      <c r="X44" s="148"/>
      <c r="Y44" s="148"/>
      <c r="Z44" s="148"/>
      <c r="AA44" s="148"/>
      <c r="AB44" s="148"/>
      <c r="AC44" s="148"/>
      <c r="AD44" s="148"/>
      <c r="AE44" s="148"/>
      <c r="AF44" s="148"/>
      <c r="AG44" s="148" t="s">
        <v>196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55"/>
      <c r="B45" s="156"/>
      <c r="C45" s="190" t="s">
        <v>1448</v>
      </c>
      <c r="D45" s="188"/>
      <c r="E45" s="189">
        <v>25.28</v>
      </c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48"/>
      <c r="Y45" s="148"/>
      <c r="Z45" s="148"/>
      <c r="AA45" s="148"/>
      <c r="AB45" s="148"/>
      <c r="AC45" s="148"/>
      <c r="AD45" s="148"/>
      <c r="AE45" s="148"/>
      <c r="AF45" s="148"/>
      <c r="AG45" s="148" t="s">
        <v>200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55"/>
      <c r="B46" s="156"/>
      <c r="C46" s="190" t="s">
        <v>1449</v>
      </c>
      <c r="D46" s="188"/>
      <c r="E46" s="189">
        <v>9.48</v>
      </c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48"/>
      <c r="Y46" s="148"/>
      <c r="Z46" s="148"/>
      <c r="AA46" s="148"/>
      <c r="AB46" s="148"/>
      <c r="AC46" s="148"/>
      <c r="AD46" s="148"/>
      <c r="AE46" s="148"/>
      <c r="AF46" s="148"/>
      <c r="AG46" s="148" t="s">
        <v>200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ht="33.75" outlineLevel="1" x14ac:dyDescent="0.2">
      <c r="A47" s="167">
        <v>8</v>
      </c>
      <c r="B47" s="168" t="s">
        <v>281</v>
      </c>
      <c r="C47" s="184" t="s">
        <v>282</v>
      </c>
      <c r="D47" s="169" t="s">
        <v>208</v>
      </c>
      <c r="E47" s="170">
        <v>347.6</v>
      </c>
      <c r="F47" s="171"/>
      <c r="G47" s="172">
        <f>ROUND(E47*F47,2)</f>
        <v>0</v>
      </c>
      <c r="H47" s="171"/>
      <c r="I47" s="172">
        <f>ROUND(E47*H47,2)</f>
        <v>0</v>
      </c>
      <c r="J47" s="171"/>
      <c r="K47" s="172">
        <f>ROUND(E47*J47,2)</f>
        <v>0</v>
      </c>
      <c r="L47" s="172">
        <v>21</v>
      </c>
      <c r="M47" s="172">
        <f>G47*(1+L47/100)</f>
        <v>0</v>
      </c>
      <c r="N47" s="172">
        <v>0</v>
      </c>
      <c r="O47" s="172">
        <f>ROUND(E47*N47,2)</f>
        <v>0</v>
      </c>
      <c r="P47" s="172">
        <v>0</v>
      </c>
      <c r="Q47" s="172">
        <f>ROUND(E47*P47,2)</f>
        <v>0</v>
      </c>
      <c r="R47" s="172"/>
      <c r="S47" s="172" t="s">
        <v>177</v>
      </c>
      <c r="T47" s="173" t="s">
        <v>178</v>
      </c>
      <c r="U47" s="158">
        <v>0</v>
      </c>
      <c r="V47" s="158">
        <f>ROUND(E47*U47,2)</f>
        <v>0</v>
      </c>
      <c r="W47" s="158"/>
      <c r="X47" s="148"/>
      <c r="Y47" s="148"/>
      <c r="Z47" s="148"/>
      <c r="AA47" s="148"/>
      <c r="AB47" s="148"/>
      <c r="AC47" s="148"/>
      <c r="AD47" s="148"/>
      <c r="AE47" s="148"/>
      <c r="AF47" s="148"/>
      <c r="AG47" s="148" t="s">
        <v>196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55"/>
      <c r="B48" s="156"/>
      <c r="C48" s="199" t="s">
        <v>283</v>
      </c>
      <c r="D48" s="191"/>
      <c r="E48" s="192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48"/>
      <c r="Y48" s="148"/>
      <c r="Z48" s="148"/>
      <c r="AA48" s="148"/>
      <c r="AB48" s="148"/>
      <c r="AC48" s="148"/>
      <c r="AD48" s="148"/>
      <c r="AE48" s="148"/>
      <c r="AF48" s="148"/>
      <c r="AG48" s="148" t="s">
        <v>200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55"/>
      <c r="B49" s="156"/>
      <c r="C49" s="200" t="s">
        <v>1450</v>
      </c>
      <c r="D49" s="191"/>
      <c r="E49" s="192">
        <v>25.28</v>
      </c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48"/>
      <c r="Y49" s="148"/>
      <c r="Z49" s="148"/>
      <c r="AA49" s="148"/>
      <c r="AB49" s="148"/>
      <c r="AC49" s="148"/>
      <c r="AD49" s="148"/>
      <c r="AE49" s="148"/>
      <c r="AF49" s="148"/>
      <c r="AG49" s="148" t="s">
        <v>200</v>
      </c>
      <c r="AH49" s="148">
        <v>2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55"/>
      <c r="B50" s="156"/>
      <c r="C50" s="200" t="s">
        <v>1451</v>
      </c>
      <c r="D50" s="191"/>
      <c r="E50" s="192">
        <v>9.48</v>
      </c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48"/>
      <c r="Y50" s="148"/>
      <c r="Z50" s="148"/>
      <c r="AA50" s="148"/>
      <c r="AB50" s="148"/>
      <c r="AC50" s="148"/>
      <c r="AD50" s="148"/>
      <c r="AE50" s="148"/>
      <c r="AF50" s="148"/>
      <c r="AG50" s="148" t="s">
        <v>200</v>
      </c>
      <c r="AH50" s="148">
        <v>2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55"/>
      <c r="B51" s="156"/>
      <c r="C51" s="201" t="s">
        <v>295</v>
      </c>
      <c r="D51" s="193"/>
      <c r="E51" s="194">
        <v>34.76</v>
      </c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48"/>
      <c r="Y51" s="148"/>
      <c r="Z51" s="148"/>
      <c r="AA51" s="148"/>
      <c r="AB51" s="148"/>
      <c r="AC51" s="148"/>
      <c r="AD51" s="148"/>
      <c r="AE51" s="148"/>
      <c r="AF51" s="148"/>
      <c r="AG51" s="148" t="s">
        <v>200</v>
      </c>
      <c r="AH51" s="148">
        <v>3</v>
      </c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55"/>
      <c r="B52" s="156"/>
      <c r="C52" s="199" t="s">
        <v>296</v>
      </c>
      <c r="D52" s="191"/>
      <c r="E52" s="192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48"/>
      <c r="Y52" s="148"/>
      <c r="Z52" s="148"/>
      <c r="AA52" s="148"/>
      <c r="AB52" s="148"/>
      <c r="AC52" s="148"/>
      <c r="AD52" s="148"/>
      <c r="AE52" s="148"/>
      <c r="AF52" s="148"/>
      <c r="AG52" s="148" t="s">
        <v>200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55"/>
      <c r="B53" s="156"/>
      <c r="C53" s="190" t="s">
        <v>1452</v>
      </c>
      <c r="D53" s="188"/>
      <c r="E53" s="189">
        <v>347.6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48"/>
      <c r="Y53" s="148"/>
      <c r="Z53" s="148"/>
      <c r="AA53" s="148"/>
      <c r="AB53" s="148"/>
      <c r="AC53" s="148"/>
      <c r="AD53" s="148"/>
      <c r="AE53" s="148"/>
      <c r="AF53" s="148"/>
      <c r="AG53" s="148" t="s">
        <v>200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22.5" outlineLevel="1" x14ac:dyDescent="0.2">
      <c r="A54" s="167">
        <v>9</v>
      </c>
      <c r="B54" s="168" t="s">
        <v>213</v>
      </c>
      <c r="C54" s="184" t="s">
        <v>214</v>
      </c>
      <c r="D54" s="169" t="s">
        <v>208</v>
      </c>
      <c r="E54" s="170">
        <v>5.6330400000000003</v>
      </c>
      <c r="F54" s="171"/>
      <c r="G54" s="172">
        <f>ROUND(E54*F54,2)</f>
        <v>0</v>
      </c>
      <c r="H54" s="171"/>
      <c r="I54" s="172">
        <f>ROUND(E54*H54,2)</f>
        <v>0</v>
      </c>
      <c r="J54" s="171"/>
      <c r="K54" s="172">
        <f>ROUND(E54*J54,2)</f>
        <v>0</v>
      </c>
      <c r="L54" s="172">
        <v>21</v>
      </c>
      <c r="M54" s="172">
        <f>G54*(1+L54/100)</f>
        <v>0</v>
      </c>
      <c r="N54" s="172">
        <v>0</v>
      </c>
      <c r="O54" s="172">
        <f>ROUND(E54*N54,2)</f>
        <v>0</v>
      </c>
      <c r="P54" s="172">
        <v>0</v>
      </c>
      <c r="Q54" s="172">
        <f>ROUND(E54*P54,2)</f>
        <v>0</v>
      </c>
      <c r="R54" s="172"/>
      <c r="S54" s="172" t="s">
        <v>177</v>
      </c>
      <c r="T54" s="173" t="s">
        <v>178</v>
      </c>
      <c r="U54" s="158">
        <v>0.65200000000000002</v>
      </c>
      <c r="V54" s="158">
        <f>ROUND(E54*U54,2)</f>
        <v>3.67</v>
      </c>
      <c r="W54" s="158"/>
      <c r="X54" s="148"/>
      <c r="Y54" s="148"/>
      <c r="Z54" s="148"/>
      <c r="AA54" s="148"/>
      <c r="AB54" s="148"/>
      <c r="AC54" s="148"/>
      <c r="AD54" s="148"/>
      <c r="AE54" s="148"/>
      <c r="AF54" s="148"/>
      <c r="AG54" s="148" t="s">
        <v>196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55"/>
      <c r="B55" s="156"/>
      <c r="C55" s="190" t="s">
        <v>258</v>
      </c>
      <c r="D55" s="188"/>
      <c r="E55" s="189">
        <v>0.83</v>
      </c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48"/>
      <c r="Y55" s="148"/>
      <c r="Z55" s="148"/>
      <c r="AA55" s="148"/>
      <c r="AB55" s="148"/>
      <c r="AC55" s="148"/>
      <c r="AD55" s="148"/>
      <c r="AE55" s="148"/>
      <c r="AF55" s="148"/>
      <c r="AG55" s="148" t="s">
        <v>200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55"/>
      <c r="B56" s="156"/>
      <c r="C56" s="190" t="s">
        <v>259</v>
      </c>
      <c r="D56" s="188"/>
      <c r="E56" s="189">
        <v>1.96</v>
      </c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48"/>
      <c r="Y56" s="148"/>
      <c r="Z56" s="148"/>
      <c r="AA56" s="148"/>
      <c r="AB56" s="148"/>
      <c r="AC56" s="148"/>
      <c r="AD56" s="148"/>
      <c r="AE56" s="148"/>
      <c r="AF56" s="148"/>
      <c r="AG56" s="148" t="s">
        <v>200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55"/>
      <c r="B57" s="156"/>
      <c r="C57" s="190" t="s">
        <v>260</v>
      </c>
      <c r="D57" s="188"/>
      <c r="E57" s="189">
        <v>1.96</v>
      </c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48"/>
      <c r="Y57" s="148"/>
      <c r="Z57" s="148"/>
      <c r="AA57" s="148"/>
      <c r="AB57" s="148"/>
      <c r="AC57" s="148"/>
      <c r="AD57" s="148"/>
      <c r="AE57" s="148"/>
      <c r="AF57" s="148"/>
      <c r="AG57" s="148" t="s">
        <v>200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55"/>
      <c r="B58" s="156"/>
      <c r="C58" s="190" t="s">
        <v>261</v>
      </c>
      <c r="D58" s="188"/>
      <c r="E58" s="189">
        <v>0.88</v>
      </c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48"/>
      <c r="Y58" s="148"/>
      <c r="Z58" s="148"/>
      <c r="AA58" s="148"/>
      <c r="AB58" s="148"/>
      <c r="AC58" s="148"/>
      <c r="AD58" s="148"/>
      <c r="AE58" s="148"/>
      <c r="AF58" s="148"/>
      <c r="AG58" s="148" t="s">
        <v>200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ht="22.5" outlineLevel="1" x14ac:dyDescent="0.2">
      <c r="A59" s="167">
        <v>10</v>
      </c>
      <c r="B59" s="168" t="s">
        <v>298</v>
      </c>
      <c r="C59" s="184" t="s">
        <v>299</v>
      </c>
      <c r="D59" s="169" t="s">
        <v>208</v>
      </c>
      <c r="E59" s="170">
        <v>34.76</v>
      </c>
      <c r="F59" s="171"/>
      <c r="G59" s="172">
        <f>ROUND(E59*F59,2)</f>
        <v>0</v>
      </c>
      <c r="H59" s="171"/>
      <c r="I59" s="172">
        <f>ROUND(E59*H59,2)</f>
        <v>0</v>
      </c>
      <c r="J59" s="171"/>
      <c r="K59" s="172">
        <f>ROUND(E59*J59,2)</f>
        <v>0</v>
      </c>
      <c r="L59" s="172">
        <v>21</v>
      </c>
      <c r="M59" s="172">
        <f>G59*(1+L59/100)</f>
        <v>0</v>
      </c>
      <c r="N59" s="172">
        <v>0</v>
      </c>
      <c r="O59" s="172">
        <f>ROUND(E59*N59,2)</f>
        <v>0</v>
      </c>
      <c r="P59" s="172">
        <v>0</v>
      </c>
      <c r="Q59" s="172">
        <f>ROUND(E59*P59,2)</f>
        <v>0</v>
      </c>
      <c r="R59" s="172"/>
      <c r="S59" s="172" t="s">
        <v>177</v>
      </c>
      <c r="T59" s="173" t="s">
        <v>178</v>
      </c>
      <c r="U59" s="158">
        <v>8.9999999999999993E-3</v>
      </c>
      <c r="V59" s="158">
        <f>ROUND(E59*U59,2)</f>
        <v>0.31</v>
      </c>
      <c r="W59" s="158"/>
      <c r="X59" s="148"/>
      <c r="Y59" s="148"/>
      <c r="Z59" s="148"/>
      <c r="AA59" s="148"/>
      <c r="AB59" s="148"/>
      <c r="AC59" s="148"/>
      <c r="AD59" s="148"/>
      <c r="AE59" s="148"/>
      <c r="AF59" s="148"/>
      <c r="AG59" s="148" t="s">
        <v>196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55"/>
      <c r="B60" s="156"/>
      <c r="C60" s="190" t="s">
        <v>1453</v>
      </c>
      <c r="D60" s="188"/>
      <c r="E60" s="189">
        <v>34.76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48"/>
      <c r="Y60" s="148"/>
      <c r="Z60" s="148"/>
      <c r="AA60" s="148"/>
      <c r="AB60" s="148"/>
      <c r="AC60" s="148"/>
      <c r="AD60" s="148"/>
      <c r="AE60" s="148"/>
      <c r="AF60" s="148"/>
      <c r="AG60" s="148" t="s">
        <v>200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ht="33.75" outlineLevel="1" x14ac:dyDescent="0.2">
      <c r="A61" s="167">
        <v>11</v>
      </c>
      <c r="B61" s="168" t="s">
        <v>301</v>
      </c>
      <c r="C61" s="184" t="s">
        <v>302</v>
      </c>
      <c r="D61" s="169" t="s">
        <v>208</v>
      </c>
      <c r="E61" s="170">
        <v>37.204000000000001</v>
      </c>
      <c r="F61" s="171"/>
      <c r="G61" s="172">
        <f>ROUND(E61*F61,2)</f>
        <v>0</v>
      </c>
      <c r="H61" s="171"/>
      <c r="I61" s="172">
        <f>ROUND(E61*H61,2)</f>
        <v>0</v>
      </c>
      <c r="J61" s="171"/>
      <c r="K61" s="172">
        <f>ROUND(E61*J61,2)</f>
        <v>0</v>
      </c>
      <c r="L61" s="172">
        <v>21</v>
      </c>
      <c r="M61" s="172">
        <f>G61*(1+L61/100)</f>
        <v>0</v>
      </c>
      <c r="N61" s="172">
        <v>0</v>
      </c>
      <c r="O61" s="172">
        <f>ROUND(E61*N61,2)</f>
        <v>0</v>
      </c>
      <c r="P61" s="172">
        <v>0</v>
      </c>
      <c r="Q61" s="172">
        <f>ROUND(E61*P61,2)</f>
        <v>0</v>
      </c>
      <c r="R61" s="172"/>
      <c r="S61" s="172" t="s">
        <v>177</v>
      </c>
      <c r="T61" s="173" t="s">
        <v>178</v>
      </c>
      <c r="U61" s="158">
        <v>1.1499999999999999</v>
      </c>
      <c r="V61" s="158">
        <f>ROUND(E61*U61,2)</f>
        <v>42.78</v>
      </c>
      <c r="W61" s="158"/>
      <c r="X61" s="148"/>
      <c r="Y61" s="148"/>
      <c r="Z61" s="148"/>
      <c r="AA61" s="148"/>
      <c r="AB61" s="148"/>
      <c r="AC61" s="148"/>
      <c r="AD61" s="148"/>
      <c r="AE61" s="148"/>
      <c r="AF61" s="148"/>
      <c r="AG61" s="148" t="s">
        <v>196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55"/>
      <c r="B62" s="156"/>
      <c r="C62" s="190" t="s">
        <v>264</v>
      </c>
      <c r="D62" s="188"/>
      <c r="E62" s="189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48"/>
      <c r="Y62" s="148"/>
      <c r="Z62" s="148"/>
      <c r="AA62" s="148"/>
      <c r="AB62" s="148"/>
      <c r="AC62" s="148"/>
      <c r="AD62" s="148"/>
      <c r="AE62" s="148"/>
      <c r="AF62" s="148"/>
      <c r="AG62" s="148" t="s">
        <v>200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55"/>
      <c r="B63" s="156"/>
      <c r="C63" s="199" t="s">
        <v>283</v>
      </c>
      <c r="D63" s="191"/>
      <c r="E63" s="192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148"/>
      <c r="AF63" s="148"/>
      <c r="AG63" s="148" t="s">
        <v>200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55"/>
      <c r="B64" s="156"/>
      <c r="C64" s="200" t="s">
        <v>1252</v>
      </c>
      <c r="D64" s="191"/>
      <c r="E64" s="192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48"/>
      <c r="Y64" s="148"/>
      <c r="Z64" s="148"/>
      <c r="AA64" s="148"/>
      <c r="AB64" s="148"/>
      <c r="AC64" s="148"/>
      <c r="AD64" s="148"/>
      <c r="AE64" s="148"/>
      <c r="AF64" s="148"/>
      <c r="AG64" s="148" t="s">
        <v>200</v>
      </c>
      <c r="AH64" s="148">
        <v>2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55"/>
      <c r="B65" s="156"/>
      <c r="C65" s="200" t="s">
        <v>1444</v>
      </c>
      <c r="D65" s="191"/>
      <c r="E65" s="192">
        <v>9.84</v>
      </c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48"/>
      <c r="Y65" s="148"/>
      <c r="Z65" s="148"/>
      <c r="AA65" s="148"/>
      <c r="AB65" s="148"/>
      <c r="AC65" s="148"/>
      <c r="AD65" s="148"/>
      <c r="AE65" s="148"/>
      <c r="AF65" s="148"/>
      <c r="AG65" s="148" t="s">
        <v>200</v>
      </c>
      <c r="AH65" s="148">
        <v>2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ht="22.5" outlineLevel="1" x14ac:dyDescent="0.2">
      <c r="A66" s="155"/>
      <c r="B66" s="156"/>
      <c r="C66" s="200" t="s">
        <v>1445</v>
      </c>
      <c r="D66" s="191"/>
      <c r="E66" s="192">
        <v>30.53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48"/>
      <c r="Y66" s="148"/>
      <c r="Z66" s="148"/>
      <c r="AA66" s="148"/>
      <c r="AB66" s="148"/>
      <c r="AC66" s="148"/>
      <c r="AD66" s="148"/>
      <c r="AE66" s="148"/>
      <c r="AF66" s="148"/>
      <c r="AG66" s="148" t="s">
        <v>200</v>
      </c>
      <c r="AH66" s="148">
        <v>2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55"/>
      <c r="B67" s="156"/>
      <c r="C67" s="200" t="s">
        <v>1446</v>
      </c>
      <c r="D67" s="191"/>
      <c r="E67" s="192">
        <v>19.600000000000001</v>
      </c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48"/>
      <c r="Y67" s="148"/>
      <c r="Z67" s="148"/>
      <c r="AA67" s="148"/>
      <c r="AB67" s="148"/>
      <c r="AC67" s="148"/>
      <c r="AD67" s="148"/>
      <c r="AE67" s="148"/>
      <c r="AF67" s="148"/>
      <c r="AG67" s="148" t="s">
        <v>200</v>
      </c>
      <c r="AH67" s="148">
        <v>2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55"/>
      <c r="B68" s="156"/>
      <c r="C68" s="201" t="s">
        <v>295</v>
      </c>
      <c r="D68" s="193"/>
      <c r="E68" s="194">
        <v>59.97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48"/>
      <c r="Y68" s="148"/>
      <c r="Z68" s="148"/>
      <c r="AA68" s="148"/>
      <c r="AB68" s="148"/>
      <c r="AC68" s="148"/>
      <c r="AD68" s="148"/>
      <c r="AE68" s="148"/>
      <c r="AF68" s="148"/>
      <c r="AG68" s="148" t="s">
        <v>200</v>
      </c>
      <c r="AH68" s="148">
        <v>3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55"/>
      <c r="B69" s="156"/>
      <c r="C69" s="199" t="s">
        <v>296</v>
      </c>
      <c r="D69" s="191"/>
      <c r="E69" s="192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48"/>
      <c r="Y69" s="148"/>
      <c r="Z69" s="148"/>
      <c r="AA69" s="148"/>
      <c r="AB69" s="148"/>
      <c r="AC69" s="148"/>
      <c r="AD69" s="148"/>
      <c r="AE69" s="148"/>
      <c r="AF69" s="148"/>
      <c r="AG69" s="148" t="s">
        <v>200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55"/>
      <c r="B70" s="156"/>
      <c r="C70" s="190" t="s">
        <v>1447</v>
      </c>
      <c r="D70" s="188"/>
      <c r="E70" s="189">
        <v>71.959999999999994</v>
      </c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48"/>
      <c r="Y70" s="148"/>
      <c r="Z70" s="148"/>
      <c r="AA70" s="148"/>
      <c r="AB70" s="148"/>
      <c r="AC70" s="148"/>
      <c r="AD70" s="148"/>
      <c r="AE70" s="148"/>
      <c r="AF70" s="148"/>
      <c r="AG70" s="148" t="s">
        <v>200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55"/>
      <c r="B71" s="156"/>
      <c r="C71" s="190" t="s">
        <v>1454</v>
      </c>
      <c r="D71" s="188"/>
      <c r="E71" s="189">
        <v>-34.76</v>
      </c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48"/>
      <c r="Y71" s="148"/>
      <c r="Z71" s="148"/>
      <c r="AA71" s="148"/>
      <c r="AB71" s="148"/>
      <c r="AC71" s="148"/>
      <c r="AD71" s="148"/>
      <c r="AE71" s="148"/>
      <c r="AF71" s="148"/>
      <c r="AG71" s="148" t="s">
        <v>200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33.75" outlineLevel="1" x14ac:dyDescent="0.2">
      <c r="A72" s="167">
        <v>12</v>
      </c>
      <c r="B72" s="168" t="s">
        <v>215</v>
      </c>
      <c r="C72" s="184" t="s">
        <v>216</v>
      </c>
      <c r="D72" s="169" t="s">
        <v>195</v>
      </c>
      <c r="E72" s="170">
        <v>56.330399999999997</v>
      </c>
      <c r="F72" s="171"/>
      <c r="G72" s="172">
        <f>ROUND(E72*F72,2)</f>
        <v>0</v>
      </c>
      <c r="H72" s="171"/>
      <c r="I72" s="172">
        <f>ROUND(E72*H72,2)</f>
        <v>0</v>
      </c>
      <c r="J72" s="171"/>
      <c r="K72" s="172">
        <f>ROUND(E72*J72,2)</f>
        <v>0</v>
      </c>
      <c r="L72" s="172">
        <v>21</v>
      </c>
      <c r="M72" s="172">
        <f>G72*(1+L72/100)</f>
        <v>0</v>
      </c>
      <c r="N72" s="172">
        <v>0</v>
      </c>
      <c r="O72" s="172">
        <f>ROUND(E72*N72,2)</f>
        <v>0</v>
      </c>
      <c r="P72" s="172">
        <v>0</v>
      </c>
      <c r="Q72" s="172">
        <f>ROUND(E72*P72,2)</f>
        <v>0</v>
      </c>
      <c r="R72" s="172"/>
      <c r="S72" s="172" t="s">
        <v>177</v>
      </c>
      <c r="T72" s="173" t="s">
        <v>178</v>
      </c>
      <c r="U72" s="158">
        <v>0.17699999999999999</v>
      </c>
      <c r="V72" s="158">
        <f>ROUND(E72*U72,2)</f>
        <v>9.9700000000000006</v>
      </c>
      <c r="W72" s="158"/>
      <c r="X72" s="148"/>
      <c r="Y72" s="148"/>
      <c r="Z72" s="148"/>
      <c r="AA72" s="148"/>
      <c r="AB72" s="148"/>
      <c r="AC72" s="148"/>
      <c r="AD72" s="148"/>
      <c r="AE72" s="148"/>
      <c r="AF72" s="148"/>
      <c r="AG72" s="148" t="s">
        <v>196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55"/>
      <c r="B73" s="156"/>
      <c r="C73" s="190" t="s">
        <v>304</v>
      </c>
      <c r="D73" s="188"/>
      <c r="E73" s="189">
        <v>8.2799999999999994</v>
      </c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48"/>
      <c r="Y73" s="148"/>
      <c r="Z73" s="148"/>
      <c r="AA73" s="148"/>
      <c r="AB73" s="148"/>
      <c r="AC73" s="148"/>
      <c r="AD73" s="148"/>
      <c r="AE73" s="148"/>
      <c r="AF73" s="148"/>
      <c r="AG73" s="148" t="s">
        <v>200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55"/>
      <c r="B74" s="156"/>
      <c r="C74" s="190" t="s">
        <v>305</v>
      </c>
      <c r="D74" s="188"/>
      <c r="E74" s="189">
        <v>19.64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48"/>
      <c r="Y74" s="148"/>
      <c r="Z74" s="148"/>
      <c r="AA74" s="148"/>
      <c r="AB74" s="148"/>
      <c r="AC74" s="148"/>
      <c r="AD74" s="148"/>
      <c r="AE74" s="148"/>
      <c r="AF74" s="148"/>
      <c r="AG74" s="148" t="s">
        <v>200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55"/>
      <c r="B75" s="156"/>
      <c r="C75" s="190" t="s">
        <v>306</v>
      </c>
      <c r="D75" s="188"/>
      <c r="E75" s="189">
        <v>19.64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48"/>
      <c r="Y75" s="148"/>
      <c r="Z75" s="148"/>
      <c r="AA75" s="148"/>
      <c r="AB75" s="148"/>
      <c r="AC75" s="148"/>
      <c r="AD75" s="148"/>
      <c r="AE75" s="148"/>
      <c r="AF75" s="148"/>
      <c r="AG75" s="148" t="s">
        <v>200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55"/>
      <c r="B76" s="156"/>
      <c r="C76" s="190" t="s">
        <v>307</v>
      </c>
      <c r="D76" s="188"/>
      <c r="E76" s="189">
        <v>8.76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48"/>
      <c r="Y76" s="148"/>
      <c r="Z76" s="148"/>
      <c r="AA76" s="148"/>
      <c r="AB76" s="148"/>
      <c r="AC76" s="148"/>
      <c r="AD76" s="148"/>
      <c r="AE76" s="148"/>
      <c r="AF76" s="148"/>
      <c r="AG76" s="148" t="s">
        <v>200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1" x14ac:dyDescent="0.2">
      <c r="A77" s="167">
        <v>13</v>
      </c>
      <c r="B77" s="168" t="s">
        <v>308</v>
      </c>
      <c r="C77" s="184" t="s">
        <v>309</v>
      </c>
      <c r="D77" s="169" t="s">
        <v>208</v>
      </c>
      <c r="E77" s="170">
        <v>34.76</v>
      </c>
      <c r="F77" s="171"/>
      <c r="G77" s="172">
        <f>ROUND(E77*F77,2)</f>
        <v>0</v>
      </c>
      <c r="H77" s="171"/>
      <c r="I77" s="172">
        <f>ROUND(E77*H77,2)</f>
        <v>0</v>
      </c>
      <c r="J77" s="171"/>
      <c r="K77" s="172">
        <f>ROUND(E77*J77,2)</f>
        <v>0</v>
      </c>
      <c r="L77" s="172">
        <v>21</v>
      </c>
      <c r="M77" s="172">
        <f>G77*(1+L77/100)</f>
        <v>0</v>
      </c>
      <c r="N77" s="172">
        <v>0</v>
      </c>
      <c r="O77" s="172">
        <f>ROUND(E77*N77,2)</f>
        <v>0</v>
      </c>
      <c r="P77" s="172">
        <v>0</v>
      </c>
      <c r="Q77" s="172">
        <f>ROUND(E77*P77,2)</f>
        <v>0</v>
      </c>
      <c r="R77" s="172"/>
      <c r="S77" s="172" t="s">
        <v>177</v>
      </c>
      <c r="T77" s="173" t="s">
        <v>178</v>
      </c>
      <c r="U77" s="158">
        <v>0</v>
      </c>
      <c r="V77" s="158">
        <f>ROUND(E77*U77,2)</f>
        <v>0</v>
      </c>
      <c r="W77" s="158"/>
      <c r="X77" s="148"/>
      <c r="Y77" s="148"/>
      <c r="Z77" s="148"/>
      <c r="AA77" s="148"/>
      <c r="AB77" s="148"/>
      <c r="AC77" s="148"/>
      <c r="AD77" s="148"/>
      <c r="AE77" s="148"/>
      <c r="AF77" s="148"/>
      <c r="AG77" s="148" t="s">
        <v>196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55"/>
      <c r="B78" s="156"/>
      <c r="C78" s="190" t="s">
        <v>1453</v>
      </c>
      <c r="D78" s="188"/>
      <c r="E78" s="189">
        <v>34.76</v>
      </c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48"/>
      <c r="Y78" s="148"/>
      <c r="Z78" s="148"/>
      <c r="AA78" s="148"/>
      <c r="AB78" s="148"/>
      <c r="AC78" s="148"/>
      <c r="AD78" s="148"/>
      <c r="AE78" s="148"/>
      <c r="AF78" s="148"/>
      <c r="AG78" s="148" t="s">
        <v>200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22.5" outlineLevel="1" x14ac:dyDescent="0.2">
      <c r="A79" s="167">
        <v>14</v>
      </c>
      <c r="B79" s="168" t="s">
        <v>218</v>
      </c>
      <c r="C79" s="184" t="s">
        <v>219</v>
      </c>
      <c r="D79" s="169" t="s">
        <v>195</v>
      </c>
      <c r="E79" s="170">
        <v>56.330399999999997</v>
      </c>
      <c r="F79" s="171"/>
      <c r="G79" s="172">
        <f>ROUND(E79*F79,2)</f>
        <v>0</v>
      </c>
      <c r="H79" s="171"/>
      <c r="I79" s="172">
        <f>ROUND(E79*H79,2)</f>
        <v>0</v>
      </c>
      <c r="J79" s="171"/>
      <c r="K79" s="172">
        <f>ROUND(E79*J79,2)</f>
        <v>0</v>
      </c>
      <c r="L79" s="172">
        <v>21</v>
      </c>
      <c r="M79" s="172">
        <f>G79*(1+L79/100)</f>
        <v>0</v>
      </c>
      <c r="N79" s="172">
        <v>0</v>
      </c>
      <c r="O79" s="172">
        <f>ROUND(E79*N79,2)</f>
        <v>0</v>
      </c>
      <c r="P79" s="172">
        <v>0</v>
      </c>
      <c r="Q79" s="172">
        <f>ROUND(E79*P79,2)</f>
        <v>0</v>
      </c>
      <c r="R79" s="172"/>
      <c r="S79" s="172" t="s">
        <v>177</v>
      </c>
      <c r="T79" s="173" t="s">
        <v>178</v>
      </c>
      <c r="U79" s="158">
        <v>0.06</v>
      </c>
      <c r="V79" s="158">
        <f>ROUND(E79*U79,2)</f>
        <v>3.38</v>
      </c>
      <c r="W79" s="158"/>
      <c r="X79" s="148"/>
      <c r="Y79" s="148"/>
      <c r="Z79" s="148"/>
      <c r="AA79" s="148"/>
      <c r="AB79" s="148"/>
      <c r="AC79" s="148"/>
      <c r="AD79" s="148"/>
      <c r="AE79" s="148"/>
      <c r="AF79" s="148"/>
      <c r="AG79" s="148" t="s">
        <v>220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55"/>
      <c r="B80" s="156"/>
      <c r="C80" s="190" t="s">
        <v>304</v>
      </c>
      <c r="D80" s="188"/>
      <c r="E80" s="189">
        <v>8.2799999999999994</v>
      </c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48"/>
      <c r="Y80" s="148"/>
      <c r="Z80" s="148"/>
      <c r="AA80" s="148"/>
      <c r="AB80" s="148"/>
      <c r="AC80" s="148"/>
      <c r="AD80" s="148"/>
      <c r="AE80" s="148"/>
      <c r="AF80" s="148"/>
      <c r="AG80" s="148" t="s">
        <v>200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55"/>
      <c r="B81" s="156"/>
      <c r="C81" s="190" t="s">
        <v>305</v>
      </c>
      <c r="D81" s="188"/>
      <c r="E81" s="189">
        <v>19.64</v>
      </c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48"/>
      <c r="Y81" s="148"/>
      <c r="Z81" s="148"/>
      <c r="AA81" s="148"/>
      <c r="AB81" s="148"/>
      <c r="AC81" s="148"/>
      <c r="AD81" s="148"/>
      <c r="AE81" s="148"/>
      <c r="AF81" s="148"/>
      <c r="AG81" s="148" t="s">
        <v>200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55"/>
      <c r="B82" s="156"/>
      <c r="C82" s="190" t="s">
        <v>306</v>
      </c>
      <c r="D82" s="188"/>
      <c r="E82" s="189">
        <v>19.64</v>
      </c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48"/>
      <c r="Y82" s="148"/>
      <c r="Z82" s="148"/>
      <c r="AA82" s="148"/>
      <c r="AB82" s="148"/>
      <c r="AC82" s="148"/>
      <c r="AD82" s="148"/>
      <c r="AE82" s="148"/>
      <c r="AF82" s="148"/>
      <c r="AG82" s="148" t="s">
        <v>200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55"/>
      <c r="B83" s="156"/>
      <c r="C83" s="190" t="s">
        <v>307</v>
      </c>
      <c r="D83" s="188"/>
      <c r="E83" s="189">
        <v>8.76</v>
      </c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48"/>
      <c r="Y83" s="148"/>
      <c r="Z83" s="148"/>
      <c r="AA83" s="148"/>
      <c r="AB83" s="148"/>
      <c r="AC83" s="148"/>
      <c r="AD83" s="148"/>
      <c r="AE83" s="148"/>
      <c r="AF83" s="148"/>
      <c r="AG83" s="148" t="s">
        <v>200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x14ac:dyDescent="0.2">
      <c r="A84" s="161" t="s">
        <v>172</v>
      </c>
      <c r="B84" s="162" t="s">
        <v>71</v>
      </c>
      <c r="C84" s="182" t="s">
        <v>72</v>
      </c>
      <c r="D84" s="163"/>
      <c r="E84" s="164"/>
      <c r="F84" s="165"/>
      <c r="G84" s="165">
        <f>SUMIF(AG85:AG118,"&lt;&gt;NOR",G85:G118)</f>
        <v>0</v>
      </c>
      <c r="H84" s="165"/>
      <c r="I84" s="165">
        <f>SUM(I85:I118)</f>
        <v>0</v>
      </c>
      <c r="J84" s="165"/>
      <c r="K84" s="165">
        <f>SUM(K85:K118)</f>
        <v>0</v>
      </c>
      <c r="L84" s="165"/>
      <c r="M84" s="165">
        <f>SUM(M85:M118)</f>
        <v>0</v>
      </c>
      <c r="N84" s="165"/>
      <c r="O84" s="165">
        <f>SUM(O85:O118)</f>
        <v>0</v>
      </c>
      <c r="P84" s="165"/>
      <c r="Q84" s="165">
        <f>SUM(Q85:Q118)</f>
        <v>0</v>
      </c>
      <c r="R84" s="165"/>
      <c r="S84" s="165"/>
      <c r="T84" s="166"/>
      <c r="U84" s="160"/>
      <c r="V84" s="160">
        <f>SUM(V85:V118)</f>
        <v>62.000000000000007</v>
      </c>
      <c r="W84" s="160"/>
      <c r="AG84" t="s">
        <v>173</v>
      </c>
    </row>
    <row r="85" spans="1:60" ht="22.5" outlineLevel="1" x14ac:dyDescent="0.2">
      <c r="A85" s="167">
        <v>15</v>
      </c>
      <c r="B85" s="168" t="s">
        <v>310</v>
      </c>
      <c r="C85" s="184" t="s">
        <v>311</v>
      </c>
      <c r="D85" s="169" t="s">
        <v>208</v>
      </c>
      <c r="E85" s="170">
        <v>25.28</v>
      </c>
      <c r="F85" s="171"/>
      <c r="G85" s="172">
        <f>ROUND(E85*F85,2)</f>
        <v>0</v>
      </c>
      <c r="H85" s="171"/>
      <c r="I85" s="172">
        <f>ROUND(E85*H85,2)</f>
        <v>0</v>
      </c>
      <c r="J85" s="171"/>
      <c r="K85" s="172">
        <f>ROUND(E85*J85,2)</f>
        <v>0</v>
      </c>
      <c r="L85" s="172">
        <v>21</v>
      </c>
      <c r="M85" s="172">
        <f>G85*(1+L85/100)</f>
        <v>0</v>
      </c>
      <c r="N85" s="172">
        <v>0</v>
      </c>
      <c r="O85" s="172">
        <f>ROUND(E85*N85,2)</f>
        <v>0</v>
      </c>
      <c r="P85" s="172">
        <v>0</v>
      </c>
      <c r="Q85" s="172">
        <f>ROUND(E85*P85,2)</f>
        <v>0</v>
      </c>
      <c r="R85" s="172"/>
      <c r="S85" s="172" t="s">
        <v>177</v>
      </c>
      <c r="T85" s="173" t="s">
        <v>178</v>
      </c>
      <c r="U85" s="158">
        <v>0.92</v>
      </c>
      <c r="V85" s="158">
        <f>ROUND(E85*U85,2)</f>
        <v>23.26</v>
      </c>
      <c r="W85" s="158"/>
      <c r="X85" s="148"/>
      <c r="Y85" s="148"/>
      <c r="Z85" s="148"/>
      <c r="AA85" s="148"/>
      <c r="AB85" s="148"/>
      <c r="AC85" s="148"/>
      <c r="AD85" s="148"/>
      <c r="AE85" s="148"/>
      <c r="AF85" s="148"/>
      <c r="AG85" s="148" t="s">
        <v>196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55"/>
      <c r="B86" s="156"/>
      <c r="C86" s="190" t="s">
        <v>264</v>
      </c>
      <c r="D86" s="188"/>
      <c r="E86" s="189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48"/>
      <c r="Y86" s="148"/>
      <c r="Z86" s="148"/>
      <c r="AA86" s="148"/>
      <c r="AB86" s="148"/>
      <c r="AC86" s="148"/>
      <c r="AD86" s="148"/>
      <c r="AE86" s="148"/>
      <c r="AF86" s="148"/>
      <c r="AG86" s="148" t="s">
        <v>200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55"/>
      <c r="B87" s="156"/>
      <c r="C87" s="190" t="s">
        <v>1455</v>
      </c>
      <c r="D87" s="188"/>
      <c r="E87" s="189">
        <v>3.2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48"/>
      <c r="Y87" s="148"/>
      <c r="Z87" s="148"/>
      <c r="AA87" s="148"/>
      <c r="AB87" s="148"/>
      <c r="AC87" s="148"/>
      <c r="AD87" s="148"/>
      <c r="AE87" s="148"/>
      <c r="AF87" s="148"/>
      <c r="AG87" s="148" t="s">
        <v>200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55"/>
      <c r="B88" s="156"/>
      <c r="C88" s="190" t="s">
        <v>985</v>
      </c>
      <c r="D88" s="188"/>
      <c r="E88" s="189">
        <v>8</v>
      </c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48"/>
      <c r="Y88" s="148"/>
      <c r="Z88" s="148"/>
      <c r="AA88" s="148"/>
      <c r="AB88" s="148"/>
      <c r="AC88" s="148"/>
      <c r="AD88" s="148"/>
      <c r="AE88" s="148"/>
      <c r="AF88" s="148"/>
      <c r="AG88" s="148" t="s">
        <v>200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1" x14ac:dyDescent="0.2">
      <c r="A89" s="155"/>
      <c r="B89" s="156"/>
      <c r="C89" s="190" t="s">
        <v>1456</v>
      </c>
      <c r="D89" s="188"/>
      <c r="E89" s="189">
        <v>8</v>
      </c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48"/>
      <c r="Y89" s="148"/>
      <c r="Z89" s="148"/>
      <c r="AA89" s="148"/>
      <c r="AB89" s="148"/>
      <c r="AC89" s="148"/>
      <c r="AD89" s="148"/>
      <c r="AE89" s="148"/>
      <c r="AF89" s="148"/>
      <c r="AG89" s="148" t="s">
        <v>200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55"/>
      <c r="B90" s="156"/>
      <c r="C90" s="190" t="s">
        <v>1457</v>
      </c>
      <c r="D90" s="188"/>
      <c r="E90" s="189">
        <v>6.08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48"/>
      <c r="Y90" s="148"/>
      <c r="Z90" s="148"/>
      <c r="AA90" s="148"/>
      <c r="AB90" s="148"/>
      <c r="AC90" s="148"/>
      <c r="AD90" s="148"/>
      <c r="AE90" s="148"/>
      <c r="AF90" s="148"/>
      <c r="AG90" s="148" t="s">
        <v>200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67">
        <v>16</v>
      </c>
      <c r="B91" s="168" t="s">
        <v>312</v>
      </c>
      <c r="C91" s="184" t="s">
        <v>313</v>
      </c>
      <c r="D91" s="169" t="s">
        <v>195</v>
      </c>
      <c r="E91" s="170">
        <v>189.6</v>
      </c>
      <c r="F91" s="171"/>
      <c r="G91" s="172">
        <f>ROUND(E91*F91,2)</f>
        <v>0</v>
      </c>
      <c r="H91" s="171"/>
      <c r="I91" s="172">
        <f>ROUND(E91*H91,2)</f>
        <v>0</v>
      </c>
      <c r="J91" s="171"/>
      <c r="K91" s="172">
        <f>ROUND(E91*J91,2)</f>
        <v>0</v>
      </c>
      <c r="L91" s="172">
        <v>21</v>
      </c>
      <c r="M91" s="172">
        <f>G91*(1+L91/100)</f>
        <v>0</v>
      </c>
      <c r="N91" s="172">
        <v>0</v>
      </c>
      <c r="O91" s="172">
        <f>ROUND(E91*N91,2)</f>
        <v>0</v>
      </c>
      <c r="P91" s="172">
        <v>0</v>
      </c>
      <c r="Q91" s="172">
        <f>ROUND(E91*P91,2)</f>
        <v>0</v>
      </c>
      <c r="R91" s="172"/>
      <c r="S91" s="172" t="s">
        <v>177</v>
      </c>
      <c r="T91" s="173" t="s">
        <v>178</v>
      </c>
      <c r="U91" s="158">
        <v>8.8999999999999996E-2</v>
      </c>
      <c r="V91" s="158">
        <f>ROUND(E91*U91,2)</f>
        <v>16.87</v>
      </c>
      <c r="W91" s="158"/>
      <c r="X91" s="148"/>
      <c r="Y91" s="148"/>
      <c r="Z91" s="148"/>
      <c r="AA91" s="148"/>
      <c r="AB91" s="148"/>
      <c r="AC91" s="148"/>
      <c r="AD91" s="148"/>
      <c r="AE91" s="148"/>
      <c r="AF91" s="148"/>
      <c r="AG91" s="148" t="s">
        <v>196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1" x14ac:dyDescent="0.2">
      <c r="A92" s="155"/>
      <c r="B92" s="156"/>
      <c r="C92" s="190" t="s">
        <v>264</v>
      </c>
      <c r="D92" s="188"/>
      <c r="E92" s="189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48"/>
      <c r="Y92" s="148"/>
      <c r="Z92" s="148"/>
      <c r="AA92" s="148"/>
      <c r="AB92" s="148"/>
      <c r="AC92" s="148"/>
      <c r="AD92" s="148"/>
      <c r="AE92" s="148"/>
      <c r="AF92" s="148"/>
      <c r="AG92" s="148" t="s">
        <v>200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55"/>
      <c r="B93" s="156"/>
      <c r="C93" s="190" t="s">
        <v>1458</v>
      </c>
      <c r="D93" s="188"/>
      <c r="E93" s="189">
        <v>24</v>
      </c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48"/>
      <c r="Y93" s="148"/>
      <c r="Z93" s="148"/>
      <c r="AA93" s="148"/>
      <c r="AB93" s="148"/>
      <c r="AC93" s="148"/>
      <c r="AD93" s="148"/>
      <c r="AE93" s="148"/>
      <c r="AF93" s="148"/>
      <c r="AG93" s="148" t="s">
        <v>200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55"/>
      <c r="B94" s="156"/>
      <c r="C94" s="190" t="s">
        <v>989</v>
      </c>
      <c r="D94" s="188"/>
      <c r="E94" s="189">
        <v>60</v>
      </c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48"/>
      <c r="Y94" s="148"/>
      <c r="Z94" s="148"/>
      <c r="AA94" s="148"/>
      <c r="AB94" s="148"/>
      <c r="AC94" s="148"/>
      <c r="AD94" s="148"/>
      <c r="AE94" s="148"/>
      <c r="AF94" s="148"/>
      <c r="AG94" s="148" t="s">
        <v>200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55"/>
      <c r="B95" s="156"/>
      <c r="C95" s="190" t="s">
        <v>1178</v>
      </c>
      <c r="D95" s="188"/>
      <c r="E95" s="189">
        <v>60</v>
      </c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48"/>
      <c r="Y95" s="148"/>
      <c r="Z95" s="148"/>
      <c r="AA95" s="148"/>
      <c r="AB95" s="148"/>
      <c r="AC95" s="148"/>
      <c r="AD95" s="148"/>
      <c r="AE95" s="148"/>
      <c r="AF95" s="148"/>
      <c r="AG95" s="148" t="s">
        <v>200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55"/>
      <c r="B96" s="156"/>
      <c r="C96" s="190" t="s">
        <v>1459</v>
      </c>
      <c r="D96" s="188"/>
      <c r="E96" s="189">
        <v>45.6</v>
      </c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48"/>
      <c r="Y96" s="148"/>
      <c r="Z96" s="148"/>
      <c r="AA96" s="148"/>
      <c r="AB96" s="148"/>
      <c r="AC96" s="148"/>
      <c r="AD96" s="148"/>
      <c r="AE96" s="148"/>
      <c r="AF96" s="148"/>
      <c r="AG96" s="148" t="s">
        <v>200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67">
        <v>17</v>
      </c>
      <c r="B97" s="168" t="s">
        <v>318</v>
      </c>
      <c r="C97" s="184" t="s">
        <v>319</v>
      </c>
      <c r="D97" s="169" t="s">
        <v>208</v>
      </c>
      <c r="E97" s="170">
        <v>9.48</v>
      </c>
      <c r="F97" s="171"/>
      <c r="G97" s="172">
        <f>ROUND(E97*F97,2)</f>
        <v>0</v>
      </c>
      <c r="H97" s="171"/>
      <c r="I97" s="172">
        <f>ROUND(E97*H97,2)</f>
        <v>0</v>
      </c>
      <c r="J97" s="171"/>
      <c r="K97" s="172">
        <f>ROUND(E97*J97,2)</f>
        <v>0</v>
      </c>
      <c r="L97" s="172">
        <v>21</v>
      </c>
      <c r="M97" s="172">
        <f>G97*(1+L97/100)</f>
        <v>0</v>
      </c>
      <c r="N97" s="172">
        <v>0</v>
      </c>
      <c r="O97" s="172">
        <f>ROUND(E97*N97,2)</f>
        <v>0</v>
      </c>
      <c r="P97" s="172">
        <v>0</v>
      </c>
      <c r="Q97" s="172">
        <f>ROUND(E97*P97,2)</f>
        <v>0</v>
      </c>
      <c r="R97" s="172"/>
      <c r="S97" s="172" t="s">
        <v>177</v>
      </c>
      <c r="T97" s="173" t="s">
        <v>178</v>
      </c>
      <c r="U97" s="158">
        <v>1.89</v>
      </c>
      <c r="V97" s="158">
        <f>ROUND(E97*U97,2)</f>
        <v>17.920000000000002</v>
      </c>
      <c r="W97" s="158"/>
      <c r="X97" s="148"/>
      <c r="Y97" s="148"/>
      <c r="Z97" s="148"/>
      <c r="AA97" s="148"/>
      <c r="AB97" s="148"/>
      <c r="AC97" s="148"/>
      <c r="AD97" s="148"/>
      <c r="AE97" s="148"/>
      <c r="AF97" s="148"/>
      <c r="AG97" s="148" t="s">
        <v>196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55"/>
      <c r="B98" s="156"/>
      <c r="C98" s="190" t="s">
        <v>264</v>
      </c>
      <c r="D98" s="188"/>
      <c r="E98" s="189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48"/>
      <c r="Y98" s="148"/>
      <c r="Z98" s="148"/>
      <c r="AA98" s="148"/>
      <c r="AB98" s="148"/>
      <c r="AC98" s="148"/>
      <c r="AD98" s="148"/>
      <c r="AE98" s="148"/>
      <c r="AF98" s="148"/>
      <c r="AG98" s="148" t="s">
        <v>200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55"/>
      <c r="B99" s="156"/>
      <c r="C99" s="190" t="s">
        <v>1460</v>
      </c>
      <c r="D99" s="188"/>
      <c r="E99" s="189">
        <v>1.2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48"/>
      <c r="Y99" s="148"/>
      <c r="Z99" s="148"/>
      <c r="AA99" s="148"/>
      <c r="AB99" s="148"/>
      <c r="AC99" s="148"/>
      <c r="AD99" s="148"/>
      <c r="AE99" s="148"/>
      <c r="AF99" s="148"/>
      <c r="AG99" s="148" t="s">
        <v>200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55"/>
      <c r="B100" s="156"/>
      <c r="C100" s="190" t="s">
        <v>993</v>
      </c>
      <c r="D100" s="188"/>
      <c r="E100" s="189">
        <v>3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 t="s">
        <v>200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55"/>
      <c r="B101" s="156"/>
      <c r="C101" s="190" t="s">
        <v>1461</v>
      </c>
      <c r="D101" s="188"/>
      <c r="E101" s="189">
        <v>3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 t="s">
        <v>200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55"/>
      <c r="B102" s="156"/>
      <c r="C102" s="190" t="s">
        <v>1462</v>
      </c>
      <c r="D102" s="188"/>
      <c r="E102" s="189">
        <v>2.2799999999999998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 t="s">
        <v>200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ht="22.5" outlineLevel="1" x14ac:dyDescent="0.2">
      <c r="A103" s="167">
        <v>18</v>
      </c>
      <c r="B103" s="168" t="s">
        <v>320</v>
      </c>
      <c r="C103" s="184" t="s">
        <v>321</v>
      </c>
      <c r="D103" s="169" t="s">
        <v>256</v>
      </c>
      <c r="E103" s="170">
        <v>79</v>
      </c>
      <c r="F103" s="171"/>
      <c r="G103" s="172">
        <f>ROUND(E103*F103,2)</f>
        <v>0</v>
      </c>
      <c r="H103" s="171"/>
      <c r="I103" s="172">
        <f>ROUND(E103*H103,2)</f>
        <v>0</v>
      </c>
      <c r="J103" s="171"/>
      <c r="K103" s="172">
        <f>ROUND(E103*J103,2)</f>
        <v>0</v>
      </c>
      <c r="L103" s="172">
        <v>21</v>
      </c>
      <c r="M103" s="172">
        <f>G103*(1+L103/100)</f>
        <v>0</v>
      </c>
      <c r="N103" s="172">
        <v>0</v>
      </c>
      <c r="O103" s="172">
        <f>ROUND(E103*N103,2)</f>
        <v>0</v>
      </c>
      <c r="P103" s="172">
        <v>0</v>
      </c>
      <c r="Q103" s="172">
        <f>ROUND(E103*P103,2)</f>
        <v>0</v>
      </c>
      <c r="R103" s="172"/>
      <c r="S103" s="172" t="s">
        <v>177</v>
      </c>
      <c r="T103" s="173" t="s">
        <v>178</v>
      </c>
      <c r="U103" s="158">
        <v>0.05</v>
      </c>
      <c r="V103" s="158">
        <f>ROUND(E103*U103,2)</f>
        <v>3.95</v>
      </c>
      <c r="W103" s="15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 t="s">
        <v>196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55"/>
      <c r="B104" s="156"/>
      <c r="C104" s="190" t="s">
        <v>264</v>
      </c>
      <c r="D104" s="188"/>
      <c r="E104" s="189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 t="s">
        <v>200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55"/>
      <c r="B105" s="156"/>
      <c r="C105" s="190" t="s">
        <v>1463</v>
      </c>
      <c r="D105" s="188"/>
      <c r="E105" s="189">
        <v>10</v>
      </c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 t="s">
        <v>200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55"/>
      <c r="B106" s="156"/>
      <c r="C106" s="190" t="s">
        <v>997</v>
      </c>
      <c r="D106" s="188"/>
      <c r="E106" s="189">
        <v>25</v>
      </c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 t="s">
        <v>200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55"/>
      <c r="B107" s="156"/>
      <c r="C107" s="190" t="s">
        <v>1183</v>
      </c>
      <c r="D107" s="188"/>
      <c r="E107" s="189">
        <v>25</v>
      </c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 t="s">
        <v>200</v>
      </c>
      <c r="AH107" s="148">
        <v>0</v>
      </c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55"/>
      <c r="B108" s="156"/>
      <c r="C108" s="190" t="s">
        <v>1464</v>
      </c>
      <c r="D108" s="188"/>
      <c r="E108" s="189">
        <v>19</v>
      </c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 t="s">
        <v>200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ht="33.75" outlineLevel="1" x14ac:dyDescent="0.2">
      <c r="A109" s="167">
        <v>19</v>
      </c>
      <c r="B109" s="168" t="s">
        <v>329</v>
      </c>
      <c r="C109" s="184" t="s">
        <v>330</v>
      </c>
      <c r="D109" s="169" t="s">
        <v>195</v>
      </c>
      <c r="E109" s="170">
        <v>227.52</v>
      </c>
      <c r="F109" s="171"/>
      <c r="G109" s="172">
        <f>ROUND(E109*F109,2)</f>
        <v>0</v>
      </c>
      <c r="H109" s="171"/>
      <c r="I109" s="172">
        <f>ROUND(E109*H109,2)</f>
        <v>0</v>
      </c>
      <c r="J109" s="171"/>
      <c r="K109" s="172">
        <f>ROUND(E109*J109,2)</f>
        <v>0</v>
      </c>
      <c r="L109" s="172">
        <v>21</v>
      </c>
      <c r="M109" s="172">
        <f>G109*(1+L109/100)</f>
        <v>0</v>
      </c>
      <c r="N109" s="172">
        <v>0</v>
      </c>
      <c r="O109" s="172">
        <f>ROUND(E109*N109,2)</f>
        <v>0</v>
      </c>
      <c r="P109" s="172">
        <v>0</v>
      </c>
      <c r="Q109" s="172">
        <f>ROUND(E109*P109,2)</f>
        <v>0</v>
      </c>
      <c r="R109" s="172" t="s">
        <v>228</v>
      </c>
      <c r="S109" s="172" t="s">
        <v>177</v>
      </c>
      <c r="T109" s="173" t="s">
        <v>178</v>
      </c>
      <c r="U109" s="158">
        <v>0</v>
      </c>
      <c r="V109" s="158">
        <f>ROUND(E109*U109,2)</f>
        <v>0</v>
      </c>
      <c r="W109" s="15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 t="s">
        <v>185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55"/>
      <c r="B110" s="156"/>
      <c r="C110" s="199" t="s">
        <v>283</v>
      </c>
      <c r="D110" s="191"/>
      <c r="E110" s="192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 t="s">
        <v>200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55"/>
      <c r="B111" s="156"/>
      <c r="C111" s="200" t="s">
        <v>285</v>
      </c>
      <c r="D111" s="191"/>
      <c r="E111" s="192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 t="s">
        <v>200</v>
      </c>
      <c r="AH111" s="148">
        <v>2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55"/>
      <c r="B112" s="156"/>
      <c r="C112" s="200" t="s">
        <v>1465</v>
      </c>
      <c r="D112" s="191"/>
      <c r="E112" s="192">
        <v>24</v>
      </c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 t="s">
        <v>200</v>
      </c>
      <c r="AH112" s="148">
        <v>2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55"/>
      <c r="B113" s="156"/>
      <c r="C113" s="200" t="s">
        <v>1001</v>
      </c>
      <c r="D113" s="191"/>
      <c r="E113" s="192">
        <v>60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 t="s">
        <v>200</v>
      </c>
      <c r="AH113" s="148">
        <v>2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55"/>
      <c r="B114" s="156"/>
      <c r="C114" s="200" t="s">
        <v>1191</v>
      </c>
      <c r="D114" s="191"/>
      <c r="E114" s="192">
        <v>60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 t="s">
        <v>200</v>
      </c>
      <c r="AH114" s="148">
        <v>2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55"/>
      <c r="B115" s="156"/>
      <c r="C115" s="200" t="s">
        <v>1466</v>
      </c>
      <c r="D115" s="191"/>
      <c r="E115" s="192">
        <v>45.6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 t="s">
        <v>200</v>
      </c>
      <c r="AH115" s="148">
        <v>2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55"/>
      <c r="B116" s="156"/>
      <c r="C116" s="201" t="s">
        <v>295</v>
      </c>
      <c r="D116" s="193"/>
      <c r="E116" s="194">
        <v>189.6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 t="s">
        <v>200</v>
      </c>
      <c r="AH116" s="148">
        <v>3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55"/>
      <c r="B117" s="156"/>
      <c r="C117" s="199" t="s">
        <v>296</v>
      </c>
      <c r="D117" s="191"/>
      <c r="E117" s="192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 t="s">
        <v>200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55"/>
      <c r="B118" s="156"/>
      <c r="C118" s="190" t="s">
        <v>1467</v>
      </c>
      <c r="D118" s="188"/>
      <c r="E118" s="189">
        <v>227.52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 t="s">
        <v>200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x14ac:dyDescent="0.2">
      <c r="A119" s="161" t="s">
        <v>172</v>
      </c>
      <c r="B119" s="162" t="s">
        <v>75</v>
      </c>
      <c r="C119" s="182" t="s">
        <v>76</v>
      </c>
      <c r="D119" s="163"/>
      <c r="E119" s="164"/>
      <c r="F119" s="165"/>
      <c r="G119" s="165">
        <f>SUMIF(AG120:AG138,"&lt;&gt;NOR",G120:G138)</f>
        <v>0</v>
      </c>
      <c r="H119" s="165"/>
      <c r="I119" s="165">
        <f>SUM(I120:I138)</f>
        <v>0</v>
      </c>
      <c r="J119" s="165"/>
      <c r="K119" s="165">
        <f>SUM(K120:K138)</f>
        <v>0</v>
      </c>
      <c r="L119" s="165"/>
      <c r="M119" s="165">
        <f>SUM(M120:M138)</f>
        <v>0</v>
      </c>
      <c r="N119" s="165"/>
      <c r="O119" s="165">
        <f>SUM(O120:O138)</f>
        <v>0</v>
      </c>
      <c r="P119" s="165"/>
      <c r="Q119" s="165">
        <f>SUM(Q120:Q138)</f>
        <v>0</v>
      </c>
      <c r="R119" s="165"/>
      <c r="S119" s="165"/>
      <c r="T119" s="166"/>
      <c r="U119" s="160"/>
      <c r="V119" s="160">
        <f>SUM(V120:V138)</f>
        <v>298.99</v>
      </c>
      <c r="W119" s="160"/>
      <c r="AG119" t="s">
        <v>173</v>
      </c>
    </row>
    <row r="120" spans="1:60" outlineLevel="1" x14ac:dyDescent="0.2">
      <c r="A120" s="167">
        <v>20</v>
      </c>
      <c r="B120" s="168" t="s">
        <v>336</v>
      </c>
      <c r="C120" s="184" t="s">
        <v>337</v>
      </c>
      <c r="D120" s="169" t="s">
        <v>208</v>
      </c>
      <c r="E120" s="170">
        <v>1.62</v>
      </c>
      <c r="F120" s="171"/>
      <c r="G120" s="172">
        <f>ROUND(E120*F120,2)</f>
        <v>0</v>
      </c>
      <c r="H120" s="171"/>
      <c r="I120" s="172">
        <f>ROUND(E120*H120,2)</f>
        <v>0</v>
      </c>
      <c r="J120" s="171"/>
      <c r="K120" s="172">
        <f>ROUND(E120*J120,2)</f>
        <v>0</v>
      </c>
      <c r="L120" s="172">
        <v>21</v>
      </c>
      <c r="M120" s="172">
        <f>G120*(1+L120/100)</f>
        <v>0</v>
      </c>
      <c r="N120" s="172">
        <v>0</v>
      </c>
      <c r="O120" s="172">
        <f>ROUND(E120*N120,2)</f>
        <v>0</v>
      </c>
      <c r="P120" s="172">
        <v>0</v>
      </c>
      <c r="Q120" s="172">
        <f>ROUND(E120*P120,2)</f>
        <v>0</v>
      </c>
      <c r="R120" s="172"/>
      <c r="S120" s="172" t="s">
        <v>177</v>
      </c>
      <c r="T120" s="173" t="s">
        <v>178</v>
      </c>
      <c r="U120" s="158">
        <v>4.0460000000000003</v>
      </c>
      <c r="V120" s="158">
        <f>ROUND(E120*U120,2)</f>
        <v>6.55</v>
      </c>
      <c r="W120" s="15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 t="s">
        <v>196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55"/>
      <c r="B121" s="156"/>
      <c r="C121" s="190" t="s">
        <v>1468</v>
      </c>
      <c r="D121" s="188"/>
      <c r="E121" s="189">
        <v>1.62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 t="s">
        <v>200</v>
      </c>
      <c r="AH121" s="148">
        <v>0</v>
      </c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ht="33.75" outlineLevel="1" x14ac:dyDescent="0.2">
      <c r="A122" s="167">
        <v>21</v>
      </c>
      <c r="B122" s="168" t="s">
        <v>340</v>
      </c>
      <c r="C122" s="184" t="s">
        <v>341</v>
      </c>
      <c r="D122" s="169" t="s">
        <v>256</v>
      </c>
      <c r="E122" s="170">
        <v>225.38</v>
      </c>
      <c r="F122" s="171"/>
      <c r="G122" s="172">
        <f>ROUND(E122*F122,2)</f>
        <v>0</v>
      </c>
      <c r="H122" s="171"/>
      <c r="I122" s="172">
        <f>ROUND(E122*H122,2)</f>
        <v>0</v>
      </c>
      <c r="J122" s="171"/>
      <c r="K122" s="172">
        <f>ROUND(E122*J122,2)</f>
        <v>0</v>
      </c>
      <c r="L122" s="172">
        <v>21</v>
      </c>
      <c r="M122" s="172">
        <f>G122*(1+L122/100)</f>
        <v>0</v>
      </c>
      <c r="N122" s="172">
        <v>0</v>
      </c>
      <c r="O122" s="172">
        <f>ROUND(E122*N122,2)</f>
        <v>0</v>
      </c>
      <c r="P122" s="172">
        <v>0</v>
      </c>
      <c r="Q122" s="172">
        <f>ROUND(E122*P122,2)</f>
        <v>0</v>
      </c>
      <c r="R122" s="172"/>
      <c r="S122" s="172" t="s">
        <v>177</v>
      </c>
      <c r="T122" s="173" t="s">
        <v>178</v>
      </c>
      <c r="U122" s="158">
        <v>1.0222199999999999</v>
      </c>
      <c r="V122" s="158">
        <f>ROUND(E122*U122,2)</f>
        <v>230.39</v>
      </c>
      <c r="W122" s="15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 t="s">
        <v>196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55"/>
      <c r="B123" s="156"/>
      <c r="C123" s="190" t="s">
        <v>342</v>
      </c>
      <c r="D123" s="188"/>
      <c r="E123" s="189">
        <v>6.4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 t="s">
        <v>200</v>
      </c>
      <c r="AH123" s="148">
        <v>0</v>
      </c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55"/>
      <c r="B124" s="156"/>
      <c r="C124" s="190" t="s">
        <v>1007</v>
      </c>
      <c r="D124" s="188"/>
      <c r="E124" s="189">
        <v>19.2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 t="s">
        <v>200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55"/>
      <c r="B125" s="156"/>
      <c r="C125" s="190" t="s">
        <v>1008</v>
      </c>
      <c r="D125" s="188"/>
      <c r="E125" s="189">
        <v>100.8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 t="s">
        <v>200</v>
      </c>
      <c r="AH125" s="148">
        <v>0</v>
      </c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55"/>
      <c r="B126" s="156"/>
      <c r="C126" s="190" t="s">
        <v>1009</v>
      </c>
      <c r="D126" s="188"/>
      <c r="E126" s="189">
        <v>14.4</v>
      </c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 t="s">
        <v>200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55"/>
      <c r="B127" s="156"/>
      <c r="C127" s="190" t="s">
        <v>1469</v>
      </c>
      <c r="D127" s="188"/>
      <c r="E127" s="189">
        <v>12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 t="s">
        <v>200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1" x14ac:dyDescent="0.2">
      <c r="A128" s="155"/>
      <c r="B128" s="156"/>
      <c r="C128" s="190" t="s">
        <v>1217</v>
      </c>
      <c r="D128" s="188"/>
      <c r="E128" s="189">
        <v>1.2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 t="s">
        <v>200</v>
      </c>
      <c r="AH128" s="148">
        <v>0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55"/>
      <c r="B129" s="156"/>
      <c r="C129" s="190" t="s">
        <v>1470</v>
      </c>
      <c r="D129" s="188"/>
      <c r="E129" s="189">
        <v>32.76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 t="s">
        <v>200</v>
      </c>
      <c r="AH129" s="148">
        <v>0</v>
      </c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55"/>
      <c r="B130" s="156"/>
      <c r="C130" s="190" t="s">
        <v>1471</v>
      </c>
      <c r="D130" s="188"/>
      <c r="E130" s="189">
        <v>38.619999999999997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 t="s">
        <v>200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ht="33.75" outlineLevel="1" x14ac:dyDescent="0.2">
      <c r="A131" s="167">
        <v>22</v>
      </c>
      <c r="B131" s="168" t="s">
        <v>349</v>
      </c>
      <c r="C131" s="184" t="s">
        <v>350</v>
      </c>
      <c r="D131" s="169" t="s">
        <v>256</v>
      </c>
      <c r="E131" s="170">
        <v>54.6</v>
      </c>
      <c r="F131" s="171"/>
      <c r="G131" s="172">
        <f>ROUND(E131*F131,2)</f>
        <v>0</v>
      </c>
      <c r="H131" s="171"/>
      <c r="I131" s="172">
        <f>ROUND(E131*H131,2)</f>
        <v>0</v>
      </c>
      <c r="J131" s="171"/>
      <c r="K131" s="172">
        <f>ROUND(E131*J131,2)</f>
        <v>0</v>
      </c>
      <c r="L131" s="172">
        <v>21</v>
      </c>
      <c r="M131" s="172">
        <f>G131*(1+L131/100)</f>
        <v>0</v>
      </c>
      <c r="N131" s="172">
        <v>0</v>
      </c>
      <c r="O131" s="172">
        <f>ROUND(E131*N131,2)</f>
        <v>0</v>
      </c>
      <c r="P131" s="172">
        <v>0</v>
      </c>
      <c r="Q131" s="172">
        <f>ROUND(E131*P131,2)</f>
        <v>0</v>
      </c>
      <c r="R131" s="172"/>
      <c r="S131" s="172" t="s">
        <v>177</v>
      </c>
      <c r="T131" s="173" t="s">
        <v>178</v>
      </c>
      <c r="U131" s="158">
        <v>1.13636</v>
      </c>
      <c r="V131" s="158">
        <f>ROUND(E131*U131,2)</f>
        <v>62.05</v>
      </c>
      <c r="W131" s="15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 t="s">
        <v>196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55"/>
      <c r="B132" s="156"/>
      <c r="C132" s="190" t="s">
        <v>351</v>
      </c>
      <c r="D132" s="188"/>
      <c r="E132" s="189">
        <v>7.2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 t="s">
        <v>200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55"/>
      <c r="B133" s="156"/>
      <c r="C133" s="190" t="s">
        <v>352</v>
      </c>
      <c r="D133" s="188"/>
      <c r="E133" s="189">
        <v>2.4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 t="s">
        <v>200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55"/>
      <c r="B134" s="156"/>
      <c r="C134" s="190" t="s">
        <v>1014</v>
      </c>
      <c r="D134" s="188"/>
      <c r="E134" s="189">
        <v>45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 t="s">
        <v>200</v>
      </c>
      <c r="AH134" s="148">
        <v>0</v>
      </c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67">
        <v>23</v>
      </c>
      <c r="B135" s="168" t="s">
        <v>355</v>
      </c>
      <c r="C135" s="184" t="s">
        <v>356</v>
      </c>
      <c r="D135" s="169" t="s">
        <v>256</v>
      </c>
      <c r="E135" s="170">
        <v>259.18700000000001</v>
      </c>
      <c r="F135" s="171"/>
      <c r="G135" s="172">
        <f>ROUND(E135*F135,2)</f>
        <v>0</v>
      </c>
      <c r="H135" s="171"/>
      <c r="I135" s="172">
        <f>ROUND(E135*H135,2)</f>
        <v>0</v>
      </c>
      <c r="J135" s="171"/>
      <c r="K135" s="172">
        <f>ROUND(E135*J135,2)</f>
        <v>0</v>
      </c>
      <c r="L135" s="172">
        <v>21</v>
      </c>
      <c r="M135" s="172">
        <f>G135*(1+L135/100)</f>
        <v>0</v>
      </c>
      <c r="N135" s="172">
        <v>0</v>
      </c>
      <c r="O135" s="172">
        <f>ROUND(E135*N135,2)</f>
        <v>0</v>
      </c>
      <c r="P135" s="172">
        <v>0</v>
      </c>
      <c r="Q135" s="172">
        <f>ROUND(E135*P135,2)</f>
        <v>0</v>
      </c>
      <c r="R135" s="172"/>
      <c r="S135" s="172" t="s">
        <v>184</v>
      </c>
      <c r="T135" s="173" t="s">
        <v>178</v>
      </c>
      <c r="U135" s="158">
        <v>0</v>
      </c>
      <c r="V135" s="158">
        <f>ROUND(E135*U135,2)</f>
        <v>0</v>
      </c>
      <c r="W135" s="15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 t="s">
        <v>185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/>
      <c r="B136" s="156"/>
      <c r="C136" s="190" t="s">
        <v>1472</v>
      </c>
      <c r="D136" s="188"/>
      <c r="E136" s="189">
        <v>259.19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 t="s">
        <v>200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1" x14ac:dyDescent="0.2">
      <c r="A137" s="167">
        <v>24</v>
      </c>
      <c r="B137" s="168" t="s">
        <v>363</v>
      </c>
      <c r="C137" s="184" t="s">
        <v>364</v>
      </c>
      <c r="D137" s="169" t="s">
        <v>256</v>
      </c>
      <c r="E137" s="170">
        <v>62.79</v>
      </c>
      <c r="F137" s="171"/>
      <c r="G137" s="172">
        <f>ROUND(E137*F137,2)</f>
        <v>0</v>
      </c>
      <c r="H137" s="171"/>
      <c r="I137" s="172">
        <f>ROUND(E137*H137,2)</f>
        <v>0</v>
      </c>
      <c r="J137" s="171"/>
      <c r="K137" s="172">
        <f>ROUND(E137*J137,2)</f>
        <v>0</v>
      </c>
      <c r="L137" s="172">
        <v>21</v>
      </c>
      <c r="M137" s="172">
        <f>G137*(1+L137/100)</f>
        <v>0</v>
      </c>
      <c r="N137" s="172">
        <v>0</v>
      </c>
      <c r="O137" s="172">
        <f>ROUND(E137*N137,2)</f>
        <v>0</v>
      </c>
      <c r="P137" s="172">
        <v>0</v>
      </c>
      <c r="Q137" s="172">
        <f>ROUND(E137*P137,2)</f>
        <v>0</v>
      </c>
      <c r="R137" s="172"/>
      <c r="S137" s="172" t="s">
        <v>184</v>
      </c>
      <c r="T137" s="173" t="s">
        <v>178</v>
      </c>
      <c r="U137" s="158">
        <v>0</v>
      </c>
      <c r="V137" s="158">
        <f>ROUND(E137*U137,2)</f>
        <v>0</v>
      </c>
      <c r="W137" s="15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 t="s">
        <v>185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55"/>
      <c r="B138" s="156"/>
      <c r="C138" s="190" t="s">
        <v>1015</v>
      </c>
      <c r="D138" s="188"/>
      <c r="E138" s="189">
        <v>62.79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 t="s">
        <v>200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x14ac:dyDescent="0.2">
      <c r="A139" s="161" t="s">
        <v>172</v>
      </c>
      <c r="B139" s="162" t="s">
        <v>79</v>
      </c>
      <c r="C139" s="182" t="s">
        <v>80</v>
      </c>
      <c r="D139" s="163"/>
      <c r="E139" s="164"/>
      <c r="F139" s="165"/>
      <c r="G139" s="165">
        <f>SUMIF(AG140:AG175,"&lt;&gt;NOR",G140:G175)</f>
        <v>0</v>
      </c>
      <c r="H139" s="165"/>
      <c r="I139" s="165">
        <f>SUM(I140:I175)</f>
        <v>0</v>
      </c>
      <c r="J139" s="165"/>
      <c r="K139" s="165">
        <f>SUM(K140:K175)</f>
        <v>0</v>
      </c>
      <c r="L139" s="165"/>
      <c r="M139" s="165">
        <f>SUM(M140:M175)</f>
        <v>0</v>
      </c>
      <c r="N139" s="165"/>
      <c r="O139" s="165">
        <f>SUM(O140:O175)</f>
        <v>0</v>
      </c>
      <c r="P139" s="165"/>
      <c r="Q139" s="165">
        <f>SUM(Q140:Q175)</f>
        <v>0</v>
      </c>
      <c r="R139" s="165"/>
      <c r="S139" s="165"/>
      <c r="T139" s="166"/>
      <c r="U139" s="160"/>
      <c r="V139" s="160">
        <f>SUM(V140:V175)</f>
        <v>44.180000000000007</v>
      </c>
      <c r="W139" s="160"/>
      <c r="AG139" t="s">
        <v>173</v>
      </c>
    </row>
    <row r="140" spans="1:60" ht="22.5" outlineLevel="1" x14ac:dyDescent="0.2">
      <c r="A140" s="167">
        <v>25</v>
      </c>
      <c r="B140" s="168" t="s">
        <v>381</v>
      </c>
      <c r="C140" s="184" t="s">
        <v>382</v>
      </c>
      <c r="D140" s="169" t="s">
        <v>195</v>
      </c>
      <c r="E140" s="170">
        <v>80.894999999999996</v>
      </c>
      <c r="F140" s="171"/>
      <c r="G140" s="172">
        <f>ROUND(E140*F140,2)</f>
        <v>0</v>
      </c>
      <c r="H140" s="171"/>
      <c r="I140" s="172">
        <f>ROUND(E140*H140,2)</f>
        <v>0</v>
      </c>
      <c r="J140" s="171"/>
      <c r="K140" s="172">
        <f>ROUND(E140*J140,2)</f>
        <v>0</v>
      </c>
      <c r="L140" s="172">
        <v>21</v>
      </c>
      <c r="M140" s="172">
        <f>G140*(1+L140/100)</f>
        <v>0</v>
      </c>
      <c r="N140" s="172">
        <v>0</v>
      </c>
      <c r="O140" s="172">
        <f>ROUND(E140*N140,2)</f>
        <v>0</v>
      </c>
      <c r="P140" s="172">
        <v>0</v>
      </c>
      <c r="Q140" s="172">
        <f>ROUND(E140*P140,2)</f>
        <v>0</v>
      </c>
      <c r="R140" s="172"/>
      <c r="S140" s="172" t="s">
        <v>177</v>
      </c>
      <c r="T140" s="173" t="s">
        <v>178</v>
      </c>
      <c r="U140" s="158">
        <v>1.6E-2</v>
      </c>
      <c r="V140" s="158">
        <f>ROUND(E140*U140,2)</f>
        <v>1.29</v>
      </c>
      <c r="W140" s="15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 t="s">
        <v>196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55"/>
      <c r="B141" s="156"/>
      <c r="C141" s="190" t="s">
        <v>1473</v>
      </c>
      <c r="D141" s="188"/>
      <c r="E141" s="189">
        <v>7.5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 t="s">
        <v>200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55"/>
      <c r="B142" s="156"/>
      <c r="C142" s="190" t="s">
        <v>1474</v>
      </c>
      <c r="D142" s="188"/>
      <c r="E142" s="189">
        <v>55.65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 t="s">
        <v>200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55"/>
      <c r="B143" s="156"/>
      <c r="C143" s="190" t="s">
        <v>1475</v>
      </c>
      <c r="D143" s="188"/>
      <c r="E143" s="189">
        <v>12.25</v>
      </c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 t="s">
        <v>200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55"/>
      <c r="B144" s="156"/>
      <c r="C144" s="190" t="s">
        <v>1476</v>
      </c>
      <c r="D144" s="188"/>
      <c r="E144" s="189">
        <v>5.5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 t="s">
        <v>200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ht="22.5" outlineLevel="1" x14ac:dyDescent="0.2">
      <c r="A145" s="167">
        <v>26</v>
      </c>
      <c r="B145" s="168" t="s">
        <v>221</v>
      </c>
      <c r="C145" s="184" t="s">
        <v>222</v>
      </c>
      <c r="D145" s="169" t="s">
        <v>195</v>
      </c>
      <c r="E145" s="170">
        <v>80.894999999999996</v>
      </c>
      <c r="F145" s="171"/>
      <c r="G145" s="172">
        <f>ROUND(E145*F145,2)</f>
        <v>0</v>
      </c>
      <c r="H145" s="171"/>
      <c r="I145" s="172">
        <f>ROUND(E145*H145,2)</f>
        <v>0</v>
      </c>
      <c r="J145" s="171"/>
      <c r="K145" s="172">
        <f>ROUND(E145*J145,2)</f>
        <v>0</v>
      </c>
      <c r="L145" s="172">
        <v>21</v>
      </c>
      <c r="M145" s="172">
        <f>G145*(1+L145/100)</f>
        <v>0</v>
      </c>
      <c r="N145" s="172">
        <v>0</v>
      </c>
      <c r="O145" s="172">
        <f>ROUND(E145*N145,2)</f>
        <v>0</v>
      </c>
      <c r="P145" s="172">
        <v>0</v>
      </c>
      <c r="Q145" s="172">
        <f>ROUND(E145*P145,2)</f>
        <v>0</v>
      </c>
      <c r="R145" s="172"/>
      <c r="S145" s="172" t="s">
        <v>177</v>
      </c>
      <c r="T145" s="173" t="s">
        <v>178</v>
      </c>
      <c r="U145" s="158">
        <v>2.8000000000000001E-2</v>
      </c>
      <c r="V145" s="158">
        <f>ROUND(E145*U145,2)</f>
        <v>2.27</v>
      </c>
      <c r="W145" s="15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 t="s">
        <v>196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1" x14ac:dyDescent="0.2">
      <c r="A146" s="155"/>
      <c r="B146" s="156"/>
      <c r="C146" s="190" t="s">
        <v>1473</v>
      </c>
      <c r="D146" s="188"/>
      <c r="E146" s="189">
        <v>7.5</v>
      </c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 t="s">
        <v>200</v>
      </c>
      <c r="AH146" s="148">
        <v>0</v>
      </c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55"/>
      <c r="B147" s="156"/>
      <c r="C147" s="190" t="s">
        <v>1474</v>
      </c>
      <c r="D147" s="188"/>
      <c r="E147" s="189">
        <v>55.65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 t="s">
        <v>200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1" x14ac:dyDescent="0.2">
      <c r="A148" s="155"/>
      <c r="B148" s="156"/>
      <c r="C148" s="190" t="s">
        <v>1475</v>
      </c>
      <c r="D148" s="188"/>
      <c r="E148" s="189">
        <v>12.25</v>
      </c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 t="s">
        <v>200</v>
      </c>
      <c r="AH148" s="148">
        <v>0</v>
      </c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55"/>
      <c r="B149" s="156"/>
      <c r="C149" s="190" t="s">
        <v>1476</v>
      </c>
      <c r="D149" s="188"/>
      <c r="E149" s="189">
        <v>5.5</v>
      </c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 t="s">
        <v>200</v>
      </c>
      <c r="AH149" s="148">
        <v>0</v>
      </c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ht="22.5" outlineLevel="1" x14ac:dyDescent="0.2">
      <c r="A150" s="167">
        <v>27</v>
      </c>
      <c r="B150" s="168" t="s">
        <v>388</v>
      </c>
      <c r="C150" s="184" t="s">
        <v>389</v>
      </c>
      <c r="D150" s="169" t="s">
        <v>195</v>
      </c>
      <c r="E150" s="170">
        <v>43.645000000000003</v>
      </c>
      <c r="F150" s="171"/>
      <c r="G150" s="172">
        <f>ROUND(E150*F150,2)</f>
        <v>0</v>
      </c>
      <c r="H150" s="171"/>
      <c r="I150" s="172">
        <f>ROUND(E150*H150,2)</f>
        <v>0</v>
      </c>
      <c r="J150" s="171"/>
      <c r="K150" s="172">
        <f>ROUND(E150*J150,2)</f>
        <v>0</v>
      </c>
      <c r="L150" s="172">
        <v>21</v>
      </c>
      <c r="M150" s="172">
        <f>G150*(1+L150/100)</f>
        <v>0</v>
      </c>
      <c r="N150" s="172">
        <v>0</v>
      </c>
      <c r="O150" s="172">
        <f>ROUND(E150*N150,2)</f>
        <v>0</v>
      </c>
      <c r="P150" s="172">
        <v>0</v>
      </c>
      <c r="Q150" s="172">
        <f>ROUND(E150*P150,2)</f>
        <v>0</v>
      </c>
      <c r="R150" s="172"/>
      <c r="S150" s="172" t="s">
        <v>177</v>
      </c>
      <c r="T150" s="173" t="s">
        <v>178</v>
      </c>
      <c r="U150" s="158">
        <v>2.7E-2</v>
      </c>
      <c r="V150" s="158">
        <f>ROUND(E150*U150,2)</f>
        <v>1.18</v>
      </c>
      <c r="W150" s="15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 t="s">
        <v>196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55"/>
      <c r="B151" s="156"/>
      <c r="C151" s="190" t="s">
        <v>1477</v>
      </c>
      <c r="D151" s="188"/>
      <c r="E151" s="189">
        <v>43.65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 t="s">
        <v>200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1" x14ac:dyDescent="0.2">
      <c r="A152" s="167">
        <v>28</v>
      </c>
      <c r="B152" s="168" t="s">
        <v>390</v>
      </c>
      <c r="C152" s="184" t="s">
        <v>391</v>
      </c>
      <c r="D152" s="169" t="s">
        <v>195</v>
      </c>
      <c r="E152" s="170">
        <v>43.645000000000003</v>
      </c>
      <c r="F152" s="171"/>
      <c r="G152" s="172">
        <f>ROUND(E152*F152,2)</f>
        <v>0</v>
      </c>
      <c r="H152" s="171"/>
      <c r="I152" s="172">
        <f>ROUND(E152*H152,2)</f>
        <v>0</v>
      </c>
      <c r="J152" s="171"/>
      <c r="K152" s="172">
        <f>ROUND(E152*J152,2)</f>
        <v>0</v>
      </c>
      <c r="L152" s="172">
        <v>21</v>
      </c>
      <c r="M152" s="172">
        <f>G152*(1+L152/100)</f>
        <v>0</v>
      </c>
      <c r="N152" s="172">
        <v>0</v>
      </c>
      <c r="O152" s="172">
        <f>ROUND(E152*N152,2)</f>
        <v>0</v>
      </c>
      <c r="P152" s="172">
        <v>0</v>
      </c>
      <c r="Q152" s="172">
        <f>ROUND(E152*P152,2)</f>
        <v>0</v>
      </c>
      <c r="R152" s="172"/>
      <c r="S152" s="172" t="s">
        <v>177</v>
      </c>
      <c r="T152" s="173" t="s">
        <v>178</v>
      </c>
      <c r="U152" s="158">
        <v>4.9000000000000002E-2</v>
      </c>
      <c r="V152" s="158">
        <f>ROUND(E152*U152,2)</f>
        <v>2.14</v>
      </c>
      <c r="W152" s="15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 t="s">
        <v>196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1" x14ac:dyDescent="0.2">
      <c r="A153" s="155"/>
      <c r="B153" s="156"/>
      <c r="C153" s="190" t="s">
        <v>1477</v>
      </c>
      <c r="D153" s="188"/>
      <c r="E153" s="189">
        <v>43.65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 t="s">
        <v>200</v>
      </c>
      <c r="AH153" s="148">
        <v>0</v>
      </c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ht="22.5" outlineLevel="1" x14ac:dyDescent="0.2">
      <c r="A154" s="167">
        <v>29</v>
      </c>
      <c r="B154" s="168" t="s">
        <v>392</v>
      </c>
      <c r="C154" s="184" t="s">
        <v>393</v>
      </c>
      <c r="D154" s="169" t="s">
        <v>195</v>
      </c>
      <c r="E154" s="170">
        <v>43.645000000000003</v>
      </c>
      <c r="F154" s="171"/>
      <c r="G154" s="172">
        <f>ROUND(E154*F154,2)</f>
        <v>0</v>
      </c>
      <c r="H154" s="171"/>
      <c r="I154" s="172">
        <f>ROUND(E154*H154,2)</f>
        <v>0</v>
      </c>
      <c r="J154" s="171"/>
      <c r="K154" s="172">
        <f>ROUND(E154*J154,2)</f>
        <v>0</v>
      </c>
      <c r="L154" s="172">
        <v>21</v>
      </c>
      <c r="M154" s="172">
        <f>G154*(1+L154/100)</f>
        <v>0</v>
      </c>
      <c r="N154" s="172">
        <v>0</v>
      </c>
      <c r="O154" s="172">
        <f>ROUND(E154*N154,2)</f>
        <v>0</v>
      </c>
      <c r="P154" s="172">
        <v>0</v>
      </c>
      <c r="Q154" s="172">
        <f>ROUND(E154*P154,2)</f>
        <v>0</v>
      </c>
      <c r="R154" s="172"/>
      <c r="S154" s="172" t="s">
        <v>177</v>
      </c>
      <c r="T154" s="173" t="s">
        <v>178</v>
      </c>
      <c r="U154" s="158">
        <v>2.5999999999999999E-2</v>
      </c>
      <c r="V154" s="158">
        <f>ROUND(E154*U154,2)</f>
        <v>1.1299999999999999</v>
      </c>
      <c r="W154" s="15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 t="s">
        <v>196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outlineLevel="1" x14ac:dyDescent="0.2">
      <c r="A155" s="155"/>
      <c r="B155" s="156"/>
      <c r="C155" s="190" t="s">
        <v>1477</v>
      </c>
      <c r="D155" s="188"/>
      <c r="E155" s="189">
        <v>43.65</v>
      </c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 t="s">
        <v>200</v>
      </c>
      <c r="AH155" s="148">
        <v>0</v>
      </c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22.5" outlineLevel="1" x14ac:dyDescent="0.2">
      <c r="A156" s="167">
        <v>30</v>
      </c>
      <c r="B156" s="168" t="s">
        <v>394</v>
      </c>
      <c r="C156" s="184" t="s">
        <v>395</v>
      </c>
      <c r="D156" s="169" t="s">
        <v>195</v>
      </c>
      <c r="E156" s="170">
        <v>43.645000000000003</v>
      </c>
      <c r="F156" s="171"/>
      <c r="G156" s="172">
        <f>ROUND(E156*F156,2)</f>
        <v>0</v>
      </c>
      <c r="H156" s="171"/>
      <c r="I156" s="172">
        <f>ROUND(E156*H156,2)</f>
        <v>0</v>
      </c>
      <c r="J156" s="171"/>
      <c r="K156" s="172">
        <f>ROUND(E156*J156,2)</f>
        <v>0</v>
      </c>
      <c r="L156" s="172">
        <v>21</v>
      </c>
      <c r="M156" s="172">
        <f>G156*(1+L156/100)</f>
        <v>0</v>
      </c>
      <c r="N156" s="172">
        <v>0</v>
      </c>
      <c r="O156" s="172">
        <f>ROUND(E156*N156,2)</f>
        <v>0</v>
      </c>
      <c r="P156" s="172">
        <v>0</v>
      </c>
      <c r="Q156" s="172">
        <f>ROUND(E156*P156,2)</f>
        <v>0</v>
      </c>
      <c r="R156" s="172"/>
      <c r="S156" s="172" t="s">
        <v>177</v>
      </c>
      <c r="T156" s="173" t="s">
        <v>178</v>
      </c>
      <c r="U156" s="158">
        <v>4.0000000000000001E-3</v>
      </c>
      <c r="V156" s="158">
        <f>ROUND(E156*U156,2)</f>
        <v>0.17</v>
      </c>
      <c r="W156" s="15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 t="s">
        <v>196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/>
      <c r="B157" s="156"/>
      <c r="C157" s="190" t="s">
        <v>1477</v>
      </c>
      <c r="D157" s="188"/>
      <c r="E157" s="189">
        <v>43.65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 t="s">
        <v>200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ht="33.75" outlineLevel="1" x14ac:dyDescent="0.2">
      <c r="A158" s="167">
        <v>31</v>
      </c>
      <c r="B158" s="168" t="s">
        <v>396</v>
      </c>
      <c r="C158" s="184" t="s">
        <v>397</v>
      </c>
      <c r="D158" s="169" t="s">
        <v>195</v>
      </c>
      <c r="E158" s="170">
        <v>43.645000000000003</v>
      </c>
      <c r="F158" s="171"/>
      <c r="G158" s="172">
        <f>ROUND(E158*F158,2)</f>
        <v>0</v>
      </c>
      <c r="H158" s="171"/>
      <c r="I158" s="172">
        <f>ROUND(E158*H158,2)</f>
        <v>0</v>
      </c>
      <c r="J158" s="171"/>
      <c r="K158" s="172">
        <f>ROUND(E158*J158,2)</f>
        <v>0</v>
      </c>
      <c r="L158" s="172">
        <v>21</v>
      </c>
      <c r="M158" s="172">
        <f>G158*(1+L158/100)</f>
        <v>0</v>
      </c>
      <c r="N158" s="172">
        <v>0</v>
      </c>
      <c r="O158" s="172">
        <f>ROUND(E158*N158,2)</f>
        <v>0</v>
      </c>
      <c r="P158" s="172">
        <v>0</v>
      </c>
      <c r="Q158" s="172">
        <f>ROUND(E158*P158,2)</f>
        <v>0</v>
      </c>
      <c r="R158" s="172"/>
      <c r="S158" s="172" t="s">
        <v>177</v>
      </c>
      <c r="T158" s="173" t="s">
        <v>178</v>
      </c>
      <c r="U158" s="158">
        <v>7.1999999999999995E-2</v>
      </c>
      <c r="V158" s="158">
        <f>ROUND(E158*U158,2)</f>
        <v>3.14</v>
      </c>
      <c r="W158" s="15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 t="s">
        <v>196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1" x14ac:dyDescent="0.2">
      <c r="A159" s="155"/>
      <c r="B159" s="156"/>
      <c r="C159" s="190" t="s">
        <v>1477</v>
      </c>
      <c r="D159" s="188"/>
      <c r="E159" s="189">
        <v>43.65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 t="s">
        <v>200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ht="33.75" outlineLevel="1" x14ac:dyDescent="0.2">
      <c r="A160" s="167">
        <v>32</v>
      </c>
      <c r="B160" s="168" t="s">
        <v>398</v>
      </c>
      <c r="C160" s="184" t="s">
        <v>399</v>
      </c>
      <c r="D160" s="169" t="s">
        <v>195</v>
      </c>
      <c r="E160" s="170">
        <v>80.894999999999996</v>
      </c>
      <c r="F160" s="171"/>
      <c r="G160" s="172">
        <f>ROUND(E160*F160,2)</f>
        <v>0</v>
      </c>
      <c r="H160" s="171"/>
      <c r="I160" s="172">
        <f>ROUND(E160*H160,2)</f>
        <v>0</v>
      </c>
      <c r="J160" s="171"/>
      <c r="K160" s="172">
        <f>ROUND(E160*J160,2)</f>
        <v>0</v>
      </c>
      <c r="L160" s="172">
        <v>21</v>
      </c>
      <c r="M160" s="172">
        <f>G160*(1+L160/100)</f>
        <v>0</v>
      </c>
      <c r="N160" s="172">
        <v>0</v>
      </c>
      <c r="O160" s="172">
        <f>ROUND(E160*N160,2)</f>
        <v>0</v>
      </c>
      <c r="P160" s="172">
        <v>0</v>
      </c>
      <c r="Q160" s="172">
        <f>ROUND(E160*P160,2)</f>
        <v>0</v>
      </c>
      <c r="R160" s="172"/>
      <c r="S160" s="172" t="s">
        <v>177</v>
      </c>
      <c r="T160" s="173" t="s">
        <v>178</v>
      </c>
      <c r="U160" s="158">
        <v>0.375</v>
      </c>
      <c r="V160" s="158">
        <f>ROUND(E160*U160,2)</f>
        <v>30.34</v>
      </c>
      <c r="W160" s="15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 t="s">
        <v>196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55"/>
      <c r="B161" s="156"/>
      <c r="C161" s="190" t="s">
        <v>1473</v>
      </c>
      <c r="D161" s="188"/>
      <c r="E161" s="189">
        <v>7.5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 t="s">
        <v>200</v>
      </c>
      <c r="AH161" s="148">
        <v>0</v>
      </c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55"/>
      <c r="B162" s="156"/>
      <c r="C162" s="190" t="s">
        <v>1474</v>
      </c>
      <c r="D162" s="188"/>
      <c r="E162" s="189">
        <v>55.65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 t="s">
        <v>200</v>
      </c>
      <c r="AH162" s="148">
        <v>0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55"/>
      <c r="B163" s="156"/>
      <c r="C163" s="190" t="s">
        <v>1475</v>
      </c>
      <c r="D163" s="188"/>
      <c r="E163" s="189">
        <v>12.25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 t="s">
        <v>200</v>
      </c>
      <c r="AH163" s="148">
        <v>0</v>
      </c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55"/>
      <c r="B164" s="156"/>
      <c r="C164" s="190" t="s">
        <v>1476</v>
      </c>
      <c r="D164" s="188"/>
      <c r="E164" s="189">
        <v>5.5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 t="s">
        <v>200</v>
      </c>
      <c r="AH164" s="148">
        <v>0</v>
      </c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ht="56.25" outlineLevel="1" x14ac:dyDescent="0.2">
      <c r="A165" s="167">
        <v>33</v>
      </c>
      <c r="B165" s="168" t="s">
        <v>1478</v>
      </c>
      <c r="C165" s="184" t="s">
        <v>1479</v>
      </c>
      <c r="D165" s="169" t="s">
        <v>227</v>
      </c>
      <c r="E165" s="170">
        <v>10.15</v>
      </c>
      <c r="F165" s="171"/>
      <c r="G165" s="172">
        <f>ROUND(E165*F165,2)</f>
        <v>0</v>
      </c>
      <c r="H165" s="171"/>
      <c r="I165" s="172">
        <f>ROUND(E165*H165,2)</f>
        <v>0</v>
      </c>
      <c r="J165" s="171"/>
      <c r="K165" s="172">
        <f>ROUND(E165*J165,2)</f>
        <v>0</v>
      </c>
      <c r="L165" s="172">
        <v>21</v>
      </c>
      <c r="M165" s="172">
        <f>G165*(1+L165/100)</f>
        <v>0</v>
      </c>
      <c r="N165" s="172">
        <v>0</v>
      </c>
      <c r="O165" s="172">
        <f>ROUND(E165*N165,2)</f>
        <v>0</v>
      </c>
      <c r="P165" s="172">
        <v>0</v>
      </c>
      <c r="Q165" s="172">
        <f>ROUND(E165*P165,2)</f>
        <v>0</v>
      </c>
      <c r="R165" s="172"/>
      <c r="S165" s="172" t="s">
        <v>177</v>
      </c>
      <c r="T165" s="173" t="s">
        <v>178</v>
      </c>
      <c r="U165" s="158">
        <v>0.24782000000000001</v>
      </c>
      <c r="V165" s="158">
        <f>ROUND(E165*U165,2)</f>
        <v>2.52</v>
      </c>
      <c r="W165" s="15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 t="s">
        <v>196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55"/>
      <c r="B166" s="156"/>
      <c r="C166" s="190" t="s">
        <v>1480</v>
      </c>
      <c r="D166" s="188"/>
      <c r="E166" s="189">
        <v>10.15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 t="s">
        <v>200</v>
      </c>
      <c r="AH166" s="148">
        <v>0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ht="22.5" outlineLevel="1" x14ac:dyDescent="0.2">
      <c r="A167" s="167">
        <v>34</v>
      </c>
      <c r="B167" s="168" t="s">
        <v>403</v>
      </c>
      <c r="C167" s="184" t="s">
        <v>404</v>
      </c>
      <c r="D167" s="169" t="s">
        <v>195</v>
      </c>
      <c r="E167" s="170">
        <v>82.512900000000002</v>
      </c>
      <c r="F167" s="171"/>
      <c r="G167" s="172">
        <f>ROUND(E167*F167,2)</f>
        <v>0</v>
      </c>
      <c r="H167" s="171"/>
      <c r="I167" s="172">
        <f>ROUND(E167*H167,2)</f>
        <v>0</v>
      </c>
      <c r="J167" s="171"/>
      <c r="K167" s="172">
        <f>ROUND(E167*J167,2)</f>
        <v>0</v>
      </c>
      <c r="L167" s="172">
        <v>21</v>
      </c>
      <c r="M167" s="172">
        <f>G167*(1+L167/100)</f>
        <v>0</v>
      </c>
      <c r="N167" s="172">
        <v>0</v>
      </c>
      <c r="O167" s="172">
        <f>ROUND(E167*N167,2)</f>
        <v>0</v>
      </c>
      <c r="P167" s="172">
        <v>0</v>
      </c>
      <c r="Q167" s="172">
        <f>ROUND(E167*P167,2)</f>
        <v>0</v>
      </c>
      <c r="R167" s="172" t="s">
        <v>228</v>
      </c>
      <c r="S167" s="172" t="s">
        <v>177</v>
      </c>
      <c r="T167" s="173" t="s">
        <v>178</v>
      </c>
      <c r="U167" s="158">
        <v>0</v>
      </c>
      <c r="V167" s="158">
        <f>ROUND(E167*U167,2)</f>
        <v>0</v>
      </c>
      <c r="W167" s="15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 t="s">
        <v>185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55"/>
      <c r="B168" s="156"/>
      <c r="C168" s="199" t="s">
        <v>283</v>
      </c>
      <c r="D168" s="191"/>
      <c r="E168" s="192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 t="s">
        <v>200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55"/>
      <c r="B169" s="156"/>
      <c r="C169" s="200" t="s">
        <v>1481</v>
      </c>
      <c r="D169" s="191"/>
      <c r="E169" s="192">
        <v>7.5</v>
      </c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 t="s">
        <v>200</v>
      </c>
      <c r="AH169" s="148">
        <v>2</v>
      </c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55"/>
      <c r="B170" s="156"/>
      <c r="C170" s="200" t="s">
        <v>1482</v>
      </c>
      <c r="D170" s="191"/>
      <c r="E170" s="192">
        <v>55.65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 t="s">
        <v>200</v>
      </c>
      <c r="AH170" s="148">
        <v>2</v>
      </c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1" x14ac:dyDescent="0.2">
      <c r="A171" s="155"/>
      <c r="B171" s="156"/>
      <c r="C171" s="200" t="s">
        <v>1483</v>
      </c>
      <c r="D171" s="191"/>
      <c r="E171" s="192">
        <v>12.25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 t="s">
        <v>200</v>
      </c>
      <c r="AH171" s="148">
        <v>2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1" x14ac:dyDescent="0.2">
      <c r="A172" s="155"/>
      <c r="B172" s="156"/>
      <c r="C172" s="200" t="s">
        <v>1484</v>
      </c>
      <c r="D172" s="191"/>
      <c r="E172" s="192">
        <v>5.5</v>
      </c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 t="s">
        <v>200</v>
      </c>
      <c r="AH172" s="148">
        <v>2</v>
      </c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55"/>
      <c r="B173" s="156"/>
      <c r="C173" s="201" t="s">
        <v>295</v>
      </c>
      <c r="D173" s="193"/>
      <c r="E173" s="194">
        <v>80.89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 t="s">
        <v>200</v>
      </c>
      <c r="AH173" s="148">
        <v>3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55"/>
      <c r="B174" s="156"/>
      <c r="C174" s="199" t="s">
        <v>296</v>
      </c>
      <c r="D174" s="191"/>
      <c r="E174" s="192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 t="s">
        <v>200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55"/>
      <c r="B175" s="156"/>
      <c r="C175" s="190" t="s">
        <v>1485</v>
      </c>
      <c r="D175" s="188"/>
      <c r="E175" s="189">
        <v>82.51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 t="s">
        <v>200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x14ac:dyDescent="0.2">
      <c r="A176" s="161" t="s">
        <v>172</v>
      </c>
      <c r="B176" s="162" t="s">
        <v>81</v>
      </c>
      <c r="C176" s="182" t="s">
        <v>83</v>
      </c>
      <c r="D176" s="163"/>
      <c r="E176" s="164"/>
      <c r="F176" s="165"/>
      <c r="G176" s="165">
        <f>SUMIF(AG177:AG180,"&lt;&gt;NOR",G177:G180)</f>
        <v>0</v>
      </c>
      <c r="H176" s="165"/>
      <c r="I176" s="165">
        <f>SUM(I177:I180)</f>
        <v>0</v>
      </c>
      <c r="J176" s="165"/>
      <c r="K176" s="165">
        <f>SUM(K177:K180)</f>
        <v>0</v>
      </c>
      <c r="L176" s="165"/>
      <c r="M176" s="165">
        <f>SUM(M177:M180)</f>
        <v>0</v>
      </c>
      <c r="N176" s="165"/>
      <c r="O176" s="165">
        <f>SUM(O177:O180)</f>
        <v>0</v>
      </c>
      <c r="P176" s="165"/>
      <c r="Q176" s="165">
        <f>SUM(Q177:Q180)</f>
        <v>0</v>
      </c>
      <c r="R176" s="165"/>
      <c r="S176" s="165"/>
      <c r="T176" s="166"/>
      <c r="U176" s="160"/>
      <c r="V176" s="160">
        <f>SUM(V177:V180)</f>
        <v>10.5</v>
      </c>
      <c r="W176" s="160"/>
      <c r="AG176" t="s">
        <v>173</v>
      </c>
    </row>
    <row r="177" spans="1:60" ht="22.5" outlineLevel="1" x14ac:dyDescent="0.2">
      <c r="A177" s="167">
        <v>35</v>
      </c>
      <c r="B177" s="168" t="s">
        <v>410</v>
      </c>
      <c r="C177" s="184" t="s">
        <v>411</v>
      </c>
      <c r="D177" s="169" t="s">
        <v>195</v>
      </c>
      <c r="E177" s="170">
        <v>7.56</v>
      </c>
      <c r="F177" s="171"/>
      <c r="G177" s="172">
        <f>ROUND(E177*F177,2)</f>
        <v>0</v>
      </c>
      <c r="H177" s="171"/>
      <c r="I177" s="172">
        <f>ROUND(E177*H177,2)</f>
        <v>0</v>
      </c>
      <c r="J177" s="171"/>
      <c r="K177" s="172">
        <f>ROUND(E177*J177,2)</f>
        <v>0</v>
      </c>
      <c r="L177" s="172">
        <v>21</v>
      </c>
      <c r="M177" s="172">
        <f>G177*(1+L177/100)</f>
        <v>0</v>
      </c>
      <c r="N177" s="172">
        <v>0</v>
      </c>
      <c r="O177" s="172">
        <f>ROUND(E177*N177,2)</f>
        <v>0</v>
      </c>
      <c r="P177" s="172">
        <v>0</v>
      </c>
      <c r="Q177" s="172">
        <f>ROUND(E177*P177,2)</f>
        <v>0</v>
      </c>
      <c r="R177" s="172"/>
      <c r="S177" s="172" t="s">
        <v>177</v>
      </c>
      <c r="T177" s="173" t="s">
        <v>178</v>
      </c>
      <c r="U177" s="158">
        <v>0.20499999999999999</v>
      </c>
      <c r="V177" s="158">
        <f>ROUND(E177*U177,2)</f>
        <v>1.55</v>
      </c>
      <c r="W177" s="15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 t="s">
        <v>196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55"/>
      <c r="B178" s="156"/>
      <c r="C178" s="190" t="s">
        <v>412</v>
      </c>
      <c r="D178" s="188"/>
      <c r="E178" s="189">
        <v>7.56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 t="s">
        <v>200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67">
        <v>36</v>
      </c>
      <c r="B179" s="168" t="s">
        <v>413</v>
      </c>
      <c r="C179" s="184" t="s">
        <v>414</v>
      </c>
      <c r="D179" s="169" t="s">
        <v>195</v>
      </c>
      <c r="E179" s="170">
        <v>7.56</v>
      </c>
      <c r="F179" s="171"/>
      <c r="G179" s="172">
        <f>ROUND(E179*F179,2)</f>
        <v>0</v>
      </c>
      <c r="H179" s="171"/>
      <c r="I179" s="172">
        <f>ROUND(E179*H179,2)</f>
        <v>0</v>
      </c>
      <c r="J179" s="171"/>
      <c r="K179" s="172">
        <f>ROUND(E179*J179,2)</f>
        <v>0</v>
      </c>
      <c r="L179" s="172">
        <v>21</v>
      </c>
      <c r="M179" s="172">
        <f>G179*(1+L179/100)</f>
        <v>0</v>
      </c>
      <c r="N179" s="172">
        <v>0</v>
      </c>
      <c r="O179" s="172">
        <f>ROUND(E179*N179,2)</f>
        <v>0</v>
      </c>
      <c r="P179" s="172">
        <v>0</v>
      </c>
      <c r="Q179" s="172">
        <f>ROUND(E179*P179,2)</f>
        <v>0</v>
      </c>
      <c r="R179" s="172"/>
      <c r="S179" s="172" t="s">
        <v>177</v>
      </c>
      <c r="T179" s="173" t="s">
        <v>178</v>
      </c>
      <c r="U179" s="158">
        <v>1.1841699999999999</v>
      </c>
      <c r="V179" s="158">
        <f>ROUND(E179*U179,2)</f>
        <v>8.9499999999999993</v>
      </c>
      <c r="W179" s="15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 t="s">
        <v>196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55"/>
      <c r="B180" s="156"/>
      <c r="C180" s="190" t="s">
        <v>412</v>
      </c>
      <c r="D180" s="188"/>
      <c r="E180" s="189">
        <v>7.56</v>
      </c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 t="s">
        <v>200</v>
      </c>
      <c r="AH180" s="148">
        <v>0</v>
      </c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x14ac:dyDescent="0.2">
      <c r="A181" s="161" t="s">
        <v>172</v>
      </c>
      <c r="B181" s="162" t="s">
        <v>84</v>
      </c>
      <c r="C181" s="182" t="s">
        <v>85</v>
      </c>
      <c r="D181" s="163"/>
      <c r="E181" s="164"/>
      <c r="F181" s="165"/>
      <c r="G181" s="165">
        <f>SUMIF(AG182:AG237,"&lt;&gt;NOR",G182:G237)</f>
        <v>0</v>
      </c>
      <c r="H181" s="165"/>
      <c r="I181" s="165">
        <f>SUM(I182:I237)</f>
        <v>0</v>
      </c>
      <c r="J181" s="165"/>
      <c r="K181" s="165">
        <f>SUM(K182:K237)</f>
        <v>0</v>
      </c>
      <c r="L181" s="165"/>
      <c r="M181" s="165">
        <f>SUM(M182:M237)</f>
        <v>0</v>
      </c>
      <c r="N181" s="165"/>
      <c r="O181" s="165">
        <f>SUM(O182:O237)</f>
        <v>0</v>
      </c>
      <c r="P181" s="165"/>
      <c r="Q181" s="165">
        <f>SUM(Q182:Q237)</f>
        <v>0</v>
      </c>
      <c r="R181" s="165"/>
      <c r="S181" s="165"/>
      <c r="T181" s="166"/>
      <c r="U181" s="160"/>
      <c r="V181" s="160">
        <f>SUM(V182:V237)</f>
        <v>5540.24</v>
      </c>
      <c r="W181" s="160"/>
      <c r="AG181" t="s">
        <v>173</v>
      </c>
    </row>
    <row r="182" spans="1:60" ht="22.5" outlineLevel="1" x14ac:dyDescent="0.2">
      <c r="A182" s="167">
        <v>37</v>
      </c>
      <c r="B182" s="168" t="s">
        <v>415</v>
      </c>
      <c r="C182" s="184" t="s">
        <v>416</v>
      </c>
      <c r="D182" s="169" t="s">
        <v>195</v>
      </c>
      <c r="E182" s="170">
        <v>1823</v>
      </c>
      <c r="F182" s="171"/>
      <c r="G182" s="172">
        <f>ROUND(E182*F182,2)</f>
        <v>0</v>
      </c>
      <c r="H182" s="171"/>
      <c r="I182" s="172">
        <f>ROUND(E182*H182,2)</f>
        <v>0</v>
      </c>
      <c r="J182" s="171"/>
      <c r="K182" s="172">
        <f>ROUND(E182*J182,2)</f>
        <v>0</v>
      </c>
      <c r="L182" s="172">
        <v>21</v>
      </c>
      <c r="M182" s="172">
        <f>G182*(1+L182/100)</f>
        <v>0</v>
      </c>
      <c r="N182" s="172">
        <v>0</v>
      </c>
      <c r="O182" s="172">
        <f>ROUND(E182*N182,2)</f>
        <v>0</v>
      </c>
      <c r="P182" s="172">
        <v>0</v>
      </c>
      <c r="Q182" s="172">
        <f>ROUND(E182*P182,2)</f>
        <v>0</v>
      </c>
      <c r="R182" s="172"/>
      <c r="S182" s="172" t="s">
        <v>177</v>
      </c>
      <c r="T182" s="173" t="s">
        <v>178</v>
      </c>
      <c r="U182" s="158">
        <v>8.1000000000000003E-2</v>
      </c>
      <c r="V182" s="158">
        <f>ROUND(E182*U182,2)</f>
        <v>147.66</v>
      </c>
      <c r="W182" s="15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 t="s">
        <v>196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55"/>
      <c r="B183" s="156"/>
      <c r="C183" s="190" t="s">
        <v>1486</v>
      </c>
      <c r="D183" s="188"/>
      <c r="E183" s="189">
        <v>1658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 t="s">
        <v>200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outlineLevel="1" x14ac:dyDescent="0.2">
      <c r="A184" s="155"/>
      <c r="B184" s="156"/>
      <c r="C184" s="190" t="s">
        <v>1487</v>
      </c>
      <c r="D184" s="188"/>
      <c r="E184" s="189">
        <v>165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 t="s">
        <v>200</v>
      </c>
      <c r="AH184" s="148">
        <v>0</v>
      </c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ht="22.5" outlineLevel="1" x14ac:dyDescent="0.2">
      <c r="A185" s="167">
        <v>38</v>
      </c>
      <c r="B185" s="168" t="s">
        <v>419</v>
      </c>
      <c r="C185" s="184" t="s">
        <v>420</v>
      </c>
      <c r="D185" s="169" t="s">
        <v>195</v>
      </c>
      <c r="E185" s="170">
        <v>1823</v>
      </c>
      <c r="F185" s="171"/>
      <c r="G185" s="172">
        <f>ROUND(E185*F185,2)</f>
        <v>0</v>
      </c>
      <c r="H185" s="171"/>
      <c r="I185" s="172">
        <f>ROUND(E185*H185,2)</f>
        <v>0</v>
      </c>
      <c r="J185" s="171"/>
      <c r="K185" s="172">
        <f>ROUND(E185*J185,2)</f>
        <v>0</v>
      </c>
      <c r="L185" s="172">
        <v>21</v>
      </c>
      <c r="M185" s="172">
        <f>G185*(1+L185/100)</f>
        <v>0</v>
      </c>
      <c r="N185" s="172">
        <v>0</v>
      </c>
      <c r="O185" s="172">
        <f>ROUND(E185*N185,2)</f>
        <v>0</v>
      </c>
      <c r="P185" s="172">
        <v>0</v>
      </c>
      <c r="Q185" s="172">
        <f>ROUND(E185*P185,2)</f>
        <v>0</v>
      </c>
      <c r="R185" s="172"/>
      <c r="S185" s="172" t="s">
        <v>177</v>
      </c>
      <c r="T185" s="173" t="s">
        <v>178</v>
      </c>
      <c r="U185" s="158">
        <v>0.42</v>
      </c>
      <c r="V185" s="158">
        <f>ROUND(E185*U185,2)</f>
        <v>765.66</v>
      </c>
      <c r="W185" s="15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 t="s">
        <v>196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1" x14ac:dyDescent="0.2">
      <c r="A186" s="155"/>
      <c r="B186" s="156"/>
      <c r="C186" s="190" t="s">
        <v>1486</v>
      </c>
      <c r="D186" s="188"/>
      <c r="E186" s="189">
        <v>1658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 t="s">
        <v>200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55"/>
      <c r="B187" s="156"/>
      <c r="C187" s="190" t="s">
        <v>1487</v>
      </c>
      <c r="D187" s="188"/>
      <c r="E187" s="189">
        <v>165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 t="s">
        <v>200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ht="22.5" outlineLevel="1" x14ac:dyDescent="0.2">
      <c r="A188" s="167">
        <v>39</v>
      </c>
      <c r="B188" s="168" t="s">
        <v>421</v>
      </c>
      <c r="C188" s="184" t="s">
        <v>422</v>
      </c>
      <c r="D188" s="169" t="s">
        <v>195</v>
      </c>
      <c r="E188" s="170">
        <v>154.79</v>
      </c>
      <c r="F188" s="171"/>
      <c r="G188" s="172">
        <f>ROUND(E188*F188,2)</f>
        <v>0</v>
      </c>
      <c r="H188" s="171"/>
      <c r="I188" s="172">
        <f>ROUND(E188*H188,2)</f>
        <v>0</v>
      </c>
      <c r="J188" s="171"/>
      <c r="K188" s="172">
        <f>ROUND(E188*J188,2)</f>
        <v>0</v>
      </c>
      <c r="L188" s="172">
        <v>21</v>
      </c>
      <c r="M188" s="172">
        <f>G188*(1+L188/100)</f>
        <v>0</v>
      </c>
      <c r="N188" s="172">
        <v>0</v>
      </c>
      <c r="O188" s="172">
        <f>ROUND(E188*N188,2)</f>
        <v>0</v>
      </c>
      <c r="P188" s="172">
        <v>0</v>
      </c>
      <c r="Q188" s="172">
        <f>ROUND(E188*P188,2)</f>
        <v>0</v>
      </c>
      <c r="R188" s="172"/>
      <c r="S188" s="172" t="s">
        <v>177</v>
      </c>
      <c r="T188" s="173" t="s">
        <v>178</v>
      </c>
      <c r="U188" s="158">
        <v>0.36</v>
      </c>
      <c r="V188" s="158">
        <f>ROUND(E188*U188,2)</f>
        <v>55.72</v>
      </c>
      <c r="W188" s="15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 t="s">
        <v>196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55"/>
      <c r="B189" s="156"/>
      <c r="C189" s="190" t="s">
        <v>423</v>
      </c>
      <c r="D189" s="188"/>
      <c r="E189" s="189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 t="s">
        <v>200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55"/>
      <c r="B190" s="156"/>
      <c r="C190" s="190" t="s">
        <v>1488</v>
      </c>
      <c r="D190" s="188"/>
      <c r="E190" s="189">
        <v>30.87</v>
      </c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 t="s">
        <v>200</v>
      </c>
      <c r="AH190" s="148">
        <v>0</v>
      </c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55"/>
      <c r="B191" s="156"/>
      <c r="C191" s="190" t="s">
        <v>1489</v>
      </c>
      <c r="D191" s="188"/>
      <c r="E191" s="189">
        <v>54.48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 t="s">
        <v>200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outlineLevel="1" x14ac:dyDescent="0.2">
      <c r="A192" s="155"/>
      <c r="B192" s="156"/>
      <c r="C192" s="190" t="s">
        <v>1490</v>
      </c>
      <c r="D192" s="188"/>
      <c r="E192" s="189">
        <v>33.44</v>
      </c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 t="s">
        <v>200</v>
      </c>
      <c r="AH192" s="148">
        <v>0</v>
      </c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1" x14ac:dyDescent="0.2">
      <c r="A193" s="155"/>
      <c r="B193" s="156"/>
      <c r="C193" s="190" t="s">
        <v>1491</v>
      </c>
      <c r="D193" s="188"/>
      <c r="E193" s="189">
        <v>36</v>
      </c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 t="s">
        <v>200</v>
      </c>
      <c r="AH193" s="148">
        <v>0</v>
      </c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ht="22.5" outlineLevel="1" x14ac:dyDescent="0.2">
      <c r="A194" s="167">
        <v>40</v>
      </c>
      <c r="B194" s="168" t="s">
        <v>428</v>
      </c>
      <c r="C194" s="184" t="s">
        <v>429</v>
      </c>
      <c r="D194" s="169" t="s">
        <v>195</v>
      </c>
      <c r="E194" s="170">
        <v>580.5</v>
      </c>
      <c r="F194" s="171"/>
      <c r="G194" s="172">
        <f>ROUND(E194*F194,2)</f>
        <v>0</v>
      </c>
      <c r="H194" s="171"/>
      <c r="I194" s="172">
        <f>ROUND(E194*H194,2)</f>
        <v>0</v>
      </c>
      <c r="J194" s="171"/>
      <c r="K194" s="172">
        <f>ROUND(E194*J194,2)</f>
        <v>0</v>
      </c>
      <c r="L194" s="172">
        <v>21</v>
      </c>
      <c r="M194" s="172">
        <f>G194*(1+L194/100)</f>
        <v>0</v>
      </c>
      <c r="N194" s="172">
        <v>0</v>
      </c>
      <c r="O194" s="172">
        <f>ROUND(E194*N194,2)</f>
        <v>0</v>
      </c>
      <c r="P194" s="172">
        <v>0</v>
      </c>
      <c r="Q194" s="172">
        <f>ROUND(E194*P194,2)</f>
        <v>0</v>
      </c>
      <c r="R194" s="172"/>
      <c r="S194" s="172" t="s">
        <v>177</v>
      </c>
      <c r="T194" s="173" t="s">
        <v>178</v>
      </c>
      <c r="U194" s="158">
        <v>7.8E-2</v>
      </c>
      <c r="V194" s="158">
        <f>ROUND(E194*U194,2)</f>
        <v>45.28</v>
      </c>
      <c r="W194" s="15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 t="s">
        <v>196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55"/>
      <c r="B195" s="156"/>
      <c r="C195" s="190" t="s">
        <v>1267</v>
      </c>
      <c r="D195" s="188"/>
      <c r="E195" s="189">
        <v>21.6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 t="s">
        <v>200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55"/>
      <c r="B196" s="156"/>
      <c r="C196" s="190" t="s">
        <v>1492</v>
      </c>
      <c r="D196" s="188"/>
      <c r="E196" s="189">
        <v>54</v>
      </c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 t="s">
        <v>200</v>
      </c>
      <c r="AH196" s="148">
        <v>0</v>
      </c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ht="22.5" outlineLevel="1" x14ac:dyDescent="0.2">
      <c r="A197" s="155"/>
      <c r="B197" s="156"/>
      <c r="C197" s="190" t="s">
        <v>1035</v>
      </c>
      <c r="D197" s="188"/>
      <c r="E197" s="189">
        <v>504.9</v>
      </c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 t="s">
        <v>200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ht="22.5" outlineLevel="1" x14ac:dyDescent="0.2">
      <c r="A198" s="167">
        <v>41</v>
      </c>
      <c r="B198" s="168" t="s">
        <v>433</v>
      </c>
      <c r="C198" s="184" t="s">
        <v>434</v>
      </c>
      <c r="D198" s="169" t="s">
        <v>195</v>
      </c>
      <c r="E198" s="170">
        <v>154.79</v>
      </c>
      <c r="F198" s="171"/>
      <c r="G198" s="172">
        <f>ROUND(E198*F198,2)</f>
        <v>0</v>
      </c>
      <c r="H198" s="171"/>
      <c r="I198" s="172">
        <f>ROUND(E198*H198,2)</f>
        <v>0</v>
      </c>
      <c r="J198" s="171"/>
      <c r="K198" s="172">
        <f>ROUND(E198*J198,2)</f>
        <v>0</v>
      </c>
      <c r="L198" s="172">
        <v>21</v>
      </c>
      <c r="M198" s="172">
        <f>G198*(1+L198/100)</f>
        <v>0</v>
      </c>
      <c r="N198" s="172">
        <v>0</v>
      </c>
      <c r="O198" s="172">
        <f>ROUND(E198*N198,2)</f>
        <v>0</v>
      </c>
      <c r="P198" s="172">
        <v>0</v>
      </c>
      <c r="Q198" s="172">
        <f>ROUND(E198*P198,2)</f>
        <v>0</v>
      </c>
      <c r="R198" s="172"/>
      <c r="S198" s="172" t="s">
        <v>177</v>
      </c>
      <c r="T198" s="173" t="s">
        <v>178</v>
      </c>
      <c r="U198" s="158">
        <v>0.74299999999999999</v>
      </c>
      <c r="V198" s="158">
        <f>ROUND(E198*U198,2)</f>
        <v>115.01</v>
      </c>
      <c r="W198" s="15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 t="s">
        <v>196</v>
      </c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1" x14ac:dyDescent="0.2">
      <c r="A199" s="155"/>
      <c r="B199" s="156"/>
      <c r="C199" s="190" t="s">
        <v>423</v>
      </c>
      <c r="D199" s="188"/>
      <c r="E199" s="189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 t="s">
        <v>200</v>
      </c>
      <c r="AH199" s="148">
        <v>0</v>
      </c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55"/>
      <c r="B200" s="156"/>
      <c r="C200" s="190" t="s">
        <v>1488</v>
      </c>
      <c r="D200" s="188"/>
      <c r="E200" s="189">
        <v>30.87</v>
      </c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 t="s">
        <v>200</v>
      </c>
      <c r="AH200" s="148">
        <v>0</v>
      </c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1" x14ac:dyDescent="0.2">
      <c r="A201" s="155"/>
      <c r="B201" s="156"/>
      <c r="C201" s="190" t="s">
        <v>1489</v>
      </c>
      <c r="D201" s="188"/>
      <c r="E201" s="189">
        <v>54.48</v>
      </c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 t="s">
        <v>200</v>
      </c>
      <c r="AH201" s="148">
        <v>0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1" x14ac:dyDescent="0.2">
      <c r="A202" s="155"/>
      <c r="B202" s="156"/>
      <c r="C202" s="190" t="s">
        <v>1490</v>
      </c>
      <c r="D202" s="188"/>
      <c r="E202" s="189">
        <v>33.44</v>
      </c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 t="s">
        <v>200</v>
      </c>
      <c r="AH202" s="148">
        <v>0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55"/>
      <c r="B203" s="156"/>
      <c r="C203" s="190" t="s">
        <v>1491</v>
      </c>
      <c r="D203" s="188"/>
      <c r="E203" s="189">
        <v>36</v>
      </c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 t="s">
        <v>200</v>
      </c>
      <c r="AH203" s="148">
        <v>0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ht="33.75" outlineLevel="1" x14ac:dyDescent="0.2">
      <c r="A204" s="167">
        <v>42</v>
      </c>
      <c r="B204" s="168" t="s">
        <v>435</v>
      </c>
      <c r="C204" s="184" t="s">
        <v>436</v>
      </c>
      <c r="D204" s="169" t="s">
        <v>195</v>
      </c>
      <c r="E204" s="170">
        <v>1823</v>
      </c>
      <c r="F204" s="171"/>
      <c r="G204" s="172">
        <f>ROUND(E204*F204,2)</f>
        <v>0</v>
      </c>
      <c r="H204" s="171"/>
      <c r="I204" s="172">
        <f>ROUND(E204*H204,2)</f>
        <v>0</v>
      </c>
      <c r="J204" s="171"/>
      <c r="K204" s="172">
        <f>ROUND(E204*J204,2)</f>
        <v>0</v>
      </c>
      <c r="L204" s="172">
        <v>21</v>
      </c>
      <c r="M204" s="172">
        <f>G204*(1+L204/100)</f>
        <v>0</v>
      </c>
      <c r="N204" s="172">
        <v>0</v>
      </c>
      <c r="O204" s="172">
        <f>ROUND(E204*N204,2)</f>
        <v>0</v>
      </c>
      <c r="P204" s="172">
        <v>0</v>
      </c>
      <c r="Q204" s="172">
        <f>ROUND(E204*P204,2)</f>
        <v>0</v>
      </c>
      <c r="R204" s="172"/>
      <c r="S204" s="172" t="s">
        <v>177</v>
      </c>
      <c r="T204" s="173" t="s">
        <v>178</v>
      </c>
      <c r="U204" s="158">
        <v>0.23</v>
      </c>
      <c r="V204" s="158">
        <f>ROUND(E204*U204,2)</f>
        <v>419.29</v>
      </c>
      <c r="W204" s="15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 t="s">
        <v>196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1" x14ac:dyDescent="0.2">
      <c r="A205" s="155"/>
      <c r="B205" s="156"/>
      <c r="C205" s="190" t="s">
        <v>1486</v>
      </c>
      <c r="D205" s="188"/>
      <c r="E205" s="189">
        <v>1658</v>
      </c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 t="s">
        <v>200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1" x14ac:dyDescent="0.2">
      <c r="A206" s="155"/>
      <c r="B206" s="156"/>
      <c r="C206" s="190" t="s">
        <v>1487</v>
      </c>
      <c r="D206" s="188"/>
      <c r="E206" s="189">
        <v>165</v>
      </c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 t="s">
        <v>200</v>
      </c>
      <c r="AH206" s="148">
        <v>0</v>
      </c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ht="22.5" outlineLevel="1" x14ac:dyDescent="0.2">
      <c r="A207" s="167">
        <v>43</v>
      </c>
      <c r="B207" s="168" t="s">
        <v>437</v>
      </c>
      <c r="C207" s="184" t="s">
        <v>438</v>
      </c>
      <c r="D207" s="169" t="s">
        <v>195</v>
      </c>
      <c r="E207" s="170">
        <v>3646</v>
      </c>
      <c r="F207" s="171"/>
      <c r="G207" s="172">
        <f>ROUND(E207*F207,2)</f>
        <v>0</v>
      </c>
      <c r="H207" s="171"/>
      <c r="I207" s="172">
        <f>ROUND(E207*H207,2)</f>
        <v>0</v>
      </c>
      <c r="J207" s="171"/>
      <c r="K207" s="172">
        <f>ROUND(E207*J207,2)</f>
        <v>0</v>
      </c>
      <c r="L207" s="172">
        <v>21</v>
      </c>
      <c r="M207" s="172">
        <f>G207*(1+L207/100)</f>
        <v>0</v>
      </c>
      <c r="N207" s="172">
        <v>0</v>
      </c>
      <c r="O207" s="172">
        <f>ROUND(E207*N207,2)</f>
        <v>0</v>
      </c>
      <c r="P207" s="172">
        <v>0</v>
      </c>
      <c r="Q207" s="172">
        <f>ROUND(E207*P207,2)</f>
        <v>0</v>
      </c>
      <c r="R207" s="172"/>
      <c r="S207" s="172" t="s">
        <v>177</v>
      </c>
      <c r="T207" s="173" t="s">
        <v>178</v>
      </c>
      <c r="U207" s="158">
        <v>0.36199999999999999</v>
      </c>
      <c r="V207" s="158">
        <f>ROUND(E207*U207,2)</f>
        <v>1319.85</v>
      </c>
      <c r="W207" s="15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 t="s">
        <v>196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55"/>
      <c r="B208" s="156"/>
      <c r="C208" s="190" t="s">
        <v>1493</v>
      </c>
      <c r="D208" s="188"/>
      <c r="E208" s="189">
        <v>3316</v>
      </c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 t="s">
        <v>200</v>
      </c>
      <c r="AH208" s="148">
        <v>0</v>
      </c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55"/>
      <c r="B209" s="156"/>
      <c r="C209" s="190" t="s">
        <v>1494</v>
      </c>
      <c r="D209" s="188"/>
      <c r="E209" s="189">
        <v>330</v>
      </c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 t="s">
        <v>200</v>
      </c>
      <c r="AH209" s="148">
        <v>0</v>
      </c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67">
        <v>44</v>
      </c>
      <c r="B210" s="168" t="s">
        <v>441</v>
      </c>
      <c r="C210" s="184" t="s">
        <v>442</v>
      </c>
      <c r="D210" s="169" t="s">
        <v>195</v>
      </c>
      <c r="E210" s="170">
        <v>1823</v>
      </c>
      <c r="F210" s="171"/>
      <c r="G210" s="172">
        <f>ROUND(E210*F210,2)</f>
        <v>0</v>
      </c>
      <c r="H210" s="171"/>
      <c r="I210" s="172">
        <f>ROUND(E210*H210,2)</f>
        <v>0</v>
      </c>
      <c r="J210" s="171"/>
      <c r="K210" s="172">
        <f>ROUND(E210*J210,2)</f>
        <v>0</v>
      </c>
      <c r="L210" s="172">
        <v>21</v>
      </c>
      <c r="M210" s="172">
        <f>G210*(1+L210/100)</f>
        <v>0</v>
      </c>
      <c r="N210" s="172">
        <v>0</v>
      </c>
      <c r="O210" s="172">
        <f>ROUND(E210*N210,2)</f>
        <v>0</v>
      </c>
      <c r="P210" s="172">
        <v>0</v>
      </c>
      <c r="Q210" s="172">
        <f>ROUND(E210*P210,2)</f>
        <v>0</v>
      </c>
      <c r="R210" s="172"/>
      <c r="S210" s="172" t="s">
        <v>177</v>
      </c>
      <c r="T210" s="173" t="s">
        <v>178</v>
      </c>
      <c r="U210" s="158">
        <v>0.11</v>
      </c>
      <c r="V210" s="158">
        <f>ROUND(E210*U210,2)</f>
        <v>200.53</v>
      </c>
      <c r="W210" s="15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 t="s">
        <v>196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55"/>
      <c r="B211" s="156"/>
      <c r="C211" s="190" t="s">
        <v>1486</v>
      </c>
      <c r="D211" s="188"/>
      <c r="E211" s="189">
        <v>1658</v>
      </c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 t="s">
        <v>200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1" x14ac:dyDescent="0.2">
      <c r="A212" s="155"/>
      <c r="B212" s="156"/>
      <c r="C212" s="190" t="s">
        <v>1487</v>
      </c>
      <c r="D212" s="188"/>
      <c r="E212" s="189">
        <v>165</v>
      </c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 t="s">
        <v>200</v>
      </c>
      <c r="AH212" s="148">
        <v>0</v>
      </c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ht="33.75" outlineLevel="1" x14ac:dyDescent="0.2">
      <c r="A213" s="167">
        <v>45</v>
      </c>
      <c r="B213" s="168" t="s">
        <v>443</v>
      </c>
      <c r="C213" s="184" t="s">
        <v>444</v>
      </c>
      <c r="D213" s="169" t="s">
        <v>195</v>
      </c>
      <c r="E213" s="170">
        <v>1838.2750000000001</v>
      </c>
      <c r="F213" s="171"/>
      <c r="G213" s="172">
        <f>ROUND(E213*F213,2)</f>
        <v>0</v>
      </c>
      <c r="H213" s="171"/>
      <c r="I213" s="172">
        <f>ROUND(E213*H213,2)</f>
        <v>0</v>
      </c>
      <c r="J213" s="171"/>
      <c r="K213" s="172">
        <f>ROUND(E213*J213,2)</f>
        <v>0</v>
      </c>
      <c r="L213" s="172">
        <v>21</v>
      </c>
      <c r="M213" s="172">
        <f>G213*(1+L213/100)</f>
        <v>0</v>
      </c>
      <c r="N213" s="172">
        <v>0</v>
      </c>
      <c r="O213" s="172">
        <f>ROUND(E213*N213,2)</f>
        <v>0</v>
      </c>
      <c r="P213" s="172">
        <v>0</v>
      </c>
      <c r="Q213" s="172">
        <f>ROUND(E213*P213,2)</f>
        <v>0</v>
      </c>
      <c r="R213" s="172"/>
      <c r="S213" s="172" t="s">
        <v>177</v>
      </c>
      <c r="T213" s="173" t="s">
        <v>178</v>
      </c>
      <c r="U213" s="158">
        <v>0.45</v>
      </c>
      <c r="V213" s="158">
        <f>ROUND(E213*U213,2)</f>
        <v>827.22</v>
      </c>
      <c r="W213" s="15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 t="s">
        <v>196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55"/>
      <c r="B214" s="156"/>
      <c r="C214" s="190" t="s">
        <v>1486</v>
      </c>
      <c r="D214" s="188"/>
      <c r="E214" s="189">
        <v>1658</v>
      </c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 t="s">
        <v>200</v>
      </c>
      <c r="AH214" s="148">
        <v>0</v>
      </c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55"/>
      <c r="B215" s="156"/>
      <c r="C215" s="190" t="s">
        <v>1487</v>
      </c>
      <c r="D215" s="188"/>
      <c r="E215" s="189">
        <v>165</v>
      </c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 t="s">
        <v>200</v>
      </c>
      <c r="AH215" s="148">
        <v>0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55"/>
      <c r="B216" s="156"/>
      <c r="C216" s="190" t="s">
        <v>1495</v>
      </c>
      <c r="D216" s="188"/>
      <c r="E216" s="189">
        <v>15.28</v>
      </c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 t="s">
        <v>200</v>
      </c>
      <c r="AH216" s="148">
        <v>0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ht="22.5" outlineLevel="1" x14ac:dyDescent="0.2">
      <c r="A217" s="167">
        <v>46</v>
      </c>
      <c r="B217" s="168" t="s">
        <v>445</v>
      </c>
      <c r="C217" s="184" t="s">
        <v>446</v>
      </c>
      <c r="D217" s="169" t="s">
        <v>195</v>
      </c>
      <c r="E217" s="170">
        <v>851.5</v>
      </c>
      <c r="F217" s="171"/>
      <c r="G217" s="172">
        <f>ROUND(E217*F217,2)</f>
        <v>0</v>
      </c>
      <c r="H217" s="171"/>
      <c r="I217" s="172">
        <f>ROUND(E217*H217,2)</f>
        <v>0</v>
      </c>
      <c r="J217" s="171"/>
      <c r="K217" s="172">
        <f>ROUND(E217*J217,2)</f>
        <v>0</v>
      </c>
      <c r="L217" s="172">
        <v>21</v>
      </c>
      <c r="M217" s="172">
        <f>G217*(1+L217/100)</f>
        <v>0</v>
      </c>
      <c r="N217" s="172">
        <v>0</v>
      </c>
      <c r="O217" s="172">
        <f>ROUND(E217*N217,2)</f>
        <v>0</v>
      </c>
      <c r="P217" s="172">
        <v>0</v>
      </c>
      <c r="Q217" s="172">
        <f>ROUND(E217*P217,2)</f>
        <v>0</v>
      </c>
      <c r="R217" s="172"/>
      <c r="S217" s="172" t="s">
        <v>177</v>
      </c>
      <c r="T217" s="173" t="s">
        <v>178</v>
      </c>
      <c r="U217" s="158">
        <v>0.44</v>
      </c>
      <c r="V217" s="158">
        <f>ROUND(E217*U217,2)</f>
        <v>374.66</v>
      </c>
      <c r="W217" s="15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 t="s">
        <v>196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55"/>
      <c r="B218" s="156"/>
      <c r="C218" s="190" t="s">
        <v>1038</v>
      </c>
      <c r="D218" s="188"/>
      <c r="E218" s="189">
        <v>290.39999999999998</v>
      </c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 t="s">
        <v>200</v>
      </c>
      <c r="AH218" s="148">
        <v>0</v>
      </c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ht="22.5" outlineLevel="1" x14ac:dyDescent="0.2">
      <c r="A219" s="155"/>
      <c r="B219" s="156"/>
      <c r="C219" s="190" t="s">
        <v>448</v>
      </c>
      <c r="D219" s="188"/>
      <c r="E219" s="189">
        <v>72</v>
      </c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 t="s">
        <v>200</v>
      </c>
      <c r="AH219" s="148">
        <v>0</v>
      </c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55"/>
      <c r="B220" s="156"/>
      <c r="C220" s="190" t="s">
        <v>449</v>
      </c>
      <c r="D220" s="188"/>
      <c r="E220" s="189">
        <v>78</v>
      </c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 t="s">
        <v>200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1" x14ac:dyDescent="0.2">
      <c r="A221" s="155"/>
      <c r="B221" s="156"/>
      <c r="C221" s="190" t="s">
        <v>1496</v>
      </c>
      <c r="D221" s="188"/>
      <c r="E221" s="189">
        <v>246.1</v>
      </c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 t="s">
        <v>200</v>
      </c>
      <c r="AH221" s="148">
        <v>0</v>
      </c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55"/>
      <c r="B222" s="156"/>
      <c r="C222" s="190" t="s">
        <v>1497</v>
      </c>
      <c r="D222" s="188"/>
      <c r="E222" s="189">
        <v>165</v>
      </c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 t="s">
        <v>200</v>
      </c>
      <c r="AH222" s="148">
        <v>0</v>
      </c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ht="22.5" outlineLevel="1" x14ac:dyDescent="0.2">
      <c r="A223" s="167">
        <v>47</v>
      </c>
      <c r="B223" s="168" t="s">
        <v>452</v>
      </c>
      <c r="C223" s="184" t="s">
        <v>453</v>
      </c>
      <c r="D223" s="169" t="s">
        <v>195</v>
      </c>
      <c r="E223" s="170">
        <v>851.5</v>
      </c>
      <c r="F223" s="171"/>
      <c r="G223" s="172">
        <f>ROUND(E223*F223,2)</f>
        <v>0</v>
      </c>
      <c r="H223" s="171"/>
      <c r="I223" s="172">
        <f>ROUND(E223*H223,2)</f>
        <v>0</v>
      </c>
      <c r="J223" s="171"/>
      <c r="K223" s="172">
        <f>ROUND(E223*J223,2)</f>
        <v>0</v>
      </c>
      <c r="L223" s="172">
        <v>21</v>
      </c>
      <c r="M223" s="172">
        <f>G223*(1+L223/100)</f>
        <v>0</v>
      </c>
      <c r="N223" s="172">
        <v>0</v>
      </c>
      <c r="O223" s="172">
        <f>ROUND(E223*N223,2)</f>
        <v>0</v>
      </c>
      <c r="P223" s="172">
        <v>0</v>
      </c>
      <c r="Q223" s="172">
        <f>ROUND(E223*P223,2)</f>
        <v>0</v>
      </c>
      <c r="R223" s="172"/>
      <c r="S223" s="172" t="s">
        <v>177</v>
      </c>
      <c r="T223" s="173" t="s">
        <v>178</v>
      </c>
      <c r="U223" s="158">
        <v>0.72</v>
      </c>
      <c r="V223" s="158">
        <f>ROUND(E223*U223,2)</f>
        <v>613.08000000000004</v>
      </c>
      <c r="W223" s="15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 t="s">
        <v>196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55"/>
      <c r="B224" s="156"/>
      <c r="C224" s="190" t="s">
        <v>1038</v>
      </c>
      <c r="D224" s="188"/>
      <c r="E224" s="189">
        <v>290.39999999999998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 t="s">
        <v>200</v>
      </c>
      <c r="AH224" s="148">
        <v>0</v>
      </c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ht="22.5" outlineLevel="1" x14ac:dyDescent="0.2">
      <c r="A225" s="155"/>
      <c r="B225" s="156"/>
      <c r="C225" s="190" t="s">
        <v>448</v>
      </c>
      <c r="D225" s="188"/>
      <c r="E225" s="189">
        <v>72</v>
      </c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 t="s">
        <v>200</v>
      </c>
      <c r="AH225" s="148">
        <v>0</v>
      </c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55"/>
      <c r="B226" s="156"/>
      <c r="C226" s="190" t="s">
        <v>449</v>
      </c>
      <c r="D226" s="188"/>
      <c r="E226" s="189">
        <v>78</v>
      </c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 t="s">
        <v>200</v>
      </c>
      <c r="AH226" s="148">
        <v>0</v>
      </c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55"/>
      <c r="B227" s="156"/>
      <c r="C227" s="190" t="s">
        <v>1496</v>
      </c>
      <c r="D227" s="188"/>
      <c r="E227" s="189">
        <v>246.1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 t="s">
        <v>200</v>
      </c>
      <c r="AH227" s="148">
        <v>0</v>
      </c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55"/>
      <c r="B228" s="156"/>
      <c r="C228" s="190" t="s">
        <v>1497</v>
      </c>
      <c r="D228" s="188"/>
      <c r="E228" s="189">
        <v>165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 t="s">
        <v>200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ht="22.5" outlineLevel="1" x14ac:dyDescent="0.2">
      <c r="A229" s="167">
        <v>48</v>
      </c>
      <c r="B229" s="168" t="s">
        <v>460</v>
      </c>
      <c r="C229" s="184" t="s">
        <v>461</v>
      </c>
      <c r="D229" s="169" t="s">
        <v>195</v>
      </c>
      <c r="E229" s="170">
        <v>1823</v>
      </c>
      <c r="F229" s="171"/>
      <c r="G229" s="172">
        <f>ROUND(E229*F229,2)</f>
        <v>0</v>
      </c>
      <c r="H229" s="171"/>
      <c r="I229" s="172">
        <f>ROUND(E229*H229,2)</f>
        <v>0</v>
      </c>
      <c r="J229" s="171"/>
      <c r="K229" s="172">
        <f>ROUND(E229*J229,2)</f>
        <v>0</v>
      </c>
      <c r="L229" s="172">
        <v>21</v>
      </c>
      <c r="M229" s="172">
        <f>G229*(1+L229/100)</f>
        <v>0</v>
      </c>
      <c r="N229" s="172">
        <v>0</v>
      </c>
      <c r="O229" s="172">
        <f>ROUND(E229*N229,2)</f>
        <v>0</v>
      </c>
      <c r="P229" s="172">
        <v>0</v>
      </c>
      <c r="Q229" s="172">
        <f>ROUND(E229*P229,2)</f>
        <v>0</v>
      </c>
      <c r="R229" s="172"/>
      <c r="S229" s="172" t="s">
        <v>177</v>
      </c>
      <c r="T229" s="173" t="s">
        <v>178</v>
      </c>
      <c r="U229" s="158">
        <v>0.36</v>
      </c>
      <c r="V229" s="158">
        <f>ROUND(E229*U229,2)</f>
        <v>656.28</v>
      </c>
      <c r="W229" s="15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 t="s">
        <v>196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55"/>
      <c r="B230" s="156"/>
      <c r="C230" s="190" t="s">
        <v>1486</v>
      </c>
      <c r="D230" s="188"/>
      <c r="E230" s="189">
        <v>1658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 t="s">
        <v>200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55"/>
      <c r="B231" s="156"/>
      <c r="C231" s="190" t="s">
        <v>1487</v>
      </c>
      <c r="D231" s="188"/>
      <c r="E231" s="189">
        <v>165</v>
      </c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 t="s">
        <v>200</v>
      </c>
      <c r="AH231" s="148">
        <v>0</v>
      </c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ht="22.5" outlineLevel="1" x14ac:dyDescent="0.2">
      <c r="A232" s="167">
        <v>49</v>
      </c>
      <c r="B232" s="168" t="s">
        <v>462</v>
      </c>
      <c r="C232" s="184" t="s">
        <v>463</v>
      </c>
      <c r="D232" s="169" t="s">
        <v>195</v>
      </c>
      <c r="E232" s="170">
        <v>1823</v>
      </c>
      <c r="F232" s="171"/>
      <c r="G232" s="172">
        <f>ROUND(E232*F232,2)</f>
        <v>0</v>
      </c>
      <c r="H232" s="171"/>
      <c r="I232" s="172">
        <f>ROUND(E232*H232,2)</f>
        <v>0</v>
      </c>
      <c r="J232" s="171"/>
      <c r="K232" s="172">
        <f>ROUND(E232*J232,2)</f>
        <v>0</v>
      </c>
      <c r="L232" s="172">
        <v>21</v>
      </c>
      <c r="M232" s="172">
        <f>G232*(1+L232/100)</f>
        <v>0</v>
      </c>
      <c r="N232" s="172">
        <v>0</v>
      </c>
      <c r="O232" s="172">
        <f>ROUND(E232*N232,2)</f>
        <v>0</v>
      </c>
      <c r="P232" s="172">
        <v>0</v>
      </c>
      <c r="Q232" s="172">
        <f>ROUND(E232*P232,2)</f>
        <v>0</v>
      </c>
      <c r="R232" s="172"/>
      <c r="S232" s="172" t="s">
        <v>184</v>
      </c>
      <c r="T232" s="173" t="s">
        <v>178</v>
      </c>
      <c r="U232" s="158">
        <v>0</v>
      </c>
      <c r="V232" s="158">
        <f>ROUND(E232*U232,2)</f>
        <v>0</v>
      </c>
      <c r="W232" s="15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 t="s">
        <v>196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55"/>
      <c r="B233" s="156"/>
      <c r="C233" s="190" t="s">
        <v>1486</v>
      </c>
      <c r="D233" s="188"/>
      <c r="E233" s="189">
        <v>1658</v>
      </c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 t="s">
        <v>200</v>
      </c>
      <c r="AH233" s="148">
        <v>0</v>
      </c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55"/>
      <c r="B234" s="156"/>
      <c r="C234" s="190" t="s">
        <v>1487</v>
      </c>
      <c r="D234" s="188"/>
      <c r="E234" s="189">
        <v>165</v>
      </c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 t="s">
        <v>200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outlineLevel="1" x14ac:dyDescent="0.2">
      <c r="A235" s="167">
        <v>50</v>
      </c>
      <c r="B235" s="168" t="s">
        <v>464</v>
      </c>
      <c r="C235" s="184" t="s">
        <v>465</v>
      </c>
      <c r="D235" s="169" t="s">
        <v>195</v>
      </c>
      <c r="E235" s="170">
        <v>1823</v>
      </c>
      <c r="F235" s="171"/>
      <c r="G235" s="172">
        <f>ROUND(E235*F235,2)</f>
        <v>0</v>
      </c>
      <c r="H235" s="171"/>
      <c r="I235" s="172">
        <f>ROUND(E235*H235,2)</f>
        <v>0</v>
      </c>
      <c r="J235" s="171"/>
      <c r="K235" s="172">
        <f>ROUND(E235*J235,2)</f>
        <v>0</v>
      </c>
      <c r="L235" s="172">
        <v>21</v>
      </c>
      <c r="M235" s="172">
        <f>G235*(1+L235/100)</f>
        <v>0</v>
      </c>
      <c r="N235" s="172">
        <v>0</v>
      </c>
      <c r="O235" s="172">
        <f>ROUND(E235*N235,2)</f>
        <v>0</v>
      </c>
      <c r="P235" s="172">
        <v>0</v>
      </c>
      <c r="Q235" s="172">
        <f>ROUND(E235*P235,2)</f>
        <v>0</v>
      </c>
      <c r="R235" s="172"/>
      <c r="S235" s="172" t="s">
        <v>184</v>
      </c>
      <c r="T235" s="173" t="s">
        <v>178</v>
      </c>
      <c r="U235" s="158">
        <v>0</v>
      </c>
      <c r="V235" s="158">
        <f>ROUND(E235*U235,2)</f>
        <v>0</v>
      </c>
      <c r="W235" s="15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 t="s">
        <v>196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55"/>
      <c r="B236" s="156"/>
      <c r="C236" s="190" t="s">
        <v>1486</v>
      </c>
      <c r="D236" s="188"/>
      <c r="E236" s="189">
        <v>1658</v>
      </c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 t="s">
        <v>200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55"/>
      <c r="B237" s="156"/>
      <c r="C237" s="190" t="s">
        <v>1487</v>
      </c>
      <c r="D237" s="188"/>
      <c r="E237" s="189">
        <v>165</v>
      </c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 t="s">
        <v>200</v>
      </c>
      <c r="AH237" s="148">
        <v>0</v>
      </c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x14ac:dyDescent="0.2">
      <c r="A238" s="161" t="s">
        <v>172</v>
      </c>
      <c r="B238" s="162" t="s">
        <v>86</v>
      </c>
      <c r="C238" s="182" t="s">
        <v>87</v>
      </c>
      <c r="D238" s="163"/>
      <c r="E238" s="164"/>
      <c r="F238" s="165"/>
      <c r="G238" s="165">
        <f>SUMIF(AG239:AG248,"&lt;&gt;NOR",G239:G248)</f>
        <v>0</v>
      </c>
      <c r="H238" s="165"/>
      <c r="I238" s="165">
        <f>SUM(I239:I248)</f>
        <v>0</v>
      </c>
      <c r="J238" s="165"/>
      <c r="K238" s="165">
        <f>SUM(K239:K248)</f>
        <v>0</v>
      </c>
      <c r="L238" s="165"/>
      <c r="M238" s="165">
        <f>SUM(M239:M248)</f>
        <v>0</v>
      </c>
      <c r="N238" s="165"/>
      <c r="O238" s="165">
        <f>SUM(O239:O248)</f>
        <v>0</v>
      </c>
      <c r="P238" s="165"/>
      <c r="Q238" s="165">
        <f>SUM(Q239:Q248)</f>
        <v>0</v>
      </c>
      <c r="R238" s="165"/>
      <c r="S238" s="165"/>
      <c r="T238" s="166"/>
      <c r="U238" s="160"/>
      <c r="V238" s="160">
        <f>SUM(V239:V248)</f>
        <v>255.49</v>
      </c>
      <c r="W238" s="160"/>
      <c r="AG238" t="s">
        <v>173</v>
      </c>
    </row>
    <row r="239" spans="1:60" ht="22.5" outlineLevel="1" x14ac:dyDescent="0.2">
      <c r="A239" s="167">
        <v>51</v>
      </c>
      <c r="B239" s="168" t="s">
        <v>466</v>
      </c>
      <c r="C239" s="184" t="s">
        <v>467</v>
      </c>
      <c r="D239" s="169" t="s">
        <v>208</v>
      </c>
      <c r="E239" s="170">
        <v>4.6863000000000001</v>
      </c>
      <c r="F239" s="171"/>
      <c r="G239" s="172">
        <f>ROUND(E239*F239,2)</f>
        <v>0</v>
      </c>
      <c r="H239" s="171"/>
      <c r="I239" s="172">
        <f>ROUND(E239*H239,2)</f>
        <v>0</v>
      </c>
      <c r="J239" s="171"/>
      <c r="K239" s="172">
        <f>ROUND(E239*J239,2)</f>
        <v>0</v>
      </c>
      <c r="L239" s="172">
        <v>21</v>
      </c>
      <c r="M239" s="172">
        <f>G239*(1+L239/100)</f>
        <v>0</v>
      </c>
      <c r="N239" s="172">
        <v>0</v>
      </c>
      <c r="O239" s="172">
        <f>ROUND(E239*N239,2)</f>
        <v>0</v>
      </c>
      <c r="P239" s="172">
        <v>0</v>
      </c>
      <c r="Q239" s="172">
        <f>ROUND(E239*P239,2)</f>
        <v>0</v>
      </c>
      <c r="R239" s="172"/>
      <c r="S239" s="172" t="s">
        <v>177</v>
      </c>
      <c r="T239" s="173" t="s">
        <v>178</v>
      </c>
      <c r="U239" s="158">
        <v>2.58</v>
      </c>
      <c r="V239" s="158">
        <f>ROUND(E239*U239,2)</f>
        <v>12.09</v>
      </c>
      <c r="W239" s="15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 t="s">
        <v>196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55"/>
      <c r="B240" s="156"/>
      <c r="C240" s="190" t="s">
        <v>468</v>
      </c>
      <c r="D240" s="188"/>
      <c r="E240" s="189">
        <v>4.6900000000000004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 t="s">
        <v>200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ht="22.5" outlineLevel="1" x14ac:dyDescent="0.2">
      <c r="A241" s="167">
        <v>52</v>
      </c>
      <c r="B241" s="168" t="s">
        <v>469</v>
      </c>
      <c r="C241" s="184" t="s">
        <v>470</v>
      </c>
      <c r="D241" s="169" t="s">
        <v>195</v>
      </c>
      <c r="E241" s="170">
        <v>666.87599999999998</v>
      </c>
      <c r="F241" s="171"/>
      <c r="G241" s="172">
        <f>ROUND(E241*F241,2)</f>
        <v>0</v>
      </c>
      <c r="H241" s="171"/>
      <c r="I241" s="172">
        <f>ROUND(E241*H241,2)</f>
        <v>0</v>
      </c>
      <c r="J241" s="171"/>
      <c r="K241" s="172">
        <f>ROUND(E241*J241,2)</f>
        <v>0</v>
      </c>
      <c r="L241" s="172">
        <v>21</v>
      </c>
      <c r="M241" s="172">
        <f>G241*(1+L241/100)</f>
        <v>0</v>
      </c>
      <c r="N241" s="172">
        <v>0</v>
      </c>
      <c r="O241" s="172">
        <f>ROUND(E241*N241,2)</f>
        <v>0</v>
      </c>
      <c r="P241" s="172">
        <v>0</v>
      </c>
      <c r="Q241" s="172">
        <f>ROUND(E241*P241,2)</f>
        <v>0</v>
      </c>
      <c r="R241" s="172"/>
      <c r="S241" s="172" t="s">
        <v>177</v>
      </c>
      <c r="T241" s="173" t="s">
        <v>178</v>
      </c>
      <c r="U241" s="158">
        <v>0.25</v>
      </c>
      <c r="V241" s="158">
        <f>ROUND(E241*U241,2)</f>
        <v>166.72</v>
      </c>
      <c r="W241" s="15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 t="s">
        <v>196</v>
      </c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outlineLevel="1" x14ac:dyDescent="0.2">
      <c r="A242" s="155"/>
      <c r="B242" s="156"/>
      <c r="C242" s="190" t="s">
        <v>1047</v>
      </c>
      <c r="D242" s="188"/>
      <c r="E242" s="189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 t="s">
        <v>200</v>
      </c>
      <c r="AH242" s="148">
        <v>0</v>
      </c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1" x14ac:dyDescent="0.2">
      <c r="A243" s="155"/>
      <c r="B243" s="156"/>
      <c r="C243" s="190" t="s">
        <v>1048</v>
      </c>
      <c r="D243" s="188"/>
      <c r="E243" s="189">
        <v>227.52</v>
      </c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 t="s">
        <v>200</v>
      </c>
      <c r="AH243" s="148">
        <v>0</v>
      </c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55"/>
      <c r="B244" s="156"/>
      <c r="C244" s="190" t="s">
        <v>473</v>
      </c>
      <c r="D244" s="188"/>
      <c r="E244" s="189">
        <v>439.36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 t="s">
        <v>200</v>
      </c>
      <c r="AH244" s="148">
        <v>0</v>
      </c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ht="22.5" outlineLevel="1" x14ac:dyDescent="0.2">
      <c r="A245" s="167">
        <v>53</v>
      </c>
      <c r="B245" s="168" t="s">
        <v>474</v>
      </c>
      <c r="C245" s="184" t="s">
        <v>475</v>
      </c>
      <c r="D245" s="169" t="s">
        <v>195</v>
      </c>
      <c r="E245" s="170">
        <v>218.1</v>
      </c>
      <c r="F245" s="171"/>
      <c r="G245" s="172">
        <f>ROUND(E245*F245,2)</f>
        <v>0</v>
      </c>
      <c r="H245" s="171"/>
      <c r="I245" s="172">
        <f>ROUND(E245*H245,2)</f>
        <v>0</v>
      </c>
      <c r="J245" s="171"/>
      <c r="K245" s="172">
        <f>ROUND(E245*J245,2)</f>
        <v>0</v>
      </c>
      <c r="L245" s="172">
        <v>21</v>
      </c>
      <c r="M245" s="172">
        <f>G245*(1+L245/100)</f>
        <v>0</v>
      </c>
      <c r="N245" s="172">
        <v>0</v>
      </c>
      <c r="O245" s="172">
        <f>ROUND(E245*N245,2)</f>
        <v>0</v>
      </c>
      <c r="P245" s="172">
        <v>0</v>
      </c>
      <c r="Q245" s="172">
        <f>ROUND(E245*P245,2)</f>
        <v>0</v>
      </c>
      <c r="R245" s="172"/>
      <c r="S245" s="172" t="s">
        <v>177</v>
      </c>
      <c r="T245" s="173" t="s">
        <v>178</v>
      </c>
      <c r="U245" s="158">
        <v>0.27100000000000002</v>
      </c>
      <c r="V245" s="158">
        <f>ROUND(E245*U245,2)</f>
        <v>59.11</v>
      </c>
      <c r="W245" s="15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 t="s">
        <v>196</v>
      </c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55"/>
      <c r="B246" s="156"/>
      <c r="C246" s="190" t="s">
        <v>1498</v>
      </c>
      <c r="D246" s="188"/>
      <c r="E246" s="189">
        <v>218.1</v>
      </c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 t="s">
        <v>200</v>
      </c>
      <c r="AH246" s="148">
        <v>0</v>
      </c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ht="22.5" outlineLevel="1" x14ac:dyDescent="0.2">
      <c r="A247" s="167">
        <v>54</v>
      </c>
      <c r="B247" s="168" t="s">
        <v>477</v>
      </c>
      <c r="C247" s="184" t="s">
        <v>478</v>
      </c>
      <c r="D247" s="169" t="s">
        <v>195</v>
      </c>
      <c r="E247" s="170">
        <v>439.35599999999999</v>
      </c>
      <c r="F247" s="171"/>
      <c r="G247" s="172">
        <f>ROUND(E247*F247,2)</f>
        <v>0</v>
      </c>
      <c r="H247" s="171"/>
      <c r="I247" s="172">
        <f>ROUND(E247*H247,2)</f>
        <v>0</v>
      </c>
      <c r="J247" s="171"/>
      <c r="K247" s="172">
        <f>ROUND(E247*J247,2)</f>
        <v>0</v>
      </c>
      <c r="L247" s="172">
        <v>21</v>
      </c>
      <c r="M247" s="172">
        <f>G247*(1+L247/100)</f>
        <v>0</v>
      </c>
      <c r="N247" s="172">
        <v>0</v>
      </c>
      <c r="O247" s="172">
        <f>ROUND(E247*N247,2)</f>
        <v>0</v>
      </c>
      <c r="P247" s="172">
        <v>0</v>
      </c>
      <c r="Q247" s="172">
        <f>ROUND(E247*P247,2)</f>
        <v>0</v>
      </c>
      <c r="R247" s="172"/>
      <c r="S247" s="172" t="s">
        <v>177</v>
      </c>
      <c r="T247" s="173" t="s">
        <v>178</v>
      </c>
      <c r="U247" s="158">
        <v>0.04</v>
      </c>
      <c r="V247" s="158">
        <f>ROUND(E247*U247,2)</f>
        <v>17.57</v>
      </c>
      <c r="W247" s="15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 t="s">
        <v>196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55"/>
      <c r="B248" s="156"/>
      <c r="C248" s="190" t="s">
        <v>473</v>
      </c>
      <c r="D248" s="188"/>
      <c r="E248" s="189">
        <v>439.36</v>
      </c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 t="s">
        <v>200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x14ac:dyDescent="0.2">
      <c r="A249" s="161" t="s">
        <v>172</v>
      </c>
      <c r="B249" s="162" t="s">
        <v>94</v>
      </c>
      <c r="C249" s="182" t="s">
        <v>95</v>
      </c>
      <c r="D249" s="163"/>
      <c r="E249" s="164"/>
      <c r="F249" s="165"/>
      <c r="G249" s="165">
        <f>SUMIF(AG250:AG304,"&lt;&gt;NOR",G250:G304)</f>
        <v>0</v>
      </c>
      <c r="H249" s="165"/>
      <c r="I249" s="165">
        <f>SUM(I250:I304)</f>
        <v>0</v>
      </c>
      <c r="J249" s="165"/>
      <c r="K249" s="165">
        <f>SUM(K250:K304)</f>
        <v>0</v>
      </c>
      <c r="L249" s="165"/>
      <c r="M249" s="165">
        <f>SUM(M250:M304)</f>
        <v>0</v>
      </c>
      <c r="N249" s="165"/>
      <c r="O249" s="165">
        <f>SUM(O250:O304)</f>
        <v>0</v>
      </c>
      <c r="P249" s="165"/>
      <c r="Q249" s="165">
        <f>SUM(Q250:Q304)</f>
        <v>0</v>
      </c>
      <c r="R249" s="165"/>
      <c r="S249" s="165"/>
      <c r="T249" s="166"/>
      <c r="U249" s="160"/>
      <c r="V249" s="160">
        <f>SUM(V250:V304)</f>
        <v>1295.6200000000001</v>
      </c>
      <c r="W249" s="160"/>
      <c r="AG249" t="s">
        <v>173</v>
      </c>
    </row>
    <row r="250" spans="1:60" ht="33.75" outlineLevel="1" x14ac:dyDescent="0.2">
      <c r="A250" s="167">
        <v>55</v>
      </c>
      <c r="B250" s="168" t="s">
        <v>486</v>
      </c>
      <c r="C250" s="184" t="s">
        <v>487</v>
      </c>
      <c r="D250" s="169" t="s">
        <v>195</v>
      </c>
      <c r="E250" s="170">
        <v>2140.1187</v>
      </c>
      <c r="F250" s="171"/>
      <c r="G250" s="172">
        <f>ROUND(E250*F250,2)</f>
        <v>0</v>
      </c>
      <c r="H250" s="171"/>
      <c r="I250" s="172">
        <f>ROUND(E250*H250,2)</f>
        <v>0</v>
      </c>
      <c r="J250" s="171"/>
      <c r="K250" s="172">
        <f>ROUND(E250*J250,2)</f>
        <v>0</v>
      </c>
      <c r="L250" s="172">
        <v>21</v>
      </c>
      <c r="M250" s="172">
        <f>G250*(1+L250/100)</f>
        <v>0</v>
      </c>
      <c r="N250" s="172">
        <v>0</v>
      </c>
      <c r="O250" s="172">
        <f>ROUND(E250*N250,2)</f>
        <v>0</v>
      </c>
      <c r="P250" s="172">
        <v>0</v>
      </c>
      <c r="Q250" s="172">
        <f>ROUND(E250*P250,2)</f>
        <v>0</v>
      </c>
      <c r="R250" s="172"/>
      <c r="S250" s="172" t="s">
        <v>177</v>
      </c>
      <c r="T250" s="173" t="s">
        <v>178</v>
      </c>
      <c r="U250" s="158">
        <v>0.13900000000000001</v>
      </c>
      <c r="V250" s="158">
        <f>ROUND(E250*U250,2)</f>
        <v>297.48</v>
      </c>
      <c r="W250" s="15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 t="s">
        <v>196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55"/>
      <c r="B251" s="156"/>
      <c r="C251" s="190" t="s">
        <v>1499</v>
      </c>
      <c r="D251" s="188"/>
      <c r="E251" s="189">
        <v>374.72</v>
      </c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 t="s">
        <v>200</v>
      </c>
      <c r="AH251" s="148">
        <v>0</v>
      </c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55"/>
      <c r="B252" s="156"/>
      <c r="C252" s="190" t="s">
        <v>1500</v>
      </c>
      <c r="D252" s="188"/>
      <c r="E252" s="189">
        <v>666.9</v>
      </c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 t="s">
        <v>200</v>
      </c>
      <c r="AH252" s="148">
        <v>0</v>
      </c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55"/>
      <c r="B253" s="156"/>
      <c r="C253" s="190" t="s">
        <v>1501</v>
      </c>
      <c r="D253" s="188"/>
      <c r="E253" s="189">
        <v>639.9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 t="s">
        <v>200</v>
      </c>
      <c r="AH253" s="148">
        <v>0</v>
      </c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55"/>
      <c r="B254" s="156"/>
      <c r="C254" s="190" t="s">
        <v>1502</v>
      </c>
      <c r="D254" s="188"/>
      <c r="E254" s="189">
        <v>458.6</v>
      </c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 t="s">
        <v>200</v>
      </c>
      <c r="AH254" s="148">
        <v>0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ht="45" outlineLevel="1" x14ac:dyDescent="0.2">
      <c r="A255" s="167">
        <v>56</v>
      </c>
      <c r="B255" s="168" t="s">
        <v>492</v>
      </c>
      <c r="C255" s="184" t="s">
        <v>493</v>
      </c>
      <c r="D255" s="169" t="s">
        <v>195</v>
      </c>
      <c r="E255" s="170">
        <v>8560.4748</v>
      </c>
      <c r="F255" s="171"/>
      <c r="G255" s="172">
        <f>ROUND(E255*F255,2)</f>
        <v>0</v>
      </c>
      <c r="H255" s="171"/>
      <c r="I255" s="172">
        <f>ROUND(E255*H255,2)</f>
        <v>0</v>
      </c>
      <c r="J255" s="171"/>
      <c r="K255" s="172">
        <f>ROUND(E255*J255,2)</f>
        <v>0</v>
      </c>
      <c r="L255" s="172">
        <v>21</v>
      </c>
      <c r="M255" s="172">
        <f>G255*(1+L255/100)</f>
        <v>0</v>
      </c>
      <c r="N255" s="172">
        <v>0</v>
      </c>
      <c r="O255" s="172">
        <f>ROUND(E255*N255,2)</f>
        <v>0</v>
      </c>
      <c r="P255" s="172">
        <v>0</v>
      </c>
      <c r="Q255" s="172">
        <f>ROUND(E255*P255,2)</f>
        <v>0</v>
      </c>
      <c r="R255" s="172"/>
      <c r="S255" s="172" t="s">
        <v>177</v>
      </c>
      <c r="T255" s="173" t="s">
        <v>178</v>
      </c>
      <c r="U255" s="158">
        <v>7.0000000000000001E-3</v>
      </c>
      <c r="V255" s="158">
        <f>ROUND(E255*U255,2)</f>
        <v>59.92</v>
      </c>
      <c r="W255" s="15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 t="s">
        <v>196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55"/>
      <c r="B256" s="156"/>
      <c r="C256" s="199" t="s">
        <v>283</v>
      </c>
      <c r="D256" s="191"/>
      <c r="E256" s="192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 t="s">
        <v>200</v>
      </c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55"/>
      <c r="B257" s="156"/>
      <c r="C257" s="200" t="s">
        <v>1503</v>
      </c>
      <c r="D257" s="191"/>
      <c r="E257" s="192">
        <v>374.72</v>
      </c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 t="s">
        <v>200</v>
      </c>
      <c r="AH257" s="148">
        <v>2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55"/>
      <c r="B258" s="156"/>
      <c r="C258" s="200" t="s">
        <v>1504</v>
      </c>
      <c r="D258" s="191"/>
      <c r="E258" s="192">
        <v>666.9</v>
      </c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 t="s">
        <v>200</v>
      </c>
      <c r="AH258" s="148">
        <v>2</v>
      </c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outlineLevel="1" x14ac:dyDescent="0.2">
      <c r="A259" s="155"/>
      <c r="B259" s="156"/>
      <c r="C259" s="200" t="s">
        <v>1505</v>
      </c>
      <c r="D259" s="191"/>
      <c r="E259" s="192">
        <v>639.9</v>
      </c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 t="s">
        <v>200</v>
      </c>
      <c r="AH259" s="148">
        <v>2</v>
      </c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outlineLevel="1" x14ac:dyDescent="0.2">
      <c r="A260" s="155"/>
      <c r="B260" s="156"/>
      <c r="C260" s="200" t="s">
        <v>1506</v>
      </c>
      <c r="D260" s="191"/>
      <c r="E260" s="192">
        <v>458.6</v>
      </c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 t="s">
        <v>200</v>
      </c>
      <c r="AH260" s="148">
        <v>2</v>
      </c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55"/>
      <c r="B261" s="156"/>
      <c r="C261" s="201" t="s">
        <v>295</v>
      </c>
      <c r="D261" s="193"/>
      <c r="E261" s="194">
        <v>2140.12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 t="s">
        <v>200</v>
      </c>
      <c r="AH261" s="148">
        <v>3</v>
      </c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55"/>
      <c r="B262" s="156"/>
      <c r="C262" s="199" t="s">
        <v>296</v>
      </c>
      <c r="D262" s="191"/>
      <c r="E262" s="192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 t="s">
        <v>200</v>
      </c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55"/>
      <c r="B263" s="156"/>
      <c r="C263" s="190" t="s">
        <v>1507</v>
      </c>
      <c r="D263" s="188"/>
      <c r="E263" s="189">
        <v>8560.4699999999993</v>
      </c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 t="s">
        <v>200</v>
      </c>
      <c r="AH263" s="148">
        <v>0</v>
      </c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ht="22.5" outlineLevel="1" x14ac:dyDescent="0.2">
      <c r="A264" s="167">
        <v>57</v>
      </c>
      <c r="B264" s="168" t="s">
        <v>499</v>
      </c>
      <c r="C264" s="184" t="s">
        <v>500</v>
      </c>
      <c r="D264" s="169" t="s">
        <v>195</v>
      </c>
      <c r="E264" s="170">
        <v>2140.1187</v>
      </c>
      <c r="F264" s="171"/>
      <c r="G264" s="172">
        <f>ROUND(E264*F264,2)</f>
        <v>0</v>
      </c>
      <c r="H264" s="171"/>
      <c r="I264" s="172">
        <f>ROUND(E264*H264,2)</f>
        <v>0</v>
      </c>
      <c r="J264" s="171"/>
      <c r="K264" s="172">
        <f>ROUND(E264*J264,2)</f>
        <v>0</v>
      </c>
      <c r="L264" s="172">
        <v>21</v>
      </c>
      <c r="M264" s="172">
        <f>G264*(1+L264/100)</f>
        <v>0</v>
      </c>
      <c r="N264" s="172">
        <v>0</v>
      </c>
      <c r="O264" s="172">
        <f>ROUND(E264*N264,2)</f>
        <v>0</v>
      </c>
      <c r="P264" s="172">
        <v>0</v>
      </c>
      <c r="Q264" s="172">
        <f>ROUND(E264*P264,2)</f>
        <v>0</v>
      </c>
      <c r="R264" s="172"/>
      <c r="S264" s="172" t="s">
        <v>177</v>
      </c>
      <c r="T264" s="173" t="s">
        <v>178</v>
      </c>
      <c r="U264" s="158">
        <v>0.11700000000000001</v>
      </c>
      <c r="V264" s="158">
        <f>ROUND(E264*U264,2)</f>
        <v>250.39</v>
      </c>
      <c r="W264" s="15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 t="s">
        <v>196</v>
      </c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/>
      <c r="B265" s="156"/>
      <c r="C265" s="190" t="s">
        <v>1499</v>
      </c>
      <c r="D265" s="188"/>
      <c r="E265" s="189">
        <v>374.72</v>
      </c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 t="s">
        <v>200</v>
      </c>
      <c r="AH265" s="148">
        <v>0</v>
      </c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1" x14ac:dyDescent="0.2">
      <c r="A266" s="155"/>
      <c r="B266" s="156"/>
      <c r="C266" s="190" t="s">
        <v>1500</v>
      </c>
      <c r="D266" s="188"/>
      <c r="E266" s="189">
        <v>666.9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 t="s">
        <v>200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55"/>
      <c r="B267" s="156"/>
      <c r="C267" s="190" t="s">
        <v>1501</v>
      </c>
      <c r="D267" s="188"/>
      <c r="E267" s="189">
        <v>639.9</v>
      </c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 t="s">
        <v>200</v>
      </c>
      <c r="AH267" s="148">
        <v>0</v>
      </c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55"/>
      <c r="B268" s="156"/>
      <c r="C268" s="190" t="s">
        <v>1502</v>
      </c>
      <c r="D268" s="188"/>
      <c r="E268" s="189">
        <v>458.6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 t="s">
        <v>200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ht="22.5" outlineLevel="1" x14ac:dyDescent="0.2">
      <c r="A269" s="167">
        <v>58</v>
      </c>
      <c r="B269" s="168" t="s">
        <v>501</v>
      </c>
      <c r="C269" s="184" t="s">
        <v>502</v>
      </c>
      <c r="D269" s="169" t="s">
        <v>195</v>
      </c>
      <c r="E269" s="170">
        <v>18.899999999999999</v>
      </c>
      <c r="F269" s="171"/>
      <c r="G269" s="172">
        <f>ROUND(E269*F269,2)</f>
        <v>0</v>
      </c>
      <c r="H269" s="171"/>
      <c r="I269" s="172">
        <f>ROUND(E269*H269,2)</f>
        <v>0</v>
      </c>
      <c r="J269" s="171"/>
      <c r="K269" s="172">
        <f>ROUND(E269*J269,2)</f>
        <v>0</v>
      </c>
      <c r="L269" s="172">
        <v>21</v>
      </c>
      <c r="M269" s="172">
        <f>G269*(1+L269/100)</f>
        <v>0</v>
      </c>
      <c r="N269" s="172">
        <v>0</v>
      </c>
      <c r="O269" s="172">
        <f>ROUND(E269*N269,2)</f>
        <v>0</v>
      </c>
      <c r="P269" s="172">
        <v>0</v>
      </c>
      <c r="Q269" s="172">
        <f>ROUND(E269*P269,2)</f>
        <v>0</v>
      </c>
      <c r="R269" s="172"/>
      <c r="S269" s="172" t="s">
        <v>177</v>
      </c>
      <c r="T269" s="173" t="s">
        <v>178</v>
      </c>
      <c r="U269" s="158">
        <v>0.214</v>
      </c>
      <c r="V269" s="158">
        <f>ROUND(E269*U269,2)</f>
        <v>4.04</v>
      </c>
      <c r="W269" s="15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 t="s">
        <v>196</v>
      </c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55"/>
      <c r="B270" s="156"/>
      <c r="C270" s="190" t="s">
        <v>503</v>
      </c>
      <c r="D270" s="188"/>
      <c r="E270" s="189">
        <v>18.899999999999999</v>
      </c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 t="s">
        <v>200</v>
      </c>
      <c r="AH270" s="148">
        <v>0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ht="22.5" outlineLevel="1" x14ac:dyDescent="0.2">
      <c r="A271" s="167">
        <v>59</v>
      </c>
      <c r="B271" s="168" t="s">
        <v>504</v>
      </c>
      <c r="C271" s="184" t="s">
        <v>505</v>
      </c>
      <c r="D271" s="169" t="s">
        <v>195</v>
      </c>
      <c r="E271" s="170">
        <v>1335.0350000000001</v>
      </c>
      <c r="F271" s="171"/>
      <c r="G271" s="172">
        <f>ROUND(E271*F271,2)</f>
        <v>0</v>
      </c>
      <c r="H271" s="171"/>
      <c r="I271" s="172">
        <f>ROUND(E271*H271,2)</f>
        <v>0</v>
      </c>
      <c r="J271" s="171"/>
      <c r="K271" s="172">
        <f>ROUND(E271*J271,2)</f>
        <v>0</v>
      </c>
      <c r="L271" s="172">
        <v>21</v>
      </c>
      <c r="M271" s="172">
        <f>G271*(1+L271/100)</f>
        <v>0</v>
      </c>
      <c r="N271" s="172">
        <v>0</v>
      </c>
      <c r="O271" s="172">
        <f>ROUND(E271*N271,2)</f>
        <v>0</v>
      </c>
      <c r="P271" s="172">
        <v>0</v>
      </c>
      <c r="Q271" s="172">
        <f>ROUND(E271*P271,2)</f>
        <v>0</v>
      </c>
      <c r="R271" s="172"/>
      <c r="S271" s="172" t="s">
        <v>177</v>
      </c>
      <c r="T271" s="173" t="s">
        <v>178</v>
      </c>
      <c r="U271" s="158">
        <v>0.252</v>
      </c>
      <c r="V271" s="158">
        <f>ROUND(E271*U271,2)</f>
        <v>336.43</v>
      </c>
      <c r="W271" s="15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 t="s">
        <v>196</v>
      </c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ht="22.5" outlineLevel="1" x14ac:dyDescent="0.2">
      <c r="A272" s="155"/>
      <c r="B272" s="156"/>
      <c r="C272" s="190" t="s">
        <v>506</v>
      </c>
      <c r="D272" s="188"/>
      <c r="E272" s="189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 t="s">
        <v>200</v>
      </c>
      <c r="AH272" s="148">
        <v>0</v>
      </c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55"/>
      <c r="B273" s="156"/>
      <c r="C273" s="190" t="s">
        <v>1500</v>
      </c>
      <c r="D273" s="188"/>
      <c r="E273" s="189">
        <v>666.9</v>
      </c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 t="s">
        <v>200</v>
      </c>
      <c r="AH273" s="148">
        <v>0</v>
      </c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55"/>
      <c r="B274" s="156"/>
      <c r="C274" s="190" t="s">
        <v>1508</v>
      </c>
      <c r="D274" s="188"/>
      <c r="E274" s="189">
        <v>668.13</v>
      </c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 t="s">
        <v>200</v>
      </c>
      <c r="AH274" s="148">
        <v>0</v>
      </c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ht="33.75" outlineLevel="1" x14ac:dyDescent="0.2">
      <c r="A275" s="167">
        <v>60</v>
      </c>
      <c r="B275" s="168" t="s">
        <v>507</v>
      </c>
      <c r="C275" s="184" t="s">
        <v>508</v>
      </c>
      <c r="D275" s="169" t="s">
        <v>195</v>
      </c>
      <c r="E275" s="170">
        <v>1335.0350000000001</v>
      </c>
      <c r="F275" s="171"/>
      <c r="G275" s="172">
        <f>ROUND(E275*F275,2)</f>
        <v>0</v>
      </c>
      <c r="H275" s="171"/>
      <c r="I275" s="172">
        <f>ROUND(E275*H275,2)</f>
        <v>0</v>
      </c>
      <c r="J275" s="171"/>
      <c r="K275" s="172">
        <f>ROUND(E275*J275,2)</f>
        <v>0</v>
      </c>
      <c r="L275" s="172">
        <v>21</v>
      </c>
      <c r="M275" s="172">
        <f>G275*(1+L275/100)</f>
        <v>0</v>
      </c>
      <c r="N275" s="172">
        <v>0</v>
      </c>
      <c r="O275" s="172">
        <f>ROUND(E275*N275,2)</f>
        <v>0</v>
      </c>
      <c r="P275" s="172">
        <v>0</v>
      </c>
      <c r="Q275" s="172">
        <f>ROUND(E275*P275,2)</f>
        <v>0</v>
      </c>
      <c r="R275" s="172"/>
      <c r="S275" s="172" t="s">
        <v>177</v>
      </c>
      <c r="T275" s="173" t="s">
        <v>178</v>
      </c>
      <c r="U275" s="158">
        <v>0.01</v>
      </c>
      <c r="V275" s="158">
        <f>ROUND(E275*U275,2)</f>
        <v>13.35</v>
      </c>
      <c r="W275" s="15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 t="s">
        <v>196</v>
      </c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ht="22.5" outlineLevel="1" x14ac:dyDescent="0.2">
      <c r="A276" s="155"/>
      <c r="B276" s="156"/>
      <c r="C276" s="190" t="s">
        <v>506</v>
      </c>
      <c r="D276" s="188"/>
      <c r="E276" s="189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 t="s">
        <v>200</v>
      </c>
      <c r="AH276" s="148">
        <v>0</v>
      </c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outlineLevel="1" x14ac:dyDescent="0.2">
      <c r="A277" s="155"/>
      <c r="B277" s="156"/>
      <c r="C277" s="190" t="s">
        <v>1500</v>
      </c>
      <c r="D277" s="188"/>
      <c r="E277" s="189">
        <v>666.9</v>
      </c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 t="s">
        <v>200</v>
      </c>
      <c r="AH277" s="148">
        <v>0</v>
      </c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outlineLevel="1" x14ac:dyDescent="0.2">
      <c r="A278" s="155"/>
      <c r="B278" s="156"/>
      <c r="C278" s="190" t="s">
        <v>1508</v>
      </c>
      <c r="D278" s="188"/>
      <c r="E278" s="189">
        <v>668.13</v>
      </c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 t="s">
        <v>200</v>
      </c>
      <c r="AH278" s="148">
        <v>0</v>
      </c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ht="33.75" outlineLevel="1" x14ac:dyDescent="0.2">
      <c r="A279" s="167">
        <v>61</v>
      </c>
      <c r="B279" s="168" t="s">
        <v>509</v>
      </c>
      <c r="C279" s="184" t="s">
        <v>510</v>
      </c>
      <c r="D279" s="169" t="s">
        <v>195</v>
      </c>
      <c r="E279" s="170">
        <v>1335.0350000000001</v>
      </c>
      <c r="F279" s="171"/>
      <c r="G279" s="172">
        <f>ROUND(E279*F279,2)</f>
        <v>0</v>
      </c>
      <c r="H279" s="171"/>
      <c r="I279" s="172">
        <f>ROUND(E279*H279,2)</f>
        <v>0</v>
      </c>
      <c r="J279" s="171"/>
      <c r="K279" s="172">
        <f>ROUND(E279*J279,2)</f>
        <v>0</v>
      </c>
      <c r="L279" s="172">
        <v>21</v>
      </c>
      <c r="M279" s="172">
        <f>G279*(1+L279/100)</f>
        <v>0</v>
      </c>
      <c r="N279" s="172">
        <v>0</v>
      </c>
      <c r="O279" s="172">
        <f>ROUND(E279*N279,2)</f>
        <v>0</v>
      </c>
      <c r="P279" s="172">
        <v>0</v>
      </c>
      <c r="Q279" s="172">
        <f>ROUND(E279*P279,2)</f>
        <v>0</v>
      </c>
      <c r="R279" s="172"/>
      <c r="S279" s="172" t="s">
        <v>177</v>
      </c>
      <c r="T279" s="173" t="s">
        <v>178</v>
      </c>
      <c r="U279" s="158">
        <v>0.19800000000000001</v>
      </c>
      <c r="V279" s="158">
        <f>ROUND(E279*U279,2)</f>
        <v>264.33999999999997</v>
      </c>
      <c r="W279" s="15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 t="s">
        <v>196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ht="22.5" outlineLevel="1" x14ac:dyDescent="0.2">
      <c r="A280" s="155"/>
      <c r="B280" s="156"/>
      <c r="C280" s="190" t="s">
        <v>506</v>
      </c>
      <c r="D280" s="188"/>
      <c r="E280" s="189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 t="s">
        <v>200</v>
      </c>
      <c r="AH280" s="148">
        <v>0</v>
      </c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1" x14ac:dyDescent="0.2">
      <c r="A281" s="155"/>
      <c r="B281" s="156"/>
      <c r="C281" s="190" t="s">
        <v>1500</v>
      </c>
      <c r="D281" s="188"/>
      <c r="E281" s="189">
        <v>666.9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 t="s">
        <v>200</v>
      </c>
      <c r="AH281" s="148">
        <v>0</v>
      </c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1" x14ac:dyDescent="0.2">
      <c r="A282" s="155"/>
      <c r="B282" s="156"/>
      <c r="C282" s="190" t="s">
        <v>1508</v>
      </c>
      <c r="D282" s="188"/>
      <c r="E282" s="189">
        <v>668.13</v>
      </c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 t="s">
        <v>200</v>
      </c>
      <c r="AH282" s="148">
        <v>0</v>
      </c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outlineLevel="1" x14ac:dyDescent="0.2">
      <c r="A283" s="167">
        <v>62</v>
      </c>
      <c r="B283" s="168" t="s">
        <v>511</v>
      </c>
      <c r="C283" s="184" t="s">
        <v>512</v>
      </c>
      <c r="D283" s="169" t="s">
        <v>195</v>
      </c>
      <c r="E283" s="170">
        <v>2299.4564999999998</v>
      </c>
      <c r="F283" s="171"/>
      <c r="G283" s="172">
        <f>ROUND(E283*F283,2)</f>
        <v>0</v>
      </c>
      <c r="H283" s="171"/>
      <c r="I283" s="172">
        <f>ROUND(E283*H283,2)</f>
        <v>0</v>
      </c>
      <c r="J283" s="171"/>
      <c r="K283" s="172">
        <f>ROUND(E283*J283,2)</f>
        <v>0</v>
      </c>
      <c r="L283" s="172">
        <v>21</v>
      </c>
      <c r="M283" s="172">
        <f>G283*(1+L283/100)</f>
        <v>0</v>
      </c>
      <c r="N283" s="172">
        <v>0</v>
      </c>
      <c r="O283" s="172">
        <f>ROUND(E283*N283,2)</f>
        <v>0</v>
      </c>
      <c r="P283" s="172">
        <v>0</v>
      </c>
      <c r="Q283" s="172">
        <f>ROUND(E283*P283,2)</f>
        <v>0</v>
      </c>
      <c r="R283" s="172"/>
      <c r="S283" s="172" t="s">
        <v>177</v>
      </c>
      <c r="T283" s="173" t="s">
        <v>178</v>
      </c>
      <c r="U283" s="158">
        <v>3.0300000000000001E-2</v>
      </c>
      <c r="V283" s="158">
        <f>ROUND(E283*U283,2)</f>
        <v>69.67</v>
      </c>
      <c r="W283" s="15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 t="s">
        <v>196</v>
      </c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1" x14ac:dyDescent="0.2">
      <c r="A284" s="155"/>
      <c r="B284" s="156"/>
      <c r="C284" s="199" t="s">
        <v>283</v>
      </c>
      <c r="D284" s="191"/>
      <c r="E284" s="192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 t="s">
        <v>200</v>
      </c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outlineLevel="1" x14ac:dyDescent="0.2">
      <c r="A285" s="155"/>
      <c r="B285" s="156"/>
      <c r="C285" s="200" t="s">
        <v>1509</v>
      </c>
      <c r="D285" s="191"/>
      <c r="E285" s="192">
        <v>402.03</v>
      </c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 t="s">
        <v>200</v>
      </c>
      <c r="AH285" s="148">
        <v>2</v>
      </c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outlineLevel="1" x14ac:dyDescent="0.2">
      <c r="A286" s="155"/>
      <c r="B286" s="156"/>
      <c r="C286" s="200" t="s">
        <v>1510</v>
      </c>
      <c r="D286" s="191"/>
      <c r="E286" s="192">
        <v>715.5</v>
      </c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 t="s">
        <v>200</v>
      </c>
      <c r="AH286" s="148">
        <v>2</v>
      </c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1" x14ac:dyDescent="0.2">
      <c r="A287" s="155"/>
      <c r="B287" s="156"/>
      <c r="C287" s="200" t="s">
        <v>1511</v>
      </c>
      <c r="D287" s="191"/>
      <c r="E287" s="192">
        <v>688.5</v>
      </c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 t="s">
        <v>200</v>
      </c>
      <c r="AH287" s="148">
        <v>2</v>
      </c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55"/>
      <c r="B288" s="156"/>
      <c r="C288" s="200" t="s">
        <v>1512</v>
      </c>
      <c r="D288" s="191"/>
      <c r="E288" s="192">
        <v>493.43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 t="s">
        <v>200</v>
      </c>
      <c r="AH288" s="148">
        <v>2</v>
      </c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1" x14ac:dyDescent="0.2">
      <c r="A289" s="155"/>
      <c r="B289" s="156"/>
      <c r="C289" s="201" t="s">
        <v>295</v>
      </c>
      <c r="D289" s="193"/>
      <c r="E289" s="194">
        <v>2299.46</v>
      </c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 t="s">
        <v>200</v>
      </c>
      <c r="AH289" s="148">
        <v>3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1" x14ac:dyDescent="0.2">
      <c r="A290" s="155"/>
      <c r="B290" s="156"/>
      <c r="C290" s="199" t="s">
        <v>296</v>
      </c>
      <c r="D290" s="191"/>
      <c r="E290" s="192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 t="s">
        <v>200</v>
      </c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1" x14ac:dyDescent="0.2">
      <c r="A291" s="155"/>
      <c r="B291" s="156"/>
      <c r="C291" s="190" t="s">
        <v>1513</v>
      </c>
      <c r="D291" s="188"/>
      <c r="E291" s="189">
        <v>2299.46</v>
      </c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 t="s">
        <v>200</v>
      </c>
      <c r="AH291" s="148">
        <v>0</v>
      </c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ht="33.75" outlineLevel="1" x14ac:dyDescent="0.2">
      <c r="A292" s="167">
        <v>63</v>
      </c>
      <c r="B292" s="168" t="s">
        <v>517</v>
      </c>
      <c r="C292" s="184" t="s">
        <v>518</v>
      </c>
      <c r="D292" s="169" t="s">
        <v>195</v>
      </c>
      <c r="E292" s="170">
        <v>9197.8259999999991</v>
      </c>
      <c r="F292" s="171"/>
      <c r="G292" s="172">
        <f>ROUND(E292*F292,2)</f>
        <v>0</v>
      </c>
      <c r="H292" s="171"/>
      <c r="I292" s="172">
        <f>ROUND(E292*H292,2)</f>
        <v>0</v>
      </c>
      <c r="J292" s="171"/>
      <c r="K292" s="172">
        <f>ROUND(E292*J292,2)</f>
        <v>0</v>
      </c>
      <c r="L292" s="172">
        <v>21</v>
      </c>
      <c r="M292" s="172">
        <f>G292*(1+L292/100)</f>
        <v>0</v>
      </c>
      <c r="N292" s="172">
        <v>0</v>
      </c>
      <c r="O292" s="172">
        <f>ROUND(E292*N292,2)</f>
        <v>0</v>
      </c>
      <c r="P292" s="172">
        <v>0</v>
      </c>
      <c r="Q292" s="172">
        <f>ROUND(E292*P292,2)</f>
        <v>0</v>
      </c>
      <c r="R292" s="172"/>
      <c r="S292" s="172" t="s">
        <v>177</v>
      </c>
      <c r="T292" s="173" t="s">
        <v>178</v>
      </c>
      <c r="U292" s="158">
        <v>0</v>
      </c>
      <c r="V292" s="158">
        <f>ROUND(E292*U292,2)</f>
        <v>0</v>
      </c>
      <c r="W292" s="15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 t="s">
        <v>196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1" x14ac:dyDescent="0.2">
      <c r="A293" s="155"/>
      <c r="B293" s="156"/>
      <c r="C293" s="199" t="s">
        <v>283</v>
      </c>
      <c r="D293" s="191"/>
      <c r="E293" s="192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 t="s">
        <v>200</v>
      </c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outlineLevel="1" x14ac:dyDescent="0.2">
      <c r="A294" s="155"/>
      <c r="B294" s="156"/>
      <c r="C294" s="200" t="s">
        <v>1509</v>
      </c>
      <c r="D294" s="191"/>
      <c r="E294" s="192">
        <v>402.03</v>
      </c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 t="s">
        <v>200</v>
      </c>
      <c r="AH294" s="148">
        <v>2</v>
      </c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1" x14ac:dyDescent="0.2">
      <c r="A295" s="155"/>
      <c r="B295" s="156"/>
      <c r="C295" s="200" t="s">
        <v>1510</v>
      </c>
      <c r="D295" s="191"/>
      <c r="E295" s="192">
        <v>715.5</v>
      </c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 t="s">
        <v>200</v>
      </c>
      <c r="AH295" s="148">
        <v>2</v>
      </c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1" x14ac:dyDescent="0.2">
      <c r="A296" s="155"/>
      <c r="B296" s="156"/>
      <c r="C296" s="200" t="s">
        <v>1511</v>
      </c>
      <c r="D296" s="191"/>
      <c r="E296" s="192">
        <v>688.5</v>
      </c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 t="s">
        <v>200</v>
      </c>
      <c r="AH296" s="148">
        <v>2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outlineLevel="1" x14ac:dyDescent="0.2">
      <c r="A297" s="155"/>
      <c r="B297" s="156"/>
      <c r="C297" s="200" t="s">
        <v>1512</v>
      </c>
      <c r="D297" s="191"/>
      <c r="E297" s="192">
        <v>493.43</v>
      </c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 t="s">
        <v>200</v>
      </c>
      <c r="AH297" s="148">
        <v>2</v>
      </c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55"/>
      <c r="B298" s="156"/>
      <c r="C298" s="201" t="s">
        <v>295</v>
      </c>
      <c r="D298" s="193"/>
      <c r="E298" s="194">
        <v>2299.46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 t="s">
        <v>200</v>
      </c>
      <c r="AH298" s="148">
        <v>3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1" x14ac:dyDescent="0.2">
      <c r="A299" s="155"/>
      <c r="B299" s="156"/>
      <c r="C299" s="199" t="s">
        <v>296</v>
      </c>
      <c r="D299" s="191"/>
      <c r="E299" s="192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 t="s">
        <v>200</v>
      </c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1" x14ac:dyDescent="0.2">
      <c r="A300" s="155"/>
      <c r="B300" s="156"/>
      <c r="C300" s="190" t="s">
        <v>1514</v>
      </c>
      <c r="D300" s="188"/>
      <c r="E300" s="189">
        <v>9197.83</v>
      </c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 t="s">
        <v>200</v>
      </c>
      <c r="AH300" s="148">
        <v>0</v>
      </c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67">
        <v>64</v>
      </c>
      <c r="B301" s="168" t="s">
        <v>524</v>
      </c>
      <c r="C301" s="184" t="s">
        <v>525</v>
      </c>
      <c r="D301" s="169" t="s">
        <v>526</v>
      </c>
      <c r="E301" s="170">
        <v>320</v>
      </c>
      <c r="F301" s="171"/>
      <c r="G301" s="172">
        <f>ROUND(E301*F301,2)</f>
        <v>0</v>
      </c>
      <c r="H301" s="171"/>
      <c r="I301" s="172">
        <f>ROUND(E301*H301,2)</f>
        <v>0</v>
      </c>
      <c r="J301" s="171"/>
      <c r="K301" s="172">
        <f>ROUND(E301*J301,2)</f>
        <v>0</v>
      </c>
      <c r="L301" s="172">
        <v>21</v>
      </c>
      <c r="M301" s="172">
        <f>G301*(1+L301/100)</f>
        <v>0</v>
      </c>
      <c r="N301" s="172">
        <v>0</v>
      </c>
      <c r="O301" s="172">
        <f>ROUND(E301*N301,2)</f>
        <v>0</v>
      </c>
      <c r="P301" s="172">
        <v>0</v>
      </c>
      <c r="Q301" s="172">
        <f>ROUND(E301*P301,2)</f>
        <v>0</v>
      </c>
      <c r="R301" s="172" t="s">
        <v>527</v>
      </c>
      <c r="S301" s="172" t="s">
        <v>177</v>
      </c>
      <c r="T301" s="173" t="s">
        <v>178</v>
      </c>
      <c r="U301" s="158">
        <v>0</v>
      </c>
      <c r="V301" s="158">
        <f>ROUND(E301*U301,2)</f>
        <v>0</v>
      </c>
      <c r="W301" s="15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 t="s">
        <v>528</v>
      </c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1" x14ac:dyDescent="0.2">
      <c r="A302" s="155"/>
      <c r="B302" s="156"/>
      <c r="C302" s="190" t="s">
        <v>529</v>
      </c>
      <c r="D302" s="188"/>
      <c r="E302" s="189">
        <v>40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 t="s">
        <v>200</v>
      </c>
      <c r="AH302" s="148">
        <v>0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outlineLevel="1" x14ac:dyDescent="0.2">
      <c r="A303" s="155"/>
      <c r="B303" s="156"/>
      <c r="C303" s="190" t="s">
        <v>530</v>
      </c>
      <c r="D303" s="188"/>
      <c r="E303" s="189">
        <v>40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 t="s">
        <v>200</v>
      </c>
      <c r="AH303" s="148">
        <v>0</v>
      </c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outlineLevel="1" x14ac:dyDescent="0.2">
      <c r="A304" s="155"/>
      <c r="B304" s="156"/>
      <c r="C304" s="190" t="s">
        <v>531</v>
      </c>
      <c r="D304" s="188"/>
      <c r="E304" s="189">
        <v>240</v>
      </c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 t="s">
        <v>200</v>
      </c>
      <c r="AH304" s="148">
        <v>0</v>
      </c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ht="25.5" x14ac:dyDescent="0.2">
      <c r="A305" s="161" t="s">
        <v>172</v>
      </c>
      <c r="B305" s="162" t="s">
        <v>96</v>
      </c>
      <c r="C305" s="182" t="s">
        <v>97</v>
      </c>
      <c r="D305" s="163"/>
      <c r="E305" s="164"/>
      <c r="F305" s="165"/>
      <c r="G305" s="165">
        <f>SUMIF(AG306:AG327,"&lt;&gt;NOR",G306:G327)</f>
        <v>0</v>
      </c>
      <c r="H305" s="165"/>
      <c r="I305" s="165">
        <f>SUM(I306:I327)</f>
        <v>0</v>
      </c>
      <c r="J305" s="165"/>
      <c r="K305" s="165">
        <f>SUM(K306:K327)</f>
        <v>0</v>
      </c>
      <c r="L305" s="165"/>
      <c r="M305" s="165">
        <f>SUM(M306:M327)</f>
        <v>0</v>
      </c>
      <c r="N305" s="165"/>
      <c r="O305" s="165">
        <f>SUM(O306:O327)</f>
        <v>0</v>
      </c>
      <c r="P305" s="165"/>
      <c r="Q305" s="165">
        <f>SUM(Q306:Q327)</f>
        <v>0</v>
      </c>
      <c r="R305" s="165"/>
      <c r="S305" s="165"/>
      <c r="T305" s="166"/>
      <c r="U305" s="160"/>
      <c r="V305" s="160">
        <f>SUM(V306:V327)</f>
        <v>329.65</v>
      </c>
      <c r="W305" s="160"/>
      <c r="AG305" t="s">
        <v>173</v>
      </c>
    </row>
    <row r="306" spans="1:60" ht="45" outlineLevel="1" x14ac:dyDescent="0.2">
      <c r="A306" s="167">
        <v>65</v>
      </c>
      <c r="B306" s="168" t="s">
        <v>532</v>
      </c>
      <c r="C306" s="184" t="s">
        <v>533</v>
      </c>
      <c r="D306" s="169" t="s">
        <v>195</v>
      </c>
      <c r="E306" s="170">
        <v>803.85599999999999</v>
      </c>
      <c r="F306" s="171"/>
      <c r="G306" s="172">
        <f>ROUND(E306*F306,2)</f>
        <v>0</v>
      </c>
      <c r="H306" s="171"/>
      <c r="I306" s="172">
        <f>ROUND(E306*H306,2)</f>
        <v>0</v>
      </c>
      <c r="J306" s="171"/>
      <c r="K306" s="172">
        <f>ROUND(E306*J306,2)</f>
        <v>0</v>
      </c>
      <c r="L306" s="172">
        <v>21</v>
      </c>
      <c r="M306" s="172">
        <f>G306*(1+L306/100)</f>
        <v>0</v>
      </c>
      <c r="N306" s="172">
        <v>0</v>
      </c>
      <c r="O306" s="172">
        <f>ROUND(E306*N306,2)</f>
        <v>0</v>
      </c>
      <c r="P306" s="172">
        <v>0</v>
      </c>
      <c r="Q306" s="172">
        <f>ROUND(E306*P306,2)</f>
        <v>0</v>
      </c>
      <c r="R306" s="172"/>
      <c r="S306" s="172" t="s">
        <v>177</v>
      </c>
      <c r="T306" s="173" t="s">
        <v>178</v>
      </c>
      <c r="U306" s="158">
        <v>0.308</v>
      </c>
      <c r="V306" s="158">
        <f>ROUND(E306*U306,2)</f>
        <v>247.59</v>
      </c>
      <c r="W306" s="15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 t="s">
        <v>196</v>
      </c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ht="22.5" outlineLevel="1" x14ac:dyDescent="0.2">
      <c r="A307" s="155"/>
      <c r="B307" s="156"/>
      <c r="C307" s="276" t="s">
        <v>534</v>
      </c>
      <c r="D307" s="277"/>
      <c r="E307" s="277"/>
      <c r="F307" s="277"/>
      <c r="G307" s="277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 t="s">
        <v>198</v>
      </c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97" t="str">
        <f>C307</f>
        <v>zárubněmi, umytí a vyčištění jiných zasklených a natíraných ploch a zařizovacích předmětů před předáním do užívání světlá výška podlaží do 4 m</v>
      </c>
      <c r="BB307" s="148"/>
      <c r="BC307" s="148"/>
      <c r="BD307" s="148"/>
      <c r="BE307" s="148"/>
      <c r="BF307" s="148"/>
      <c r="BG307" s="148"/>
      <c r="BH307" s="148"/>
    </row>
    <row r="308" spans="1:60" outlineLevel="1" x14ac:dyDescent="0.2">
      <c r="A308" s="155"/>
      <c r="B308" s="156"/>
      <c r="C308" s="199" t="s">
        <v>283</v>
      </c>
      <c r="D308" s="191"/>
      <c r="E308" s="192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 t="s">
        <v>200</v>
      </c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1" x14ac:dyDescent="0.2">
      <c r="A309" s="155"/>
      <c r="B309" s="156"/>
      <c r="C309" s="200" t="s">
        <v>1515</v>
      </c>
      <c r="D309" s="191"/>
      <c r="E309" s="192">
        <v>11.03</v>
      </c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 t="s">
        <v>200</v>
      </c>
      <c r="AH309" s="148">
        <v>2</v>
      </c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55"/>
      <c r="B310" s="156"/>
      <c r="C310" s="200" t="s">
        <v>1516</v>
      </c>
      <c r="D310" s="191"/>
      <c r="E310" s="192">
        <v>24.5</v>
      </c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 t="s">
        <v>200</v>
      </c>
      <c r="AH310" s="148">
        <v>2</v>
      </c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1" x14ac:dyDescent="0.2">
      <c r="A311" s="155"/>
      <c r="B311" s="156"/>
      <c r="C311" s="200" t="s">
        <v>1517</v>
      </c>
      <c r="D311" s="191"/>
      <c r="E311" s="192">
        <v>24.5</v>
      </c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 t="s">
        <v>200</v>
      </c>
      <c r="AH311" s="148">
        <v>2</v>
      </c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55"/>
      <c r="B312" s="156"/>
      <c r="C312" s="200" t="s">
        <v>1518</v>
      </c>
      <c r="D312" s="191"/>
      <c r="E312" s="192">
        <v>18.5</v>
      </c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 t="s">
        <v>200</v>
      </c>
      <c r="AH312" s="148">
        <v>2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1" x14ac:dyDescent="0.2">
      <c r="A313" s="155"/>
      <c r="B313" s="156"/>
      <c r="C313" s="201" t="s">
        <v>295</v>
      </c>
      <c r="D313" s="193"/>
      <c r="E313" s="194">
        <v>78.53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 t="s">
        <v>200</v>
      </c>
      <c r="AH313" s="148">
        <v>3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outlineLevel="1" x14ac:dyDescent="0.2">
      <c r="A314" s="155"/>
      <c r="B314" s="156"/>
      <c r="C314" s="199" t="s">
        <v>296</v>
      </c>
      <c r="D314" s="191"/>
      <c r="E314" s="192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 t="s">
        <v>200</v>
      </c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1" x14ac:dyDescent="0.2">
      <c r="A315" s="155"/>
      <c r="B315" s="156"/>
      <c r="C315" s="190" t="s">
        <v>1519</v>
      </c>
      <c r="D315" s="188"/>
      <c r="E315" s="189">
        <v>314.10000000000002</v>
      </c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 t="s">
        <v>200</v>
      </c>
      <c r="AH315" s="148">
        <v>0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1" x14ac:dyDescent="0.2">
      <c r="A316" s="155"/>
      <c r="B316" s="156"/>
      <c r="C316" s="190" t="s">
        <v>473</v>
      </c>
      <c r="D316" s="188"/>
      <c r="E316" s="189">
        <v>439.36</v>
      </c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 t="s">
        <v>200</v>
      </c>
      <c r="AH316" s="148">
        <v>0</v>
      </c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1" x14ac:dyDescent="0.2">
      <c r="A317" s="155"/>
      <c r="B317" s="156"/>
      <c r="C317" s="190" t="s">
        <v>540</v>
      </c>
      <c r="D317" s="188"/>
      <c r="E317" s="189">
        <v>50.4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 t="s">
        <v>200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outlineLevel="1" x14ac:dyDescent="0.2">
      <c r="A318" s="167">
        <v>66</v>
      </c>
      <c r="B318" s="168" t="s">
        <v>541</v>
      </c>
      <c r="C318" s="184" t="s">
        <v>542</v>
      </c>
      <c r="D318" s="169" t="s">
        <v>195</v>
      </c>
      <c r="E318" s="170">
        <v>580.5</v>
      </c>
      <c r="F318" s="171"/>
      <c r="G318" s="172">
        <f>ROUND(E318*F318,2)</f>
        <v>0</v>
      </c>
      <c r="H318" s="171"/>
      <c r="I318" s="172">
        <f>ROUND(E318*H318,2)</f>
        <v>0</v>
      </c>
      <c r="J318" s="171"/>
      <c r="K318" s="172">
        <f>ROUND(E318*J318,2)</f>
        <v>0</v>
      </c>
      <c r="L318" s="172">
        <v>21</v>
      </c>
      <c r="M318" s="172">
        <f>G318*(1+L318/100)</f>
        <v>0</v>
      </c>
      <c r="N318" s="172">
        <v>0</v>
      </c>
      <c r="O318" s="172">
        <f>ROUND(E318*N318,2)</f>
        <v>0</v>
      </c>
      <c r="P318" s="172">
        <v>0</v>
      </c>
      <c r="Q318" s="172">
        <f>ROUND(E318*P318,2)</f>
        <v>0</v>
      </c>
      <c r="R318" s="172"/>
      <c r="S318" s="172" t="s">
        <v>177</v>
      </c>
      <c r="T318" s="173" t="s">
        <v>178</v>
      </c>
      <c r="U318" s="158">
        <v>0.13</v>
      </c>
      <c r="V318" s="158">
        <f>ROUND(E318*U318,2)</f>
        <v>75.47</v>
      </c>
      <c r="W318" s="15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 t="s">
        <v>196</v>
      </c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1" x14ac:dyDescent="0.2">
      <c r="A319" s="155"/>
      <c r="B319" s="156"/>
      <c r="C319" s="190" t="s">
        <v>1267</v>
      </c>
      <c r="D319" s="188"/>
      <c r="E319" s="189">
        <v>21.6</v>
      </c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 t="s">
        <v>200</v>
      </c>
      <c r="AH319" s="148">
        <v>0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55"/>
      <c r="B320" s="156"/>
      <c r="C320" s="190" t="s">
        <v>1492</v>
      </c>
      <c r="D320" s="188"/>
      <c r="E320" s="189">
        <v>54</v>
      </c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 t="s">
        <v>200</v>
      </c>
      <c r="AH320" s="148">
        <v>0</v>
      </c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ht="22.5" outlineLevel="1" x14ac:dyDescent="0.2">
      <c r="A321" s="155"/>
      <c r="B321" s="156"/>
      <c r="C321" s="190" t="s">
        <v>1035</v>
      </c>
      <c r="D321" s="188"/>
      <c r="E321" s="189">
        <v>504.9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 t="s">
        <v>200</v>
      </c>
      <c r="AH321" s="148">
        <v>0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ht="22.5" outlineLevel="1" x14ac:dyDescent="0.2">
      <c r="A322" s="167">
        <v>67</v>
      </c>
      <c r="B322" s="168" t="s">
        <v>544</v>
      </c>
      <c r="C322" s="184" t="s">
        <v>545</v>
      </c>
      <c r="D322" s="169" t="s">
        <v>195</v>
      </c>
      <c r="E322" s="170">
        <v>439.35599999999999</v>
      </c>
      <c r="F322" s="171"/>
      <c r="G322" s="172">
        <f>ROUND(E322*F322,2)</f>
        <v>0</v>
      </c>
      <c r="H322" s="171"/>
      <c r="I322" s="172">
        <f>ROUND(E322*H322,2)</f>
        <v>0</v>
      </c>
      <c r="J322" s="171"/>
      <c r="K322" s="172">
        <f>ROUND(E322*J322,2)</f>
        <v>0</v>
      </c>
      <c r="L322" s="172">
        <v>21</v>
      </c>
      <c r="M322" s="172">
        <f>G322*(1+L322/100)</f>
        <v>0</v>
      </c>
      <c r="N322" s="172">
        <v>0</v>
      </c>
      <c r="O322" s="172">
        <f>ROUND(E322*N322,2)</f>
        <v>0</v>
      </c>
      <c r="P322" s="172">
        <v>0</v>
      </c>
      <c r="Q322" s="172">
        <f>ROUND(E322*P322,2)</f>
        <v>0</v>
      </c>
      <c r="R322" s="172"/>
      <c r="S322" s="172" t="s">
        <v>177</v>
      </c>
      <c r="T322" s="173" t="s">
        <v>178</v>
      </c>
      <c r="U322" s="158">
        <v>1.4999999999999999E-2</v>
      </c>
      <c r="V322" s="158">
        <f>ROUND(E322*U322,2)</f>
        <v>6.59</v>
      </c>
      <c r="W322" s="15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 t="s">
        <v>196</v>
      </c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1" x14ac:dyDescent="0.2">
      <c r="A323" s="155"/>
      <c r="B323" s="156"/>
      <c r="C323" s="190" t="s">
        <v>473</v>
      </c>
      <c r="D323" s="188"/>
      <c r="E323" s="189">
        <v>439.36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 t="s">
        <v>200</v>
      </c>
      <c r="AH323" s="148">
        <v>0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ht="22.5" outlineLevel="1" x14ac:dyDescent="0.2">
      <c r="A324" s="167">
        <v>68</v>
      </c>
      <c r="B324" s="168" t="s">
        <v>546</v>
      </c>
      <c r="C324" s="184" t="s">
        <v>547</v>
      </c>
      <c r="D324" s="169" t="s">
        <v>548</v>
      </c>
      <c r="E324" s="170">
        <v>120</v>
      </c>
      <c r="F324" s="171"/>
      <c r="G324" s="172">
        <f>ROUND(E324*F324,2)</f>
        <v>0</v>
      </c>
      <c r="H324" s="171"/>
      <c r="I324" s="172">
        <f>ROUND(E324*H324,2)</f>
        <v>0</v>
      </c>
      <c r="J324" s="171"/>
      <c r="K324" s="172">
        <f>ROUND(E324*J324,2)</f>
        <v>0</v>
      </c>
      <c r="L324" s="172">
        <v>21</v>
      </c>
      <c r="M324" s="172">
        <f>G324*(1+L324/100)</f>
        <v>0</v>
      </c>
      <c r="N324" s="172">
        <v>0</v>
      </c>
      <c r="O324" s="172">
        <f>ROUND(E324*N324,2)</f>
        <v>0</v>
      </c>
      <c r="P324" s="172">
        <v>0</v>
      </c>
      <c r="Q324" s="172">
        <f>ROUND(E324*P324,2)</f>
        <v>0</v>
      </c>
      <c r="R324" s="172"/>
      <c r="S324" s="172" t="s">
        <v>184</v>
      </c>
      <c r="T324" s="173" t="s">
        <v>178</v>
      </c>
      <c r="U324" s="158">
        <v>0</v>
      </c>
      <c r="V324" s="158">
        <f>ROUND(E324*U324,2)</f>
        <v>0</v>
      </c>
      <c r="W324" s="15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 t="s">
        <v>185</v>
      </c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1" x14ac:dyDescent="0.2">
      <c r="A325" s="155"/>
      <c r="B325" s="156"/>
      <c r="C325" s="190" t="s">
        <v>549</v>
      </c>
      <c r="D325" s="188"/>
      <c r="E325" s="189">
        <v>120</v>
      </c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 t="s">
        <v>200</v>
      </c>
      <c r="AH325" s="148">
        <v>0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67">
        <v>69</v>
      </c>
      <c r="B326" s="168" t="s">
        <v>550</v>
      </c>
      <c r="C326" s="184" t="s">
        <v>551</v>
      </c>
      <c r="D326" s="169" t="s">
        <v>256</v>
      </c>
      <c r="E326" s="170">
        <v>128</v>
      </c>
      <c r="F326" s="171"/>
      <c r="G326" s="172">
        <f>ROUND(E326*F326,2)</f>
        <v>0</v>
      </c>
      <c r="H326" s="171"/>
      <c r="I326" s="172">
        <f>ROUND(E326*H326,2)</f>
        <v>0</v>
      </c>
      <c r="J326" s="171"/>
      <c r="K326" s="172">
        <f>ROUND(E326*J326,2)</f>
        <v>0</v>
      </c>
      <c r="L326" s="172">
        <v>21</v>
      </c>
      <c r="M326" s="172">
        <f>G326*(1+L326/100)</f>
        <v>0</v>
      </c>
      <c r="N326" s="172">
        <v>0</v>
      </c>
      <c r="O326" s="172">
        <f>ROUND(E326*N326,2)</f>
        <v>0</v>
      </c>
      <c r="P326" s="172">
        <v>0</v>
      </c>
      <c r="Q326" s="172">
        <f>ROUND(E326*P326,2)</f>
        <v>0</v>
      </c>
      <c r="R326" s="172"/>
      <c r="S326" s="172" t="s">
        <v>184</v>
      </c>
      <c r="T326" s="173" t="s">
        <v>178</v>
      </c>
      <c r="U326" s="158">
        <v>0</v>
      </c>
      <c r="V326" s="158">
        <f>ROUND(E326*U326,2)</f>
        <v>0</v>
      </c>
      <c r="W326" s="15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 t="s">
        <v>196</v>
      </c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1" x14ac:dyDescent="0.2">
      <c r="A327" s="155"/>
      <c r="B327" s="156"/>
      <c r="C327" s="190" t="s">
        <v>552</v>
      </c>
      <c r="D327" s="188"/>
      <c r="E327" s="189">
        <v>128</v>
      </c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 t="s">
        <v>200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x14ac:dyDescent="0.2">
      <c r="A328" s="161" t="s">
        <v>172</v>
      </c>
      <c r="B328" s="162" t="s">
        <v>98</v>
      </c>
      <c r="C328" s="182" t="s">
        <v>99</v>
      </c>
      <c r="D328" s="163"/>
      <c r="E328" s="164"/>
      <c r="F328" s="165"/>
      <c r="G328" s="165">
        <f>SUMIF(AG329:AG378,"&lt;&gt;NOR",G329:G378)</f>
        <v>0</v>
      </c>
      <c r="H328" s="165"/>
      <c r="I328" s="165">
        <f>SUM(I329:I378)</f>
        <v>0</v>
      </c>
      <c r="J328" s="165"/>
      <c r="K328" s="165">
        <f>SUM(K329:K378)</f>
        <v>0</v>
      </c>
      <c r="L328" s="165"/>
      <c r="M328" s="165">
        <f>SUM(M329:M378)</f>
        <v>0</v>
      </c>
      <c r="N328" s="165"/>
      <c r="O328" s="165">
        <f>SUM(O329:O378)</f>
        <v>0</v>
      </c>
      <c r="P328" s="165"/>
      <c r="Q328" s="165">
        <f>SUM(Q329:Q378)</f>
        <v>0</v>
      </c>
      <c r="R328" s="165"/>
      <c r="S328" s="165"/>
      <c r="T328" s="166"/>
      <c r="U328" s="160"/>
      <c r="V328" s="160">
        <f>SUM(V329:V378)</f>
        <v>3267.9099999999994</v>
      </c>
      <c r="W328" s="160"/>
      <c r="AG328" t="s">
        <v>173</v>
      </c>
    </row>
    <row r="329" spans="1:60" outlineLevel="1" x14ac:dyDescent="0.2">
      <c r="A329" s="167">
        <v>70</v>
      </c>
      <c r="B329" s="168" t="s">
        <v>553</v>
      </c>
      <c r="C329" s="184" t="s">
        <v>554</v>
      </c>
      <c r="D329" s="169" t="s">
        <v>208</v>
      </c>
      <c r="E329" s="170">
        <v>3.0720000000000001</v>
      </c>
      <c r="F329" s="171"/>
      <c r="G329" s="172">
        <f>ROUND(E329*F329,2)</f>
        <v>0</v>
      </c>
      <c r="H329" s="171"/>
      <c r="I329" s="172">
        <f>ROUND(E329*H329,2)</f>
        <v>0</v>
      </c>
      <c r="J329" s="171"/>
      <c r="K329" s="172">
        <f>ROUND(E329*J329,2)</f>
        <v>0</v>
      </c>
      <c r="L329" s="172">
        <v>21</v>
      </c>
      <c r="M329" s="172">
        <f>G329*(1+L329/100)</f>
        <v>0</v>
      </c>
      <c r="N329" s="172">
        <v>0</v>
      </c>
      <c r="O329" s="172">
        <f>ROUND(E329*N329,2)</f>
        <v>0</v>
      </c>
      <c r="P329" s="172">
        <v>0</v>
      </c>
      <c r="Q329" s="172">
        <f>ROUND(E329*P329,2)</f>
        <v>0</v>
      </c>
      <c r="R329" s="172"/>
      <c r="S329" s="172" t="s">
        <v>177</v>
      </c>
      <c r="T329" s="173" t="s">
        <v>178</v>
      </c>
      <c r="U329" s="158">
        <v>6.4359999999999999</v>
      </c>
      <c r="V329" s="158">
        <f>ROUND(E329*U329,2)</f>
        <v>19.77</v>
      </c>
      <c r="W329" s="15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 t="s">
        <v>196</v>
      </c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outlineLevel="1" x14ac:dyDescent="0.2">
      <c r="A330" s="155"/>
      <c r="B330" s="156"/>
      <c r="C330" s="190" t="s">
        <v>1520</v>
      </c>
      <c r="D330" s="188"/>
      <c r="E330" s="189">
        <v>3.07</v>
      </c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 t="s">
        <v>200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ht="33.75" outlineLevel="1" x14ac:dyDescent="0.2">
      <c r="A331" s="167">
        <v>71</v>
      </c>
      <c r="B331" s="168" t="s">
        <v>557</v>
      </c>
      <c r="C331" s="184" t="s">
        <v>558</v>
      </c>
      <c r="D331" s="169" t="s">
        <v>208</v>
      </c>
      <c r="E331" s="170">
        <v>9.4063999999999997</v>
      </c>
      <c r="F331" s="171"/>
      <c r="G331" s="172">
        <f>ROUND(E331*F331,2)</f>
        <v>0</v>
      </c>
      <c r="H331" s="171"/>
      <c r="I331" s="172">
        <f>ROUND(E331*H331,2)</f>
        <v>0</v>
      </c>
      <c r="J331" s="171"/>
      <c r="K331" s="172">
        <f>ROUND(E331*J331,2)</f>
        <v>0</v>
      </c>
      <c r="L331" s="172">
        <v>21</v>
      </c>
      <c r="M331" s="172">
        <f>G331*(1+L331/100)</f>
        <v>0</v>
      </c>
      <c r="N331" s="172">
        <v>0</v>
      </c>
      <c r="O331" s="172">
        <f>ROUND(E331*N331,2)</f>
        <v>0</v>
      </c>
      <c r="P331" s="172">
        <v>0</v>
      </c>
      <c r="Q331" s="172">
        <f>ROUND(E331*P331,2)</f>
        <v>0</v>
      </c>
      <c r="R331" s="172"/>
      <c r="S331" s="172" t="s">
        <v>177</v>
      </c>
      <c r="T331" s="173" t="s">
        <v>178</v>
      </c>
      <c r="U331" s="158">
        <v>1.52</v>
      </c>
      <c r="V331" s="158">
        <f>ROUND(E331*U331,2)</f>
        <v>14.3</v>
      </c>
      <c r="W331" s="15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 t="s">
        <v>196</v>
      </c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outlineLevel="1" x14ac:dyDescent="0.2">
      <c r="A332" s="155"/>
      <c r="B332" s="156"/>
      <c r="C332" s="199" t="s">
        <v>283</v>
      </c>
      <c r="D332" s="191"/>
      <c r="E332" s="192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 t="s">
        <v>200</v>
      </c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outlineLevel="1" x14ac:dyDescent="0.2">
      <c r="A333" s="155"/>
      <c r="B333" s="156"/>
      <c r="C333" s="200" t="s">
        <v>559</v>
      </c>
      <c r="D333" s="191"/>
      <c r="E333" s="192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 t="s">
        <v>200</v>
      </c>
      <c r="AH333" s="148">
        <v>2</v>
      </c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outlineLevel="1" x14ac:dyDescent="0.2">
      <c r="A334" s="155"/>
      <c r="B334" s="156"/>
      <c r="C334" s="200" t="s">
        <v>560</v>
      </c>
      <c r="D334" s="191"/>
      <c r="E334" s="192">
        <v>22</v>
      </c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 t="s">
        <v>200</v>
      </c>
      <c r="AH334" s="148">
        <v>2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outlineLevel="1" x14ac:dyDescent="0.2">
      <c r="A335" s="155"/>
      <c r="B335" s="156"/>
      <c r="C335" s="200" t="s">
        <v>561</v>
      </c>
      <c r="D335" s="191"/>
      <c r="E335" s="192">
        <v>29.46</v>
      </c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 t="s">
        <v>200</v>
      </c>
      <c r="AH335" s="148">
        <v>2</v>
      </c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1" x14ac:dyDescent="0.2">
      <c r="A336" s="155"/>
      <c r="B336" s="156"/>
      <c r="C336" s="200" t="s">
        <v>562</v>
      </c>
      <c r="D336" s="191"/>
      <c r="E336" s="192">
        <v>29.46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 t="s">
        <v>200</v>
      </c>
      <c r="AH336" s="148">
        <v>2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outlineLevel="1" x14ac:dyDescent="0.2">
      <c r="A337" s="155"/>
      <c r="B337" s="156"/>
      <c r="C337" s="200" t="s">
        <v>563</v>
      </c>
      <c r="D337" s="191"/>
      <c r="E337" s="192">
        <v>13.15</v>
      </c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 t="s">
        <v>200</v>
      </c>
      <c r="AH337" s="148">
        <v>2</v>
      </c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outlineLevel="1" x14ac:dyDescent="0.2">
      <c r="A338" s="155"/>
      <c r="B338" s="156"/>
      <c r="C338" s="201" t="s">
        <v>295</v>
      </c>
      <c r="D338" s="193"/>
      <c r="E338" s="194">
        <v>94.06</v>
      </c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 t="s">
        <v>200</v>
      </c>
      <c r="AH338" s="148">
        <v>3</v>
      </c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/>
      <c r="B339" s="156"/>
      <c r="C339" s="199" t="s">
        <v>296</v>
      </c>
      <c r="D339" s="191"/>
      <c r="E339" s="192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 t="s">
        <v>200</v>
      </c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1" x14ac:dyDescent="0.2">
      <c r="A340" s="155"/>
      <c r="B340" s="156"/>
      <c r="C340" s="190" t="s">
        <v>564</v>
      </c>
      <c r="D340" s="188"/>
      <c r="E340" s="189">
        <v>9.41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 t="s">
        <v>200</v>
      </c>
      <c r="AH340" s="148">
        <v>0</v>
      </c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ht="33.75" outlineLevel="1" x14ac:dyDescent="0.2">
      <c r="A341" s="167">
        <v>72</v>
      </c>
      <c r="B341" s="168" t="s">
        <v>565</v>
      </c>
      <c r="C341" s="184" t="s">
        <v>566</v>
      </c>
      <c r="D341" s="169" t="s">
        <v>208</v>
      </c>
      <c r="E341" s="170">
        <v>103.43286000000001</v>
      </c>
      <c r="F341" s="171"/>
      <c r="G341" s="172">
        <f>ROUND(E341*F341,2)</f>
        <v>0</v>
      </c>
      <c r="H341" s="171"/>
      <c r="I341" s="172">
        <f>ROUND(E341*H341,2)</f>
        <v>0</v>
      </c>
      <c r="J341" s="171"/>
      <c r="K341" s="172">
        <f>ROUND(E341*J341,2)</f>
        <v>0</v>
      </c>
      <c r="L341" s="172">
        <v>21</v>
      </c>
      <c r="M341" s="172">
        <f>G341*(1+L341/100)</f>
        <v>0</v>
      </c>
      <c r="N341" s="172">
        <v>0</v>
      </c>
      <c r="O341" s="172">
        <f>ROUND(E341*N341,2)</f>
        <v>0</v>
      </c>
      <c r="P341" s="172">
        <v>0</v>
      </c>
      <c r="Q341" s="172">
        <f>ROUND(E341*P341,2)</f>
        <v>0</v>
      </c>
      <c r="R341" s="172"/>
      <c r="S341" s="172" t="s">
        <v>177</v>
      </c>
      <c r="T341" s="173" t="s">
        <v>178</v>
      </c>
      <c r="U341" s="158">
        <v>7.1950000000000003</v>
      </c>
      <c r="V341" s="158">
        <f>ROUND(E341*U341,2)</f>
        <v>744.2</v>
      </c>
      <c r="W341" s="15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 t="s">
        <v>196</v>
      </c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</row>
    <row r="342" spans="1:60" outlineLevel="1" x14ac:dyDescent="0.2">
      <c r="A342" s="155"/>
      <c r="B342" s="156"/>
      <c r="C342" s="190" t="s">
        <v>1521</v>
      </c>
      <c r="D342" s="188"/>
      <c r="E342" s="189">
        <v>7.63</v>
      </c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 t="s">
        <v>200</v>
      </c>
      <c r="AH342" s="148">
        <v>0</v>
      </c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1" x14ac:dyDescent="0.2">
      <c r="A343" s="155"/>
      <c r="B343" s="156"/>
      <c r="C343" s="190" t="s">
        <v>1522</v>
      </c>
      <c r="D343" s="188"/>
      <c r="E343" s="189">
        <v>16.36</v>
      </c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 t="s">
        <v>200</v>
      </c>
      <c r="AH343" s="148">
        <v>0</v>
      </c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outlineLevel="1" x14ac:dyDescent="0.2">
      <c r="A344" s="155"/>
      <c r="B344" s="156"/>
      <c r="C344" s="190" t="s">
        <v>1047</v>
      </c>
      <c r="D344" s="188"/>
      <c r="E344" s="189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 t="s">
        <v>200</v>
      </c>
      <c r="AH344" s="148">
        <v>0</v>
      </c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1" x14ac:dyDescent="0.2">
      <c r="A345" s="155"/>
      <c r="B345" s="156"/>
      <c r="C345" s="190" t="s">
        <v>1073</v>
      </c>
      <c r="D345" s="188"/>
      <c r="E345" s="189">
        <v>16.68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 t="s">
        <v>200</v>
      </c>
      <c r="AH345" s="148">
        <v>0</v>
      </c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1" x14ac:dyDescent="0.2">
      <c r="A346" s="155"/>
      <c r="B346" s="156"/>
      <c r="C346" s="190" t="s">
        <v>570</v>
      </c>
      <c r="D346" s="188"/>
      <c r="E346" s="189">
        <v>35.15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 t="s">
        <v>200</v>
      </c>
      <c r="AH346" s="148">
        <v>0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outlineLevel="1" x14ac:dyDescent="0.2">
      <c r="A347" s="155"/>
      <c r="B347" s="156"/>
      <c r="C347" s="190" t="s">
        <v>571</v>
      </c>
      <c r="D347" s="188"/>
      <c r="E347" s="189">
        <v>24.16</v>
      </c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 t="s">
        <v>200</v>
      </c>
      <c r="AH347" s="148">
        <v>0</v>
      </c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1" x14ac:dyDescent="0.2">
      <c r="A348" s="155"/>
      <c r="B348" s="156"/>
      <c r="C348" s="190" t="s">
        <v>572</v>
      </c>
      <c r="D348" s="188"/>
      <c r="E348" s="189">
        <v>3.44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 t="s">
        <v>200</v>
      </c>
      <c r="AH348" s="148">
        <v>0</v>
      </c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ht="33.75" outlineLevel="1" x14ac:dyDescent="0.2">
      <c r="A349" s="167">
        <v>73</v>
      </c>
      <c r="B349" s="168" t="s">
        <v>573</v>
      </c>
      <c r="C349" s="184" t="s">
        <v>574</v>
      </c>
      <c r="D349" s="169" t="s">
        <v>208</v>
      </c>
      <c r="E349" s="170">
        <v>68.190780000000004</v>
      </c>
      <c r="F349" s="171"/>
      <c r="G349" s="172">
        <f>ROUND(E349*F349,2)</f>
        <v>0</v>
      </c>
      <c r="H349" s="171"/>
      <c r="I349" s="172">
        <f>ROUND(E349*H349,2)</f>
        <v>0</v>
      </c>
      <c r="J349" s="171"/>
      <c r="K349" s="172">
        <f>ROUND(E349*J349,2)</f>
        <v>0</v>
      </c>
      <c r="L349" s="172">
        <v>21</v>
      </c>
      <c r="M349" s="172">
        <f>G349*(1+L349/100)</f>
        <v>0</v>
      </c>
      <c r="N349" s="172">
        <v>0</v>
      </c>
      <c r="O349" s="172">
        <f>ROUND(E349*N349,2)</f>
        <v>0</v>
      </c>
      <c r="P349" s="172">
        <v>0</v>
      </c>
      <c r="Q349" s="172">
        <f>ROUND(E349*P349,2)</f>
        <v>0</v>
      </c>
      <c r="R349" s="172"/>
      <c r="S349" s="172" t="s">
        <v>177</v>
      </c>
      <c r="T349" s="173" t="s">
        <v>178</v>
      </c>
      <c r="U349" s="158">
        <v>4.8280000000000003</v>
      </c>
      <c r="V349" s="158">
        <f>ROUND(E349*U349,2)</f>
        <v>329.23</v>
      </c>
      <c r="W349" s="15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 t="s">
        <v>196</v>
      </c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outlineLevel="1" x14ac:dyDescent="0.2">
      <c r="A350" s="155"/>
      <c r="B350" s="156"/>
      <c r="C350" s="190" t="s">
        <v>1522</v>
      </c>
      <c r="D350" s="188"/>
      <c r="E350" s="189">
        <v>16.36</v>
      </c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 t="s">
        <v>200</v>
      </c>
      <c r="AH350" s="148">
        <v>0</v>
      </c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outlineLevel="1" x14ac:dyDescent="0.2">
      <c r="A351" s="155"/>
      <c r="B351" s="156"/>
      <c r="C351" s="190" t="s">
        <v>1047</v>
      </c>
      <c r="D351" s="188"/>
      <c r="E351" s="189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 t="s">
        <v>200</v>
      </c>
      <c r="AH351" s="148">
        <v>0</v>
      </c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1" x14ac:dyDescent="0.2">
      <c r="A352" s="155"/>
      <c r="B352" s="156"/>
      <c r="C352" s="190" t="s">
        <v>1073</v>
      </c>
      <c r="D352" s="188"/>
      <c r="E352" s="189">
        <v>16.68</v>
      </c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 t="s">
        <v>200</v>
      </c>
      <c r="AH352" s="148">
        <v>0</v>
      </c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1" x14ac:dyDescent="0.2">
      <c r="A353" s="155"/>
      <c r="B353" s="156"/>
      <c r="C353" s="190" t="s">
        <v>570</v>
      </c>
      <c r="D353" s="188"/>
      <c r="E353" s="189">
        <v>35.15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 t="s">
        <v>200</v>
      </c>
      <c r="AH353" s="148">
        <v>0</v>
      </c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ht="45" outlineLevel="1" x14ac:dyDescent="0.2">
      <c r="A354" s="167">
        <v>74</v>
      </c>
      <c r="B354" s="168" t="s">
        <v>575</v>
      </c>
      <c r="C354" s="184" t="s">
        <v>576</v>
      </c>
      <c r="D354" s="169" t="s">
        <v>195</v>
      </c>
      <c r="E354" s="170">
        <v>426.66</v>
      </c>
      <c r="F354" s="171"/>
      <c r="G354" s="172">
        <f>ROUND(E354*F354,2)</f>
        <v>0</v>
      </c>
      <c r="H354" s="171"/>
      <c r="I354" s="172">
        <f>ROUND(E354*H354,2)</f>
        <v>0</v>
      </c>
      <c r="J354" s="171"/>
      <c r="K354" s="172">
        <f>ROUND(E354*J354,2)</f>
        <v>0</v>
      </c>
      <c r="L354" s="172">
        <v>21</v>
      </c>
      <c r="M354" s="172">
        <f>G354*(1+L354/100)</f>
        <v>0</v>
      </c>
      <c r="N354" s="172">
        <v>0</v>
      </c>
      <c r="O354" s="172">
        <f>ROUND(E354*N354,2)</f>
        <v>0</v>
      </c>
      <c r="P354" s="172">
        <v>0</v>
      </c>
      <c r="Q354" s="172">
        <f>ROUND(E354*P354,2)</f>
        <v>0</v>
      </c>
      <c r="R354" s="172"/>
      <c r="S354" s="172" t="s">
        <v>177</v>
      </c>
      <c r="T354" s="173" t="s">
        <v>178</v>
      </c>
      <c r="U354" s="158">
        <v>0.25900000000000001</v>
      </c>
      <c r="V354" s="158">
        <f>ROUND(E354*U354,2)</f>
        <v>110.5</v>
      </c>
      <c r="W354" s="15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 t="s">
        <v>196</v>
      </c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outlineLevel="1" x14ac:dyDescent="0.2">
      <c r="A355" s="155"/>
      <c r="B355" s="156"/>
      <c r="C355" s="190" t="s">
        <v>1047</v>
      </c>
      <c r="D355" s="188"/>
      <c r="E355" s="189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 t="s">
        <v>200</v>
      </c>
      <c r="AH355" s="148">
        <v>0</v>
      </c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outlineLevel="1" x14ac:dyDescent="0.2">
      <c r="A356" s="155"/>
      <c r="B356" s="156"/>
      <c r="C356" s="190" t="s">
        <v>1074</v>
      </c>
      <c r="D356" s="188"/>
      <c r="E356" s="189">
        <v>208.56</v>
      </c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 t="s">
        <v>200</v>
      </c>
      <c r="AH356" s="148">
        <v>0</v>
      </c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outlineLevel="1" x14ac:dyDescent="0.2">
      <c r="A357" s="155"/>
      <c r="B357" s="156"/>
      <c r="C357" s="190" t="s">
        <v>1498</v>
      </c>
      <c r="D357" s="188"/>
      <c r="E357" s="189">
        <v>218.1</v>
      </c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 t="s">
        <v>200</v>
      </c>
      <c r="AH357" s="148">
        <v>0</v>
      </c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ht="22.5" outlineLevel="1" x14ac:dyDescent="0.2">
      <c r="A358" s="167">
        <v>75</v>
      </c>
      <c r="B358" s="168" t="s">
        <v>578</v>
      </c>
      <c r="C358" s="184" t="s">
        <v>579</v>
      </c>
      <c r="D358" s="169" t="s">
        <v>208</v>
      </c>
      <c r="E358" s="170">
        <v>21.9678</v>
      </c>
      <c r="F358" s="171"/>
      <c r="G358" s="172">
        <f>ROUND(E358*F358,2)</f>
        <v>0</v>
      </c>
      <c r="H358" s="171"/>
      <c r="I358" s="172">
        <f>ROUND(E358*H358,2)</f>
        <v>0</v>
      </c>
      <c r="J358" s="171"/>
      <c r="K358" s="172">
        <f>ROUND(E358*J358,2)</f>
        <v>0</v>
      </c>
      <c r="L358" s="172">
        <v>21</v>
      </c>
      <c r="M358" s="172">
        <f>G358*(1+L358/100)</f>
        <v>0</v>
      </c>
      <c r="N358" s="172">
        <v>0</v>
      </c>
      <c r="O358" s="172">
        <f>ROUND(E358*N358,2)</f>
        <v>0</v>
      </c>
      <c r="P358" s="172">
        <v>0</v>
      </c>
      <c r="Q358" s="172">
        <f>ROUND(E358*P358,2)</f>
        <v>0</v>
      </c>
      <c r="R358" s="172"/>
      <c r="S358" s="172" t="s">
        <v>177</v>
      </c>
      <c r="T358" s="173" t="s">
        <v>178</v>
      </c>
      <c r="U358" s="158">
        <v>1.2569999999999999</v>
      </c>
      <c r="V358" s="158">
        <f>ROUND(E358*U358,2)</f>
        <v>27.61</v>
      </c>
      <c r="W358" s="15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 t="s">
        <v>196</v>
      </c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outlineLevel="1" x14ac:dyDescent="0.2">
      <c r="A359" s="155"/>
      <c r="B359" s="156"/>
      <c r="C359" s="190" t="s">
        <v>580</v>
      </c>
      <c r="D359" s="188"/>
      <c r="E359" s="189">
        <v>21.97</v>
      </c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 t="s">
        <v>200</v>
      </c>
      <c r="AH359" s="148">
        <v>0</v>
      </c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ht="22.5" outlineLevel="1" x14ac:dyDescent="0.2">
      <c r="A360" s="167">
        <v>76</v>
      </c>
      <c r="B360" s="168" t="s">
        <v>581</v>
      </c>
      <c r="C360" s="184" t="s">
        <v>582</v>
      </c>
      <c r="D360" s="169" t="s">
        <v>195</v>
      </c>
      <c r="E360" s="170">
        <v>851.5</v>
      </c>
      <c r="F360" s="171"/>
      <c r="G360" s="172">
        <f>ROUND(E360*F360,2)</f>
        <v>0</v>
      </c>
      <c r="H360" s="171"/>
      <c r="I360" s="172">
        <f>ROUND(E360*H360,2)</f>
        <v>0</v>
      </c>
      <c r="J360" s="171"/>
      <c r="K360" s="172">
        <f>ROUND(E360*J360,2)</f>
        <v>0</v>
      </c>
      <c r="L360" s="172">
        <v>21</v>
      </c>
      <c r="M360" s="172">
        <f>G360*(1+L360/100)</f>
        <v>0</v>
      </c>
      <c r="N360" s="172">
        <v>0</v>
      </c>
      <c r="O360" s="172">
        <f>ROUND(E360*N360,2)</f>
        <v>0</v>
      </c>
      <c r="P360" s="172">
        <v>0</v>
      </c>
      <c r="Q360" s="172">
        <f>ROUND(E360*P360,2)</f>
        <v>0</v>
      </c>
      <c r="R360" s="172"/>
      <c r="S360" s="172" t="s">
        <v>177</v>
      </c>
      <c r="T360" s="173" t="s">
        <v>178</v>
      </c>
      <c r="U360" s="158">
        <v>1.383</v>
      </c>
      <c r="V360" s="158">
        <f>ROUND(E360*U360,2)</f>
        <v>1177.6199999999999</v>
      </c>
      <c r="W360" s="15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 t="s">
        <v>196</v>
      </c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1" x14ac:dyDescent="0.2">
      <c r="A361" s="155"/>
      <c r="B361" s="156"/>
      <c r="C361" s="190" t="s">
        <v>1038</v>
      </c>
      <c r="D361" s="188"/>
      <c r="E361" s="189">
        <v>290.39999999999998</v>
      </c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 t="s">
        <v>200</v>
      </c>
      <c r="AH361" s="148">
        <v>0</v>
      </c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ht="22.5" outlineLevel="1" x14ac:dyDescent="0.2">
      <c r="A362" s="155"/>
      <c r="B362" s="156"/>
      <c r="C362" s="190" t="s">
        <v>448</v>
      </c>
      <c r="D362" s="188"/>
      <c r="E362" s="189">
        <v>72</v>
      </c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 t="s">
        <v>200</v>
      </c>
      <c r="AH362" s="148">
        <v>0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55"/>
      <c r="B363" s="156"/>
      <c r="C363" s="190" t="s">
        <v>449</v>
      </c>
      <c r="D363" s="188"/>
      <c r="E363" s="189">
        <v>78</v>
      </c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 t="s">
        <v>200</v>
      </c>
      <c r="AH363" s="148">
        <v>0</v>
      </c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outlineLevel="1" x14ac:dyDescent="0.2">
      <c r="A364" s="155"/>
      <c r="B364" s="156"/>
      <c r="C364" s="190" t="s">
        <v>1496</v>
      </c>
      <c r="D364" s="188"/>
      <c r="E364" s="189">
        <v>246.1</v>
      </c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 t="s">
        <v>200</v>
      </c>
      <c r="AH364" s="148">
        <v>0</v>
      </c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outlineLevel="1" x14ac:dyDescent="0.2">
      <c r="A365" s="155"/>
      <c r="B365" s="156"/>
      <c r="C365" s="190" t="s">
        <v>1497</v>
      </c>
      <c r="D365" s="188"/>
      <c r="E365" s="189">
        <v>165</v>
      </c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 t="s">
        <v>200</v>
      </c>
      <c r="AH365" s="148">
        <v>0</v>
      </c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ht="22.5" outlineLevel="1" x14ac:dyDescent="0.2">
      <c r="A366" s="167">
        <v>77</v>
      </c>
      <c r="B366" s="168" t="s">
        <v>583</v>
      </c>
      <c r="C366" s="184" t="s">
        <v>584</v>
      </c>
      <c r="D366" s="169" t="s">
        <v>195</v>
      </c>
      <c r="E366" s="170">
        <v>986.77499999999998</v>
      </c>
      <c r="F366" s="171"/>
      <c r="G366" s="172">
        <f>ROUND(E366*F366,2)</f>
        <v>0</v>
      </c>
      <c r="H366" s="171"/>
      <c r="I366" s="172">
        <f>ROUND(E366*H366,2)</f>
        <v>0</v>
      </c>
      <c r="J366" s="171"/>
      <c r="K366" s="172">
        <f>ROUND(E366*J366,2)</f>
        <v>0</v>
      </c>
      <c r="L366" s="172">
        <v>21</v>
      </c>
      <c r="M366" s="172">
        <f>G366*(1+L366/100)</f>
        <v>0</v>
      </c>
      <c r="N366" s="172">
        <v>0</v>
      </c>
      <c r="O366" s="172">
        <f>ROUND(E366*N366,2)</f>
        <v>0</v>
      </c>
      <c r="P366" s="172">
        <v>0</v>
      </c>
      <c r="Q366" s="172">
        <f>ROUND(E366*P366,2)</f>
        <v>0</v>
      </c>
      <c r="R366" s="172"/>
      <c r="S366" s="172" t="s">
        <v>177</v>
      </c>
      <c r="T366" s="173" t="s">
        <v>178</v>
      </c>
      <c r="U366" s="158">
        <v>0.85599999999999998</v>
      </c>
      <c r="V366" s="158">
        <f>ROUND(E366*U366,2)</f>
        <v>844.68</v>
      </c>
      <c r="W366" s="15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 t="s">
        <v>196</v>
      </c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1" x14ac:dyDescent="0.2">
      <c r="A367" s="155"/>
      <c r="B367" s="156"/>
      <c r="C367" s="190" t="s">
        <v>1486</v>
      </c>
      <c r="D367" s="188"/>
      <c r="E367" s="189">
        <v>1658</v>
      </c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 t="s">
        <v>200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outlineLevel="1" x14ac:dyDescent="0.2">
      <c r="A368" s="155"/>
      <c r="B368" s="156"/>
      <c r="C368" s="190" t="s">
        <v>1487</v>
      </c>
      <c r="D368" s="188"/>
      <c r="E368" s="189">
        <v>165</v>
      </c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 t="s">
        <v>200</v>
      </c>
      <c r="AH368" s="148">
        <v>0</v>
      </c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1" x14ac:dyDescent="0.2">
      <c r="A369" s="155"/>
      <c r="B369" s="156"/>
      <c r="C369" s="199" t="s">
        <v>283</v>
      </c>
      <c r="D369" s="191"/>
      <c r="E369" s="192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 t="s">
        <v>200</v>
      </c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1" x14ac:dyDescent="0.2">
      <c r="A370" s="155"/>
      <c r="B370" s="156"/>
      <c r="C370" s="200" t="s">
        <v>1042</v>
      </c>
      <c r="D370" s="191"/>
      <c r="E370" s="192">
        <v>290.39999999999998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 t="s">
        <v>200</v>
      </c>
      <c r="AH370" s="148">
        <v>2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ht="22.5" outlineLevel="1" x14ac:dyDescent="0.2">
      <c r="A371" s="155"/>
      <c r="B371" s="156"/>
      <c r="C371" s="200" t="s">
        <v>455</v>
      </c>
      <c r="D371" s="191"/>
      <c r="E371" s="192">
        <v>72</v>
      </c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 t="s">
        <v>200</v>
      </c>
      <c r="AH371" s="148">
        <v>2</v>
      </c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outlineLevel="1" x14ac:dyDescent="0.2">
      <c r="A372" s="155"/>
      <c r="B372" s="156"/>
      <c r="C372" s="200" t="s">
        <v>456</v>
      </c>
      <c r="D372" s="191"/>
      <c r="E372" s="192">
        <v>78</v>
      </c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 t="s">
        <v>200</v>
      </c>
      <c r="AH372" s="148">
        <v>2</v>
      </c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outlineLevel="1" x14ac:dyDescent="0.2">
      <c r="A373" s="155"/>
      <c r="B373" s="156"/>
      <c r="C373" s="200" t="s">
        <v>1523</v>
      </c>
      <c r="D373" s="191"/>
      <c r="E373" s="192">
        <v>246.1</v>
      </c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 t="s">
        <v>200</v>
      </c>
      <c r="AH373" s="148">
        <v>2</v>
      </c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outlineLevel="1" x14ac:dyDescent="0.2">
      <c r="A374" s="155"/>
      <c r="B374" s="156"/>
      <c r="C374" s="200" t="s">
        <v>1524</v>
      </c>
      <c r="D374" s="191"/>
      <c r="E374" s="192">
        <v>165</v>
      </c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 t="s">
        <v>200</v>
      </c>
      <c r="AH374" s="148">
        <v>2</v>
      </c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1" x14ac:dyDescent="0.2">
      <c r="A375" s="155"/>
      <c r="B375" s="156"/>
      <c r="C375" s="201" t="s">
        <v>295</v>
      </c>
      <c r="D375" s="193"/>
      <c r="E375" s="194">
        <v>851.5</v>
      </c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 t="s">
        <v>200</v>
      </c>
      <c r="AH375" s="148">
        <v>3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1" x14ac:dyDescent="0.2">
      <c r="A376" s="155"/>
      <c r="B376" s="156"/>
      <c r="C376" s="199" t="s">
        <v>296</v>
      </c>
      <c r="D376" s="191"/>
      <c r="E376" s="192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 t="s">
        <v>200</v>
      </c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/>
      <c r="B377" s="156"/>
      <c r="C377" s="190" t="s">
        <v>1525</v>
      </c>
      <c r="D377" s="188"/>
      <c r="E377" s="189">
        <v>-851.5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 t="s">
        <v>200</v>
      </c>
      <c r="AH377" s="148">
        <v>0</v>
      </c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1" x14ac:dyDescent="0.2">
      <c r="A378" s="155"/>
      <c r="B378" s="156"/>
      <c r="C378" s="190" t="s">
        <v>1495</v>
      </c>
      <c r="D378" s="188"/>
      <c r="E378" s="189">
        <v>15.28</v>
      </c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 t="s">
        <v>200</v>
      </c>
      <c r="AH378" s="148">
        <v>0</v>
      </c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x14ac:dyDescent="0.2">
      <c r="A379" s="161" t="s">
        <v>172</v>
      </c>
      <c r="B379" s="162" t="s">
        <v>100</v>
      </c>
      <c r="C379" s="182" t="s">
        <v>101</v>
      </c>
      <c r="D379" s="163"/>
      <c r="E379" s="164"/>
      <c r="F379" s="165"/>
      <c r="G379" s="165">
        <f>SUMIF(AG380:AG391,"&lt;&gt;NOR",G380:G391)</f>
        <v>0</v>
      </c>
      <c r="H379" s="165"/>
      <c r="I379" s="165">
        <f>SUM(I380:I391)</f>
        <v>0</v>
      </c>
      <c r="J379" s="165"/>
      <c r="K379" s="165">
        <f>SUM(K380:K391)</f>
        <v>0</v>
      </c>
      <c r="L379" s="165"/>
      <c r="M379" s="165">
        <f>SUM(M380:M391)</f>
        <v>0</v>
      </c>
      <c r="N379" s="165"/>
      <c r="O379" s="165">
        <f>SUM(O380:O391)</f>
        <v>0</v>
      </c>
      <c r="P379" s="165"/>
      <c r="Q379" s="165">
        <f>SUM(Q380:Q391)</f>
        <v>0</v>
      </c>
      <c r="R379" s="165"/>
      <c r="S379" s="165"/>
      <c r="T379" s="166"/>
      <c r="U379" s="160"/>
      <c r="V379" s="160">
        <f>SUM(V380:V391)</f>
        <v>322.06000000000006</v>
      </c>
      <c r="W379" s="160"/>
      <c r="AG379" t="s">
        <v>173</v>
      </c>
    </row>
    <row r="380" spans="1:60" ht="33.75" outlineLevel="1" x14ac:dyDescent="0.2">
      <c r="A380" s="167">
        <v>78</v>
      </c>
      <c r="B380" s="168" t="s">
        <v>586</v>
      </c>
      <c r="C380" s="184" t="s">
        <v>587</v>
      </c>
      <c r="D380" s="169" t="s">
        <v>227</v>
      </c>
      <c r="E380" s="170">
        <v>4</v>
      </c>
      <c r="F380" s="171"/>
      <c r="G380" s="172">
        <f>ROUND(E380*F380,2)</f>
        <v>0</v>
      </c>
      <c r="H380" s="171"/>
      <c r="I380" s="172">
        <f>ROUND(E380*H380,2)</f>
        <v>0</v>
      </c>
      <c r="J380" s="171"/>
      <c r="K380" s="172">
        <f>ROUND(E380*J380,2)</f>
        <v>0</v>
      </c>
      <c r="L380" s="172">
        <v>21</v>
      </c>
      <c r="M380" s="172">
        <f>G380*(1+L380/100)</f>
        <v>0</v>
      </c>
      <c r="N380" s="172">
        <v>0</v>
      </c>
      <c r="O380" s="172">
        <f>ROUND(E380*N380,2)</f>
        <v>0</v>
      </c>
      <c r="P380" s="172">
        <v>0</v>
      </c>
      <c r="Q380" s="172">
        <f>ROUND(E380*P380,2)</f>
        <v>0</v>
      </c>
      <c r="R380" s="172"/>
      <c r="S380" s="172" t="s">
        <v>177</v>
      </c>
      <c r="T380" s="173" t="s">
        <v>178</v>
      </c>
      <c r="U380" s="158">
        <v>3.9689999999999999</v>
      </c>
      <c r="V380" s="158">
        <f>ROUND(E380*U380,2)</f>
        <v>15.88</v>
      </c>
      <c r="W380" s="15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 t="s">
        <v>196</v>
      </c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1" x14ac:dyDescent="0.2">
      <c r="A381" s="155"/>
      <c r="B381" s="156"/>
      <c r="C381" s="190" t="s">
        <v>588</v>
      </c>
      <c r="D381" s="188"/>
      <c r="E381" s="189">
        <v>4</v>
      </c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 t="s">
        <v>200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ht="33.75" outlineLevel="1" x14ac:dyDescent="0.2">
      <c r="A382" s="167">
        <v>79</v>
      </c>
      <c r="B382" s="168" t="s">
        <v>589</v>
      </c>
      <c r="C382" s="184" t="s">
        <v>590</v>
      </c>
      <c r="D382" s="169" t="s">
        <v>256</v>
      </c>
      <c r="E382" s="170">
        <v>295.2</v>
      </c>
      <c r="F382" s="171"/>
      <c r="G382" s="172">
        <f>ROUND(E382*F382,2)</f>
        <v>0</v>
      </c>
      <c r="H382" s="171"/>
      <c r="I382" s="172">
        <f>ROUND(E382*H382,2)</f>
        <v>0</v>
      </c>
      <c r="J382" s="171"/>
      <c r="K382" s="172">
        <f>ROUND(E382*J382,2)</f>
        <v>0</v>
      </c>
      <c r="L382" s="172">
        <v>21</v>
      </c>
      <c r="M382" s="172">
        <f>G382*(1+L382/100)</f>
        <v>0</v>
      </c>
      <c r="N382" s="172">
        <v>0</v>
      </c>
      <c r="O382" s="172">
        <f>ROUND(E382*N382,2)</f>
        <v>0</v>
      </c>
      <c r="P382" s="172">
        <v>0</v>
      </c>
      <c r="Q382" s="172">
        <f>ROUND(E382*P382,2)</f>
        <v>0</v>
      </c>
      <c r="R382" s="172"/>
      <c r="S382" s="172" t="s">
        <v>177</v>
      </c>
      <c r="T382" s="173" t="s">
        <v>178</v>
      </c>
      <c r="U382" s="158">
        <v>0.82599999999999996</v>
      </c>
      <c r="V382" s="158">
        <f>ROUND(E382*U382,2)</f>
        <v>243.84</v>
      </c>
      <c r="W382" s="15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 t="s">
        <v>196</v>
      </c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outlineLevel="1" x14ac:dyDescent="0.2">
      <c r="A383" s="155"/>
      <c r="B383" s="156"/>
      <c r="C383" s="190" t="s">
        <v>1526</v>
      </c>
      <c r="D383" s="188"/>
      <c r="E383" s="189">
        <v>295.2</v>
      </c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 t="s">
        <v>200</v>
      </c>
      <c r="AH383" s="148">
        <v>0</v>
      </c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ht="33.75" outlineLevel="1" x14ac:dyDescent="0.2">
      <c r="A384" s="167">
        <v>80</v>
      </c>
      <c r="B384" s="168" t="s">
        <v>592</v>
      </c>
      <c r="C384" s="184" t="s">
        <v>593</v>
      </c>
      <c r="D384" s="169" t="s">
        <v>195</v>
      </c>
      <c r="E384" s="170">
        <v>7.56</v>
      </c>
      <c r="F384" s="171"/>
      <c r="G384" s="172">
        <f>ROUND(E384*F384,2)</f>
        <v>0</v>
      </c>
      <c r="H384" s="171"/>
      <c r="I384" s="172">
        <f>ROUND(E384*H384,2)</f>
        <v>0</v>
      </c>
      <c r="J384" s="171"/>
      <c r="K384" s="172">
        <f>ROUND(E384*J384,2)</f>
        <v>0</v>
      </c>
      <c r="L384" s="172">
        <v>21</v>
      </c>
      <c r="M384" s="172">
        <f>G384*(1+L384/100)</f>
        <v>0</v>
      </c>
      <c r="N384" s="172">
        <v>0</v>
      </c>
      <c r="O384" s="172">
        <f>ROUND(E384*N384,2)</f>
        <v>0</v>
      </c>
      <c r="P384" s="172">
        <v>0</v>
      </c>
      <c r="Q384" s="172">
        <f>ROUND(E384*P384,2)</f>
        <v>0</v>
      </c>
      <c r="R384" s="172"/>
      <c r="S384" s="172" t="s">
        <v>177</v>
      </c>
      <c r="T384" s="173" t="s">
        <v>178</v>
      </c>
      <c r="U384" s="158">
        <v>0.26</v>
      </c>
      <c r="V384" s="158">
        <f>ROUND(E384*U384,2)</f>
        <v>1.97</v>
      </c>
      <c r="W384" s="15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 t="s">
        <v>196</v>
      </c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1" x14ac:dyDescent="0.2">
      <c r="A385" s="155"/>
      <c r="B385" s="156"/>
      <c r="C385" s="190" t="s">
        <v>412</v>
      </c>
      <c r="D385" s="188"/>
      <c r="E385" s="189">
        <v>7.56</v>
      </c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 t="s">
        <v>200</v>
      </c>
      <c r="AH385" s="148">
        <v>0</v>
      </c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ht="22.5" outlineLevel="1" x14ac:dyDescent="0.2">
      <c r="A386" s="167">
        <v>81</v>
      </c>
      <c r="B386" s="168" t="s">
        <v>594</v>
      </c>
      <c r="C386" s="184" t="s">
        <v>595</v>
      </c>
      <c r="D386" s="169" t="s">
        <v>195</v>
      </c>
      <c r="E386" s="170">
        <v>154.79</v>
      </c>
      <c r="F386" s="171"/>
      <c r="G386" s="172">
        <f>ROUND(E386*F386,2)</f>
        <v>0</v>
      </c>
      <c r="H386" s="171"/>
      <c r="I386" s="172">
        <f>ROUND(E386*H386,2)</f>
        <v>0</v>
      </c>
      <c r="J386" s="171"/>
      <c r="K386" s="172">
        <f>ROUND(E386*J386,2)</f>
        <v>0</v>
      </c>
      <c r="L386" s="172">
        <v>21</v>
      </c>
      <c r="M386" s="172">
        <f>G386*(1+L386/100)</f>
        <v>0</v>
      </c>
      <c r="N386" s="172">
        <v>0</v>
      </c>
      <c r="O386" s="172">
        <f>ROUND(E386*N386,2)</f>
        <v>0</v>
      </c>
      <c r="P386" s="172">
        <v>0</v>
      </c>
      <c r="Q386" s="172">
        <f>ROUND(E386*P386,2)</f>
        <v>0</v>
      </c>
      <c r="R386" s="172"/>
      <c r="S386" s="172" t="s">
        <v>177</v>
      </c>
      <c r="T386" s="173" t="s">
        <v>178</v>
      </c>
      <c r="U386" s="158">
        <v>0.39</v>
      </c>
      <c r="V386" s="158">
        <f>ROUND(E386*U386,2)</f>
        <v>60.37</v>
      </c>
      <c r="W386" s="15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 t="s">
        <v>196</v>
      </c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55"/>
      <c r="B387" s="156"/>
      <c r="C387" s="190" t="s">
        <v>423</v>
      </c>
      <c r="D387" s="188"/>
      <c r="E387" s="189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 t="s">
        <v>200</v>
      </c>
      <c r="AH387" s="148">
        <v>0</v>
      </c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1" x14ac:dyDescent="0.2">
      <c r="A388" s="155"/>
      <c r="B388" s="156"/>
      <c r="C388" s="190" t="s">
        <v>1488</v>
      </c>
      <c r="D388" s="188"/>
      <c r="E388" s="189">
        <v>30.87</v>
      </c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 t="s">
        <v>200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55"/>
      <c r="B389" s="156"/>
      <c r="C389" s="190" t="s">
        <v>1489</v>
      </c>
      <c r="D389" s="188"/>
      <c r="E389" s="189">
        <v>54.48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 t="s">
        <v>200</v>
      </c>
      <c r="AH389" s="148">
        <v>0</v>
      </c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outlineLevel="1" x14ac:dyDescent="0.2">
      <c r="A390" s="155"/>
      <c r="B390" s="156"/>
      <c r="C390" s="190" t="s">
        <v>1490</v>
      </c>
      <c r="D390" s="188"/>
      <c r="E390" s="189">
        <v>33.44</v>
      </c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 t="s">
        <v>200</v>
      </c>
      <c r="AH390" s="148">
        <v>0</v>
      </c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1" x14ac:dyDescent="0.2">
      <c r="A391" s="155"/>
      <c r="B391" s="156"/>
      <c r="C391" s="190" t="s">
        <v>1491</v>
      </c>
      <c r="D391" s="188"/>
      <c r="E391" s="189">
        <v>36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 t="s">
        <v>200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x14ac:dyDescent="0.2">
      <c r="A392" s="161" t="s">
        <v>172</v>
      </c>
      <c r="B392" s="162" t="s">
        <v>102</v>
      </c>
      <c r="C392" s="182" t="s">
        <v>103</v>
      </c>
      <c r="D392" s="163"/>
      <c r="E392" s="164"/>
      <c r="F392" s="165"/>
      <c r="G392" s="165">
        <f>SUMIF(AG393:AG402,"&lt;&gt;NOR",G393:G402)</f>
        <v>0</v>
      </c>
      <c r="H392" s="165"/>
      <c r="I392" s="165">
        <f>SUM(I393:I402)</f>
        <v>0</v>
      </c>
      <c r="J392" s="165"/>
      <c r="K392" s="165">
        <f>SUM(K393:K402)</f>
        <v>0</v>
      </c>
      <c r="L392" s="165"/>
      <c r="M392" s="165">
        <f>SUM(M393:M402)</f>
        <v>0</v>
      </c>
      <c r="N392" s="165"/>
      <c r="O392" s="165">
        <f>SUM(O393:O402)</f>
        <v>0</v>
      </c>
      <c r="P392" s="165"/>
      <c r="Q392" s="165">
        <f>SUM(Q393:Q402)</f>
        <v>0</v>
      </c>
      <c r="R392" s="165"/>
      <c r="S392" s="165"/>
      <c r="T392" s="166"/>
      <c r="U392" s="160"/>
      <c r="V392" s="160">
        <f>SUM(V393:V402)</f>
        <v>304.97000000000003</v>
      </c>
      <c r="W392" s="160"/>
      <c r="AG392" t="s">
        <v>173</v>
      </c>
    </row>
    <row r="393" spans="1:60" ht="33.75" outlineLevel="1" x14ac:dyDescent="0.2">
      <c r="A393" s="167">
        <v>82</v>
      </c>
      <c r="B393" s="168" t="s">
        <v>596</v>
      </c>
      <c r="C393" s="184" t="s">
        <v>597</v>
      </c>
      <c r="D393" s="169" t="s">
        <v>227</v>
      </c>
      <c r="E393" s="170">
        <v>66</v>
      </c>
      <c r="F393" s="171"/>
      <c r="G393" s="172">
        <f>ROUND(E393*F393,2)</f>
        <v>0</v>
      </c>
      <c r="H393" s="171"/>
      <c r="I393" s="172">
        <f>ROUND(E393*H393,2)</f>
        <v>0</v>
      </c>
      <c r="J393" s="171"/>
      <c r="K393" s="172">
        <f>ROUND(E393*J393,2)</f>
        <v>0</v>
      </c>
      <c r="L393" s="172">
        <v>21</v>
      </c>
      <c r="M393" s="172">
        <f>G393*(1+L393/100)</f>
        <v>0</v>
      </c>
      <c r="N393" s="172">
        <v>0</v>
      </c>
      <c r="O393" s="172">
        <f>ROUND(E393*N393,2)</f>
        <v>0</v>
      </c>
      <c r="P393" s="172">
        <v>0</v>
      </c>
      <c r="Q393" s="172">
        <f>ROUND(E393*P393,2)</f>
        <v>0</v>
      </c>
      <c r="R393" s="172"/>
      <c r="S393" s="172" t="s">
        <v>177</v>
      </c>
      <c r="T393" s="173" t="s">
        <v>178</v>
      </c>
      <c r="U393" s="158">
        <v>1.6208</v>
      </c>
      <c r="V393" s="158">
        <f>ROUND(E393*U393,2)</f>
        <v>106.97</v>
      </c>
      <c r="W393" s="15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 t="s">
        <v>196</v>
      </c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1" x14ac:dyDescent="0.2">
      <c r="A394" s="155"/>
      <c r="B394" s="156"/>
      <c r="C394" s="190" t="s">
        <v>598</v>
      </c>
      <c r="D394" s="188"/>
      <c r="E394" s="189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 t="s">
        <v>200</v>
      </c>
      <c r="AH394" s="148">
        <v>0</v>
      </c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outlineLevel="1" x14ac:dyDescent="0.2">
      <c r="A395" s="155"/>
      <c r="B395" s="156"/>
      <c r="C395" s="190" t="s">
        <v>599</v>
      </c>
      <c r="D395" s="188"/>
      <c r="E395" s="189">
        <v>10</v>
      </c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 t="s">
        <v>200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outlineLevel="1" x14ac:dyDescent="0.2">
      <c r="A396" s="155"/>
      <c r="B396" s="156"/>
      <c r="C396" s="190" t="s">
        <v>1077</v>
      </c>
      <c r="D396" s="188"/>
      <c r="E396" s="189">
        <v>48</v>
      </c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 t="s">
        <v>200</v>
      </c>
      <c r="AH396" s="148">
        <v>0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ht="22.5" outlineLevel="1" x14ac:dyDescent="0.2">
      <c r="A397" s="155"/>
      <c r="B397" s="156"/>
      <c r="C397" s="190" t="s">
        <v>601</v>
      </c>
      <c r="D397" s="188"/>
      <c r="E397" s="189">
        <v>8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 t="s">
        <v>200</v>
      </c>
      <c r="AH397" s="148">
        <v>0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outlineLevel="1" x14ac:dyDescent="0.2">
      <c r="A398" s="167">
        <v>83</v>
      </c>
      <c r="B398" s="168" t="s">
        <v>602</v>
      </c>
      <c r="C398" s="184" t="s">
        <v>603</v>
      </c>
      <c r="D398" s="169" t="s">
        <v>256</v>
      </c>
      <c r="E398" s="170">
        <v>132</v>
      </c>
      <c r="F398" s="171"/>
      <c r="G398" s="172">
        <f>ROUND(E398*F398,2)</f>
        <v>0</v>
      </c>
      <c r="H398" s="171"/>
      <c r="I398" s="172">
        <f>ROUND(E398*H398,2)</f>
        <v>0</v>
      </c>
      <c r="J398" s="171"/>
      <c r="K398" s="172">
        <f>ROUND(E398*J398,2)</f>
        <v>0</v>
      </c>
      <c r="L398" s="172">
        <v>21</v>
      </c>
      <c r="M398" s="172">
        <f>G398*(1+L398/100)</f>
        <v>0</v>
      </c>
      <c r="N398" s="172">
        <v>0</v>
      </c>
      <c r="O398" s="172">
        <f>ROUND(E398*N398,2)</f>
        <v>0</v>
      </c>
      <c r="P398" s="172">
        <v>0</v>
      </c>
      <c r="Q398" s="172">
        <f>ROUND(E398*P398,2)</f>
        <v>0</v>
      </c>
      <c r="R398" s="172"/>
      <c r="S398" s="172" t="s">
        <v>177</v>
      </c>
      <c r="T398" s="173" t="s">
        <v>178</v>
      </c>
      <c r="U398" s="158">
        <v>1.5</v>
      </c>
      <c r="V398" s="158">
        <f>ROUND(E398*U398,2)</f>
        <v>198</v>
      </c>
      <c r="W398" s="15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 t="s">
        <v>196</v>
      </c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1" x14ac:dyDescent="0.2">
      <c r="A399" s="155"/>
      <c r="B399" s="156"/>
      <c r="C399" s="190" t="s">
        <v>598</v>
      </c>
      <c r="D399" s="188"/>
      <c r="E399" s="189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 t="s">
        <v>200</v>
      </c>
      <c r="AH399" s="148">
        <v>0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outlineLevel="1" x14ac:dyDescent="0.2">
      <c r="A400" s="155"/>
      <c r="B400" s="156"/>
      <c r="C400" s="190" t="s">
        <v>604</v>
      </c>
      <c r="D400" s="188"/>
      <c r="E400" s="189">
        <v>20</v>
      </c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 t="s">
        <v>200</v>
      </c>
      <c r="AH400" s="148">
        <v>0</v>
      </c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outlineLevel="1" x14ac:dyDescent="0.2">
      <c r="A401" s="155"/>
      <c r="B401" s="156"/>
      <c r="C401" s="190" t="s">
        <v>1079</v>
      </c>
      <c r="D401" s="188"/>
      <c r="E401" s="189">
        <v>96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 t="s">
        <v>200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ht="22.5" outlineLevel="1" x14ac:dyDescent="0.2">
      <c r="A402" s="155"/>
      <c r="B402" s="156"/>
      <c r="C402" s="190" t="s">
        <v>606</v>
      </c>
      <c r="D402" s="188"/>
      <c r="E402" s="189">
        <v>16</v>
      </c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 t="s">
        <v>200</v>
      </c>
      <c r="AH402" s="148">
        <v>0</v>
      </c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x14ac:dyDescent="0.2">
      <c r="A403" s="161" t="s">
        <v>172</v>
      </c>
      <c r="B403" s="162" t="s">
        <v>104</v>
      </c>
      <c r="C403" s="182" t="s">
        <v>105</v>
      </c>
      <c r="D403" s="163"/>
      <c r="E403" s="164"/>
      <c r="F403" s="165"/>
      <c r="G403" s="165">
        <f>SUMIF(AG404:AG404,"&lt;&gt;NOR",G404:G404)</f>
        <v>0</v>
      </c>
      <c r="H403" s="165"/>
      <c r="I403" s="165">
        <f>SUM(I404:I404)</f>
        <v>0</v>
      </c>
      <c r="J403" s="165"/>
      <c r="K403" s="165">
        <f>SUM(K404:K404)</f>
        <v>0</v>
      </c>
      <c r="L403" s="165"/>
      <c r="M403" s="165">
        <f>SUM(M404:M404)</f>
        <v>0</v>
      </c>
      <c r="N403" s="165"/>
      <c r="O403" s="165">
        <f>SUM(O404:O404)</f>
        <v>0</v>
      </c>
      <c r="P403" s="165"/>
      <c r="Q403" s="165">
        <f>SUM(Q404:Q404)</f>
        <v>0</v>
      </c>
      <c r="R403" s="165"/>
      <c r="S403" s="165"/>
      <c r="T403" s="166"/>
      <c r="U403" s="160"/>
      <c r="V403" s="160">
        <f>SUM(V404:V404)</f>
        <v>958.59</v>
      </c>
      <c r="W403" s="160"/>
      <c r="AG403" t="s">
        <v>173</v>
      </c>
    </row>
    <row r="404" spans="1:60" ht="33.75" outlineLevel="1" x14ac:dyDescent="0.2">
      <c r="A404" s="174">
        <v>84</v>
      </c>
      <c r="B404" s="175" t="s">
        <v>607</v>
      </c>
      <c r="C404" s="183" t="s">
        <v>608</v>
      </c>
      <c r="D404" s="176" t="s">
        <v>234</v>
      </c>
      <c r="E404" s="177">
        <v>492.84881999999999</v>
      </c>
      <c r="F404" s="178"/>
      <c r="G404" s="179">
        <f>ROUND(E404*F404,2)</f>
        <v>0</v>
      </c>
      <c r="H404" s="178"/>
      <c r="I404" s="179">
        <f>ROUND(E404*H404,2)</f>
        <v>0</v>
      </c>
      <c r="J404" s="178"/>
      <c r="K404" s="179">
        <f>ROUND(E404*J404,2)</f>
        <v>0</v>
      </c>
      <c r="L404" s="179">
        <v>21</v>
      </c>
      <c r="M404" s="179">
        <f>G404*(1+L404/100)</f>
        <v>0</v>
      </c>
      <c r="N404" s="179">
        <v>0</v>
      </c>
      <c r="O404" s="179">
        <f>ROUND(E404*N404,2)</f>
        <v>0</v>
      </c>
      <c r="P404" s="179">
        <v>0</v>
      </c>
      <c r="Q404" s="179">
        <f>ROUND(E404*P404,2)</f>
        <v>0</v>
      </c>
      <c r="R404" s="179"/>
      <c r="S404" s="179" t="s">
        <v>177</v>
      </c>
      <c r="T404" s="180" t="s">
        <v>178</v>
      </c>
      <c r="U404" s="158">
        <v>1.9450000000000001</v>
      </c>
      <c r="V404" s="158">
        <f>ROUND(E404*U404,2)</f>
        <v>958.59</v>
      </c>
      <c r="W404" s="15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 t="s">
        <v>196</v>
      </c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x14ac:dyDescent="0.2">
      <c r="A405" s="161" t="s">
        <v>172</v>
      </c>
      <c r="B405" s="162" t="s">
        <v>106</v>
      </c>
      <c r="C405" s="182" t="s">
        <v>107</v>
      </c>
      <c r="D405" s="163"/>
      <c r="E405" s="164"/>
      <c r="F405" s="165"/>
      <c r="G405" s="165">
        <f>SUMIF(AG406:AG466,"&lt;&gt;NOR",G406:G466)</f>
        <v>0</v>
      </c>
      <c r="H405" s="165"/>
      <c r="I405" s="165">
        <f>SUM(I406:I466)</f>
        <v>0</v>
      </c>
      <c r="J405" s="165"/>
      <c r="K405" s="165">
        <f>SUM(K406:K466)</f>
        <v>0</v>
      </c>
      <c r="L405" s="165"/>
      <c r="M405" s="165">
        <f>SUM(M406:M466)</f>
        <v>0</v>
      </c>
      <c r="N405" s="165"/>
      <c r="O405" s="165">
        <f>SUM(O406:O466)</f>
        <v>0</v>
      </c>
      <c r="P405" s="165"/>
      <c r="Q405" s="165">
        <f>SUM(Q406:Q466)</f>
        <v>0</v>
      </c>
      <c r="R405" s="165"/>
      <c r="S405" s="165"/>
      <c r="T405" s="166"/>
      <c r="U405" s="160"/>
      <c r="V405" s="160">
        <f>SUM(V406:V466)</f>
        <v>248.88000000000005</v>
      </c>
      <c r="W405" s="160"/>
      <c r="AG405" t="s">
        <v>173</v>
      </c>
    </row>
    <row r="406" spans="1:60" ht="33.75" outlineLevel="1" x14ac:dyDescent="0.2">
      <c r="A406" s="167">
        <v>85</v>
      </c>
      <c r="B406" s="168" t="s">
        <v>609</v>
      </c>
      <c r="C406" s="184" t="s">
        <v>610</v>
      </c>
      <c r="D406" s="169" t="s">
        <v>195</v>
      </c>
      <c r="E406" s="170">
        <v>512.93399999999997</v>
      </c>
      <c r="F406" s="171"/>
      <c r="G406" s="172">
        <f>ROUND(E406*F406,2)</f>
        <v>0</v>
      </c>
      <c r="H406" s="171"/>
      <c r="I406" s="172">
        <f>ROUND(E406*H406,2)</f>
        <v>0</v>
      </c>
      <c r="J406" s="171"/>
      <c r="K406" s="172">
        <f>ROUND(E406*J406,2)</f>
        <v>0</v>
      </c>
      <c r="L406" s="172">
        <v>21</v>
      </c>
      <c r="M406" s="172">
        <f>G406*(1+L406/100)</f>
        <v>0</v>
      </c>
      <c r="N406" s="172">
        <v>0</v>
      </c>
      <c r="O406" s="172">
        <f>ROUND(E406*N406,2)</f>
        <v>0</v>
      </c>
      <c r="P406" s="172">
        <v>0</v>
      </c>
      <c r="Q406" s="172">
        <f>ROUND(E406*P406,2)</f>
        <v>0</v>
      </c>
      <c r="R406" s="172"/>
      <c r="S406" s="172" t="s">
        <v>177</v>
      </c>
      <c r="T406" s="173" t="s">
        <v>178</v>
      </c>
      <c r="U406" s="158">
        <v>2.75E-2</v>
      </c>
      <c r="V406" s="158">
        <f>ROUND(E406*U406,2)</f>
        <v>14.11</v>
      </c>
      <c r="W406" s="15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 t="s">
        <v>611</v>
      </c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outlineLevel="1" x14ac:dyDescent="0.2">
      <c r="A407" s="155"/>
      <c r="B407" s="156"/>
      <c r="C407" s="190" t="s">
        <v>1527</v>
      </c>
      <c r="D407" s="188"/>
      <c r="E407" s="189">
        <v>239.91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 t="s">
        <v>200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outlineLevel="1" x14ac:dyDescent="0.2">
      <c r="A408" s="155"/>
      <c r="B408" s="156"/>
      <c r="C408" s="190" t="s">
        <v>1047</v>
      </c>
      <c r="D408" s="188"/>
      <c r="E408" s="189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 t="s">
        <v>200</v>
      </c>
      <c r="AH408" s="148">
        <v>0</v>
      </c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55"/>
      <c r="B409" s="156"/>
      <c r="C409" s="190" t="s">
        <v>1082</v>
      </c>
      <c r="D409" s="188"/>
      <c r="E409" s="189">
        <v>273.02</v>
      </c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 t="s">
        <v>200</v>
      </c>
      <c r="AH409" s="148">
        <v>0</v>
      </c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ht="33.75" outlineLevel="1" x14ac:dyDescent="0.2">
      <c r="A410" s="167">
        <v>86</v>
      </c>
      <c r="B410" s="168" t="s">
        <v>614</v>
      </c>
      <c r="C410" s="184" t="s">
        <v>615</v>
      </c>
      <c r="D410" s="169" t="s">
        <v>195</v>
      </c>
      <c r="E410" s="170">
        <v>93.822000000000003</v>
      </c>
      <c r="F410" s="171"/>
      <c r="G410" s="172">
        <f>ROUND(E410*F410,2)</f>
        <v>0</v>
      </c>
      <c r="H410" s="171"/>
      <c r="I410" s="172">
        <f>ROUND(E410*H410,2)</f>
        <v>0</v>
      </c>
      <c r="J410" s="171"/>
      <c r="K410" s="172">
        <f>ROUND(E410*J410,2)</f>
        <v>0</v>
      </c>
      <c r="L410" s="172">
        <v>21</v>
      </c>
      <c r="M410" s="172">
        <f>G410*(1+L410/100)</f>
        <v>0</v>
      </c>
      <c r="N410" s="172">
        <v>0</v>
      </c>
      <c r="O410" s="172">
        <f>ROUND(E410*N410,2)</f>
        <v>0</v>
      </c>
      <c r="P410" s="172">
        <v>0</v>
      </c>
      <c r="Q410" s="172">
        <f>ROUND(E410*P410,2)</f>
        <v>0</v>
      </c>
      <c r="R410" s="172"/>
      <c r="S410" s="172" t="s">
        <v>177</v>
      </c>
      <c r="T410" s="173" t="s">
        <v>178</v>
      </c>
      <c r="U410" s="158">
        <v>2.75E-2</v>
      </c>
      <c r="V410" s="158">
        <f>ROUND(E410*U410,2)</f>
        <v>2.58</v>
      </c>
      <c r="W410" s="15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 t="s">
        <v>611</v>
      </c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55"/>
      <c r="B411" s="156"/>
      <c r="C411" s="190" t="s">
        <v>616</v>
      </c>
      <c r="D411" s="188"/>
      <c r="E411" s="189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 t="s">
        <v>200</v>
      </c>
      <c r="AH411" s="148">
        <v>0</v>
      </c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outlineLevel="1" x14ac:dyDescent="0.2">
      <c r="A412" s="155"/>
      <c r="B412" s="156"/>
      <c r="C412" s="190" t="s">
        <v>1528</v>
      </c>
      <c r="D412" s="188"/>
      <c r="E412" s="189">
        <v>13.23</v>
      </c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 t="s">
        <v>200</v>
      </c>
      <c r="AH412" s="148">
        <v>0</v>
      </c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outlineLevel="1" x14ac:dyDescent="0.2">
      <c r="A413" s="155"/>
      <c r="B413" s="156"/>
      <c r="C413" s="190" t="s">
        <v>1084</v>
      </c>
      <c r="D413" s="188"/>
      <c r="E413" s="189">
        <v>29.52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 t="s">
        <v>200</v>
      </c>
      <c r="AH413" s="148">
        <v>0</v>
      </c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1" x14ac:dyDescent="0.2">
      <c r="A414" s="155"/>
      <c r="B414" s="156"/>
      <c r="C414" s="190" t="s">
        <v>1529</v>
      </c>
      <c r="D414" s="188"/>
      <c r="E414" s="189">
        <v>29.47</v>
      </c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 t="s">
        <v>200</v>
      </c>
      <c r="AH414" s="148">
        <v>0</v>
      </c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outlineLevel="1" x14ac:dyDescent="0.2">
      <c r="A415" s="155"/>
      <c r="B415" s="156"/>
      <c r="C415" s="190" t="s">
        <v>1530</v>
      </c>
      <c r="D415" s="188"/>
      <c r="E415" s="189">
        <v>21.6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 t="s">
        <v>200</v>
      </c>
      <c r="AH415" s="148">
        <v>0</v>
      </c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ht="22.5" outlineLevel="1" x14ac:dyDescent="0.2">
      <c r="A416" s="167">
        <v>87</v>
      </c>
      <c r="B416" s="168" t="s">
        <v>618</v>
      </c>
      <c r="C416" s="184" t="s">
        <v>619</v>
      </c>
      <c r="D416" s="169" t="s">
        <v>195</v>
      </c>
      <c r="E416" s="170">
        <v>93.822000000000003</v>
      </c>
      <c r="F416" s="171"/>
      <c r="G416" s="172">
        <f>ROUND(E416*F416,2)</f>
        <v>0</v>
      </c>
      <c r="H416" s="171"/>
      <c r="I416" s="172">
        <f>ROUND(E416*H416,2)</f>
        <v>0</v>
      </c>
      <c r="J416" s="171"/>
      <c r="K416" s="172">
        <f>ROUND(E416*J416,2)</f>
        <v>0</v>
      </c>
      <c r="L416" s="172">
        <v>21</v>
      </c>
      <c r="M416" s="172">
        <f>G416*(1+L416/100)</f>
        <v>0</v>
      </c>
      <c r="N416" s="172">
        <v>0</v>
      </c>
      <c r="O416" s="172">
        <f>ROUND(E416*N416,2)</f>
        <v>0</v>
      </c>
      <c r="P416" s="172">
        <v>0</v>
      </c>
      <c r="Q416" s="172">
        <f>ROUND(E416*P416,2)</f>
        <v>0</v>
      </c>
      <c r="R416" s="172"/>
      <c r="S416" s="172" t="s">
        <v>177</v>
      </c>
      <c r="T416" s="173" t="s">
        <v>178</v>
      </c>
      <c r="U416" s="158">
        <v>0.34</v>
      </c>
      <c r="V416" s="158">
        <f>ROUND(E416*U416,2)</f>
        <v>31.9</v>
      </c>
      <c r="W416" s="15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 t="s">
        <v>611</v>
      </c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outlineLevel="1" x14ac:dyDescent="0.2">
      <c r="A417" s="155"/>
      <c r="B417" s="156"/>
      <c r="C417" s="190" t="s">
        <v>616</v>
      </c>
      <c r="D417" s="188"/>
      <c r="E417" s="189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 t="s">
        <v>200</v>
      </c>
      <c r="AH417" s="148">
        <v>0</v>
      </c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1" x14ac:dyDescent="0.2">
      <c r="A418" s="155"/>
      <c r="B418" s="156"/>
      <c r="C418" s="190" t="s">
        <v>1528</v>
      </c>
      <c r="D418" s="188"/>
      <c r="E418" s="189">
        <v>13.23</v>
      </c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 t="s">
        <v>200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outlineLevel="1" x14ac:dyDescent="0.2">
      <c r="A419" s="155"/>
      <c r="B419" s="156"/>
      <c r="C419" s="190" t="s">
        <v>1084</v>
      </c>
      <c r="D419" s="188"/>
      <c r="E419" s="189">
        <v>29.52</v>
      </c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 t="s">
        <v>200</v>
      </c>
      <c r="AH419" s="148">
        <v>0</v>
      </c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1" x14ac:dyDescent="0.2">
      <c r="A420" s="155"/>
      <c r="B420" s="156"/>
      <c r="C420" s="190" t="s">
        <v>1529</v>
      </c>
      <c r="D420" s="188"/>
      <c r="E420" s="189">
        <v>29.47</v>
      </c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 t="s">
        <v>200</v>
      </c>
      <c r="AH420" s="148">
        <v>0</v>
      </c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outlineLevel="1" x14ac:dyDescent="0.2">
      <c r="A421" s="155"/>
      <c r="B421" s="156"/>
      <c r="C421" s="190" t="s">
        <v>1530</v>
      </c>
      <c r="D421" s="188"/>
      <c r="E421" s="189">
        <v>21.6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 t="s">
        <v>200</v>
      </c>
      <c r="AH421" s="148">
        <v>0</v>
      </c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ht="33.75" outlineLevel="1" x14ac:dyDescent="0.2">
      <c r="A422" s="167">
        <v>88</v>
      </c>
      <c r="B422" s="168" t="s">
        <v>620</v>
      </c>
      <c r="C422" s="184" t="s">
        <v>621</v>
      </c>
      <c r="D422" s="169" t="s">
        <v>195</v>
      </c>
      <c r="E422" s="170">
        <v>512.93399999999997</v>
      </c>
      <c r="F422" s="171"/>
      <c r="G422" s="172">
        <f>ROUND(E422*F422,2)</f>
        <v>0</v>
      </c>
      <c r="H422" s="171"/>
      <c r="I422" s="172">
        <f>ROUND(E422*H422,2)</f>
        <v>0</v>
      </c>
      <c r="J422" s="171"/>
      <c r="K422" s="172">
        <f>ROUND(E422*J422,2)</f>
        <v>0</v>
      </c>
      <c r="L422" s="172">
        <v>21</v>
      </c>
      <c r="M422" s="172">
        <f>G422*(1+L422/100)</f>
        <v>0</v>
      </c>
      <c r="N422" s="172">
        <v>0</v>
      </c>
      <c r="O422" s="172">
        <f>ROUND(E422*N422,2)</f>
        <v>0</v>
      </c>
      <c r="P422" s="172">
        <v>0</v>
      </c>
      <c r="Q422" s="172">
        <f>ROUND(E422*P422,2)</f>
        <v>0</v>
      </c>
      <c r="R422" s="172"/>
      <c r="S422" s="172" t="s">
        <v>177</v>
      </c>
      <c r="T422" s="173" t="s">
        <v>178</v>
      </c>
      <c r="U422" s="158">
        <v>0.22991</v>
      </c>
      <c r="V422" s="158">
        <f>ROUND(E422*U422,2)</f>
        <v>117.93</v>
      </c>
      <c r="W422" s="15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 t="s">
        <v>611</v>
      </c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outlineLevel="1" x14ac:dyDescent="0.2">
      <c r="A423" s="155"/>
      <c r="B423" s="156"/>
      <c r="C423" s="190" t="s">
        <v>1527</v>
      </c>
      <c r="D423" s="188"/>
      <c r="E423" s="189">
        <v>239.91</v>
      </c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 t="s">
        <v>200</v>
      </c>
      <c r="AH423" s="148">
        <v>0</v>
      </c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1" x14ac:dyDescent="0.2">
      <c r="A424" s="155"/>
      <c r="B424" s="156"/>
      <c r="C424" s="190" t="s">
        <v>1047</v>
      </c>
      <c r="D424" s="188"/>
      <c r="E424" s="189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 t="s">
        <v>200</v>
      </c>
      <c r="AH424" s="148">
        <v>0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outlineLevel="1" x14ac:dyDescent="0.2">
      <c r="A425" s="155"/>
      <c r="B425" s="156"/>
      <c r="C425" s="190" t="s">
        <v>1082</v>
      </c>
      <c r="D425" s="188"/>
      <c r="E425" s="189">
        <v>273.02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 t="s">
        <v>200</v>
      </c>
      <c r="AH425" s="148">
        <v>0</v>
      </c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ht="45" outlineLevel="1" x14ac:dyDescent="0.2">
      <c r="A426" s="167">
        <v>89</v>
      </c>
      <c r="B426" s="168" t="s">
        <v>622</v>
      </c>
      <c r="C426" s="184" t="s">
        <v>623</v>
      </c>
      <c r="D426" s="169" t="s">
        <v>195</v>
      </c>
      <c r="E426" s="170">
        <v>93.822000000000003</v>
      </c>
      <c r="F426" s="171"/>
      <c r="G426" s="172">
        <f>ROUND(E426*F426,2)</f>
        <v>0</v>
      </c>
      <c r="H426" s="171"/>
      <c r="I426" s="172">
        <f>ROUND(E426*H426,2)</f>
        <v>0</v>
      </c>
      <c r="J426" s="171"/>
      <c r="K426" s="172">
        <f>ROUND(E426*J426,2)</f>
        <v>0</v>
      </c>
      <c r="L426" s="172">
        <v>21</v>
      </c>
      <c r="M426" s="172">
        <f>G426*(1+L426/100)</f>
        <v>0</v>
      </c>
      <c r="N426" s="172">
        <v>0</v>
      </c>
      <c r="O426" s="172">
        <f>ROUND(E426*N426,2)</f>
        <v>0</v>
      </c>
      <c r="P426" s="172">
        <v>0</v>
      </c>
      <c r="Q426" s="172">
        <f>ROUND(E426*P426,2)</f>
        <v>0</v>
      </c>
      <c r="R426" s="172"/>
      <c r="S426" s="172" t="s">
        <v>177</v>
      </c>
      <c r="T426" s="173" t="s">
        <v>178</v>
      </c>
      <c r="U426" s="158">
        <v>0.26600000000000001</v>
      </c>
      <c r="V426" s="158">
        <f>ROUND(E426*U426,2)</f>
        <v>24.96</v>
      </c>
      <c r="W426" s="15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 t="s">
        <v>611</v>
      </c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outlineLevel="1" x14ac:dyDescent="0.2">
      <c r="A427" s="155"/>
      <c r="B427" s="156"/>
      <c r="C427" s="190" t="s">
        <v>616</v>
      </c>
      <c r="D427" s="188"/>
      <c r="E427" s="189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 t="s">
        <v>200</v>
      </c>
      <c r="AH427" s="148">
        <v>0</v>
      </c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1" x14ac:dyDescent="0.2">
      <c r="A428" s="155"/>
      <c r="B428" s="156"/>
      <c r="C428" s="190" t="s">
        <v>1528</v>
      </c>
      <c r="D428" s="188"/>
      <c r="E428" s="189">
        <v>13.23</v>
      </c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 t="s">
        <v>200</v>
      </c>
      <c r="AH428" s="148">
        <v>0</v>
      </c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outlineLevel="1" x14ac:dyDescent="0.2">
      <c r="A429" s="155"/>
      <c r="B429" s="156"/>
      <c r="C429" s="190" t="s">
        <v>1084</v>
      </c>
      <c r="D429" s="188"/>
      <c r="E429" s="189">
        <v>29.52</v>
      </c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 t="s">
        <v>200</v>
      </c>
      <c r="AH429" s="148">
        <v>0</v>
      </c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outlineLevel="1" x14ac:dyDescent="0.2">
      <c r="A430" s="155"/>
      <c r="B430" s="156"/>
      <c r="C430" s="190" t="s">
        <v>1529</v>
      </c>
      <c r="D430" s="188"/>
      <c r="E430" s="189">
        <v>29.47</v>
      </c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 t="s">
        <v>200</v>
      </c>
      <c r="AH430" s="148">
        <v>0</v>
      </c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1" x14ac:dyDescent="0.2">
      <c r="A431" s="155"/>
      <c r="B431" s="156"/>
      <c r="C431" s="190" t="s">
        <v>1530</v>
      </c>
      <c r="D431" s="188"/>
      <c r="E431" s="189">
        <v>21.6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 t="s">
        <v>200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ht="22.5" outlineLevel="1" x14ac:dyDescent="0.2">
      <c r="A432" s="167">
        <v>90</v>
      </c>
      <c r="B432" s="168" t="s">
        <v>624</v>
      </c>
      <c r="C432" s="184" t="s">
        <v>625</v>
      </c>
      <c r="D432" s="169" t="s">
        <v>195</v>
      </c>
      <c r="E432" s="170">
        <v>445.62</v>
      </c>
      <c r="F432" s="171"/>
      <c r="G432" s="172">
        <f>ROUND(E432*F432,2)</f>
        <v>0</v>
      </c>
      <c r="H432" s="171"/>
      <c r="I432" s="172">
        <f>ROUND(E432*H432,2)</f>
        <v>0</v>
      </c>
      <c r="J432" s="171"/>
      <c r="K432" s="172">
        <f>ROUND(E432*J432,2)</f>
        <v>0</v>
      </c>
      <c r="L432" s="172">
        <v>21</v>
      </c>
      <c r="M432" s="172">
        <f>G432*(1+L432/100)</f>
        <v>0</v>
      </c>
      <c r="N432" s="172">
        <v>0</v>
      </c>
      <c r="O432" s="172">
        <f>ROUND(E432*N432,2)</f>
        <v>0</v>
      </c>
      <c r="P432" s="172">
        <v>0</v>
      </c>
      <c r="Q432" s="172">
        <f>ROUND(E432*P432,2)</f>
        <v>0</v>
      </c>
      <c r="R432" s="172"/>
      <c r="S432" s="172" t="s">
        <v>177</v>
      </c>
      <c r="T432" s="173" t="s">
        <v>178</v>
      </c>
      <c r="U432" s="158">
        <v>4.1000000000000002E-2</v>
      </c>
      <c r="V432" s="158">
        <f>ROUND(E432*U432,2)</f>
        <v>18.27</v>
      </c>
      <c r="W432" s="15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 t="s">
        <v>611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1" x14ac:dyDescent="0.2">
      <c r="A433" s="155"/>
      <c r="B433" s="156"/>
      <c r="C433" s="190" t="s">
        <v>1498</v>
      </c>
      <c r="D433" s="188"/>
      <c r="E433" s="189">
        <v>218.1</v>
      </c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 t="s">
        <v>200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outlineLevel="1" x14ac:dyDescent="0.2">
      <c r="A434" s="155"/>
      <c r="B434" s="156"/>
      <c r="C434" s="190" t="s">
        <v>1047</v>
      </c>
      <c r="D434" s="188"/>
      <c r="E434" s="189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 t="s">
        <v>200</v>
      </c>
      <c r="AH434" s="148">
        <v>0</v>
      </c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1" x14ac:dyDescent="0.2">
      <c r="A435" s="155"/>
      <c r="B435" s="156"/>
      <c r="C435" s="190" t="s">
        <v>1048</v>
      </c>
      <c r="D435" s="188"/>
      <c r="E435" s="189">
        <v>227.52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 t="s">
        <v>200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ht="22.5" outlineLevel="1" x14ac:dyDescent="0.2">
      <c r="A436" s="167">
        <v>91</v>
      </c>
      <c r="B436" s="168" t="s">
        <v>626</v>
      </c>
      <c r="C436" s="184" t="s">
        <v>627</v>
      </c>
      <c r="D436" s="169" t="s">
        <v>195</v>
      </c>
      <c r="E436" s="170">
        <v>39.092500000000001</v>
      </c>
      <c r="F436" s="171"/>
      <c r="G436" s="172">
        <f>ROUND(E436*F436,2)</f>
        <v>0</v>
      </c>
      <c r="H436" s="171"/>
      <c r="I436" s="172">
        <f>ROUND(E436*H436,2)</f>
        <v>0</v>
      </c>
      <c r="J436" s="171"/>
      <c r="K436" s="172">
        <f>ROUND(E436*J436,2)</f>
        <v>0</v>
      </c>
      <c r="L436" s="172">
        <v>21</v>
      </c>
      <c r="M436" s="172">
        <f>G436*(1+L436/100)</f>
        <v>0</v>
      </c>
      <c r="N436" s="172">
        <v>0</v>
      </c>
      <c r="O436" s="172">
        <f>ROUND(E436*N436,2)</f>
        <v>0</v>
      </c>
      <c r="P436" s="172">
        <v>0</v>
      </c>
      <c r="Q436" s="172">
        <f>ROUND(E436*P436,2)</f>
        <v>0</v>
      </c>
      <c r="R436" s="172"/>
      <c r="S436" s="172" t="s">
        <v>177</v>
      </c>
      <c r="T436" s="173" t="s">
        <v>178</v>
      </c>
      <c r="U436" s="158">
        <v>0.38500000000000001</v>
      </c>
      <c r="V436" s="158">
        <f>ROUND(E436*U436,2)</f>
        <v>15.05</v>
      </c>
      <c r="W436" s="15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 t="s">
        <v>611</v>
      </c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1" x14ac:dyDescent="0.2">
      <c r="A437" s="155"/>
      <c r="B437" s="156"/>
      <c r="C437" s="190" t="s">
        <v>1531</v>
      </c>
      <c r="D437" s="188"/>
      <c r="E437" s="189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 t="s">
        <v>200</v>
      </c>
      <c r="AH437" s="148">
        <v>0</v>
      </c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outlineLevel="1" x14ac:dyDescent="0.2">
      <c r="A438" s="155"/>
      <c r="B438" s="156"/>
      <c r="C438" s="190" t="s">
        <v>1532</v>
      </c>
      <c r="D438" s="188"/>
      <c r="E438" s="189">
        <v>5.51</v>
      </c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 t="s">
        <v>200</v>
      </c>
      <c r="AH438" s="148">
        <v>0</v>
      </c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</row>
    <row r="439" spans="1:60" outlineLevel="1" x14ac:dyDescent="0.2">
      <c r="A439" s="155"/>
      <c r="B439" s="156"/>
      <c r="C439" s="190" t="s">
        <v>1018</v>
      </c>
      <c r="D439" s="188"/>
      <c r="E439" s="189">
        <v>12.3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 t="s">
        <v>200</v>
      </c>
      <c r="AH439" s="148">
        <v>0</v>
      </c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outlineLevel="1" x14ac:dyDescent="0.2">
      <c r="A440" s="155"/>
      <c r="B440" s="156"/>
      <c r="C440" s="190" t="s">
        <v>1533</v>
      </c>
      <c r="D440" s="188"/>
      <c r="E440" s="189">
        <v>12.28</v>
      </c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 t="s">
        <v>200</v>
      </c>
      <c r="AH440" s="148">
        <v>0</v>
      </c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1" x14ac:dyDescent="0.2">
      <c r="A441" s="155"/>
      <c r="B441" s="156"/>
      <c r="C441" s="190" t="s">
        <v>1534</v>
      </c>
      <c r="D441" s="188"/>
      <c r="E441" s="189">
        <v>9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 t="s">
        <v>200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ht="22.5" outlineLevel="1" x14ac:dyDescent="0.2">
      <c r="A442" s="167">
        <v>92</v>
      </c>
      <c r="B442" s="168" t="s">
        <v>632</v>
      </c>
      <c r="C442" s="184" t="s">
        <v>633</v>
      </c>
      <c r="D442" s="169" t="s">
        <v>195</v>
      </c>
      <c r="E442" s="170">
        <v>93.822000000000003</v>
      </c>
      <c r="F442" s="171"/>
      <c r="G442" s="172">
        <f>ROUND(E442*F442,2)</f>
        <v>0</v>
      </c>
      <c r="H442" s="171"/>
      <c r="I442" s="172">
        <f>ROUND(E442*H442,2)</f>
        <v>0</v>
      </c>
      <c r="J442" s="171"/>
      <c r="K442" s="172">
        <f>ROUND(E442*J442,2)</f>
        <v>0</v>
      </c>
      <c r="L442" s="172">
        <v>21</v>
      </c>
      <c r="M442" s="172">
        <f>G442*(1+L442/100)</f>
        <v>0</v>
      </c>
      <c r="N442" s="172">
        <v>0</v>
      </c>
      <c r="O442" s="172">
        <f>ROUND(E442*N442,2)</f>
        <v>0</v>
      </c>
      <c r="P442" s="172">
        <v>0</v>
      </c>
      <c r="Q442" s="172">
        <f>ROUND(E442*P442,2)</f>
        <v>0</v>
      </c>
      <c r="R442" s="172"/>
      <c r="S442" s="172" t="s">
        <v>177</v>
      </c>
      <c r="T442" s="173" t="s">
        <v>178</v>
      </c>
      <c r="U442" s="158">
        <v>0.19600000000000001</v>
      </c>
      <c r="V442" s="158">
        <f>ROUND(E442*U442,2)</f>
        <v>18.39</v>
      </c>
      <c r="W442" s="15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 t="s">
        <v>611</v>
      </c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outlineLevel="1" x14ac:dyDescent="0.2">
      <c r="A443" s="155"/>
      <c r="B443" s="156"/>
      <c r="C443" s="190" t="s">
        <v>616</v>
      </c>
      <c r="D443" s="188"/>
      <c r="E443" s="189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 t="s">
        <v>200</v>
      </c>
      <c r="AH443" s="148">
        <v>0</v>
      </c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1" x14ac:dyDescent="0.2">
      <c r="A444" s="155"/>
      <c r="B444" s="156"/>
      <c r="C444" s="190" t="s">
        <v>1528</v>
      </c>
      <c r="D444" s="188"/>
      <c r="E444" s="189">
        <v>13.23</v>
      </c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 t="s">
        <v>200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/>
      <c r="B445" s="156"/>
      <c r="C445" s="190" t="s">
        <v>1084</v>
      </c>
      <c r="D445" s="188"/>
      <c r="E445" s="189">
        <v>29.52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 t="s">
        <v>200</v>
      </c>
      <c r="AH445" s="148">
        <v>0</v>
      </c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1" x14ac:dyDescent="0.2">
      <c r="A446" s="155"/>
      <c r="B446" s="156"/>
      <c r="C446" s="190" t="s">
        <v>1529</v>
      </c>
      <c r="D446" s="188"/>
      <c r="E446" s="189">
        <v>29.47</v>
      </c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 t="s">
        <v>200</v>
      </c>
      <c r="AH446" s="148">
        <v>0</v>
      </c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outlineLevel="1" x14ac:dyDescent="0.2">
      <c r="A447" s="155"/>
      <c r="B447" s="156"/>
      <c r="C447" s="190" t="s">
        <v>1530</v>
      </c>
      <c r="D447" s="188"/>
      <c r="E447" s="189">
        <v>21.6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 t="s">
        <v>200</v>
      </c>
      <c r="AH447" s="148">
        <v>0</v>
      </c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</row>
    <row r="448" spans="1:60" ht="45" outlineLevel="1" x14ac:dyDescent="0.2">
      <c r="A448" s="167">
        <v>93</v>
      </c>
      <c r="B448" s="168" t="s">
        <v>634</v>
      </c>
      <c r="C448" s="184" t="s">
        <v>635</v>
      </c>
      <c r="D448" s="169" t="s">
        <v>636</v>
      </c>
      <c r="E448" s="170">
        <v>169.26822000000001</v>
      </c>
      <c r="F448" s="171"/>
      <c r="G448" s="172">
        <f>ROUND(E448*F448,2)</f>
        <v>0</v>
      </c>
      <c r="H448" s="171"/>
      <c r="I448" s="172">
        <f>ROUND(E448*H448,2)</f>
        <v>0</v>
      </c>
      <c r="J448" s="171"/>
      <c r="K448" s="172">
        <f>ROUND(E448*J448,2)</f>
        <v>0</v>
      </c>
      <c r="L448" s="172">
        <v>21</v>
      </c>
      <c r="M448" s="172">
        <f>G448*(1+L448/100)</f>
        <v>0</v>
      </c>
      <c r="N448" s="172">
        <v>0</v>
      </c>
      <c r="O448" s="172">
        <f>ROUND(E448*N448,2)</f>
        <v>0</v>
      </c>
      <c r="P448" s="172">
        <v>0</v>
      </c>
      <c r="Q448" s="172">
        <f>ROUND(E448*P448,2)</f>
        <v>0</v>
      </c>
      <c r="R448" s="172" t="s">
        <v>228</v>
      </c>
      <c r="S448" s="172" t="s">
        <v>177</v>
      </c>
      <c r="T448" s="173" t="s">
        <v>178</v>
      </c>
      <c r="U448" s="158">
        <v>0</v>
      </c>
      <c r="V448" s="158">
        <f>ROUND(E448*U448,2)</f>
        <v>0</v>
      </c>
      <c r="W448" s="15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 t="s">
        <v>185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1" x14ac:dyDescent="0.2">
      <c r="A449" s="155"/>
      <c r="B449" s="156"/>
      <c r="C449" s="190" t="s">
        <v>1535</v>
      </c>
      <c r="D449" s="188"/>
      <c r="E449" s="189">
        <v>79.17</v>
      </c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 t="s">
        <v>200</v>
      </c>
      <c r="AH449" s="148">
        <v>0</v>
      </c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1" x14ac:dyDescent="0.2">
      <c r="A450" s="155"/>
      <c r="B450" s="156"/>
      <c r="C450" s="190" t="s">
        <v>1047</v>
      </c>
      <c r="D450" s="188"/>
      <c r="E450" s="189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 t="s">
        <v>200</v>
      </c>
      <c r="AH450" s="148">
        <v>0</v>
      </c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1" x14ac:dyDescent="0.2">
      <c r="A451" s="155"/>
      <c r="B451" s="156"/>
      <c r="C451" s="190" t="s">
        <v>1090</v>
      </c>
      <c r="D451" s="188"/>
      <c r="E451" s="189">
        <v>90.1</v>
      </c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 t="s">
        <v>200</v>
      </c>
      <c r="AH451" s="148">
        <v>0</v>
      </c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ht="33.75" outlineLevel="1" x14ac:dyDescent="0.2">
      <c r="A452" s="167">
        <v>94</v>
      </c>
      <c r="B452" s="168" t="s">
        <v>639</v>
      </c>
      <c r="C452" s="184" t="s">
        <v>640</v>
      </c>
      <c r="D452" s="169" t="s">
        <v>195</v>
      </c>
      <c r="E452" s="170">
        <v>107.89530000000001</v>
      </c>
      <c r="F452" s="171"/>
      <c r="G452" s="172">
        <f>ROUND(E452*F452,2)</f>
        <v>0</v>
      </c>
      <c r="H452" s="171"/>
      <c r="I452" s="172">
        <f>ROUND(E452*H452,2)</f>
        <v>0</v>
      </c>
      <c r="J452" s="171"/>
      <c r="K452" s="172">
        <f>ROUND(E452*J452,2)</f>
        <v>0</v>
      </c>
      <c r="L452" s="172">
        <v>21</v>
      </c>
      <c r="M452" s="172">
        <f>G452*(1+L452/100)</f>
        <v>0</v>
      </c>
      <c r="N452" s="172">
        <v>0</v>
      </c>
      <c r="O452" s="172">
        <f>ROUND(E452*N452,2)</f>
        <v>0</v>
      </c>
      <c r="P452" s="172">
        <v>0</v>
      </c>
      <c r="Q452" s="172">
        <f>ROUND(E452*P452,2)</f>
        <v>0</v>
      </c>
      <c r="R452" s="172" t="s">
        <v>228</v>
      </c>
      <c r="S452" s="172" t="s">
        <v>177</v>
      </c>
      <c r="T452" s="173" t="s">
        <v>178</v>
      </c>
      <c r="U452" s="158">
        <v>0</v>
      </c>
      <c r="V452" s="158">
        <f>ROUND(E452*U452,2)</f>
        <v>0</v>
      </c>
      <c r="W452" s="15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 t="s">
        <v>185</v>
      </c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55"/>
      <c r="B453" s="156"/>
      <c r="C453" s="199" t="s">
        <v>283</v>
      </c>
      <c r="D453" s="191"/>
      <c r="E453" s="192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 t="s">
        <v>200</v>
      </c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1" x14ac:dyDescent="0.2">
      <c r="A454" s="155"/>
      <c r="B454" s="156"/>
      <c r="C454" s="200" t="s">
        <v>559</v>
      </c>
      <c r="D454" s="191"/>
      <c r="E454" s="192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 t="s">
        <v>200</v>
      </c>
      <c r="AH454" s="148">
        <v>2</v>
      </c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outlineLevel="1" x14ac:dyDescent="0.2">
      <c r="A455" s="155"/>
      <c r="B455" s="156"/>
      <c r="C455" s="200" t="s">
        <v>1536</v>
      </c>
      <c r="D455" s="191"/>
      <c r="E455" s="192">
        <v>13.23</v>
      </c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 t="s">
        <v>200</v>
      </c>
      <c r="AH455" s="148">
        <v>2</v>
      </c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outlineLevel="1" x14ac:dyDescent="0.2">
      <c r="A456" s="155"/>
      <c r="B456" s="156"/>
      <c r="C456" s="200" t="s">
        <v>1067</v>
      </c>
      <c r="D456" s="191"/>
      <c r="E456" s="192">
        <v>29.52</v>
      </c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 t="s">
        <v>200</v>
      </c>
      <c r="AH456" s="148">
        <v>2</v>
      </c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1" x14ac:dyDescent="0.2">
      <c r="A457" s="155"/>
      <c r="B457" s="156"/>
      <c r="C457" s="200" t="s">
        <v>1537</v>
      </c>
      <c r="D457" s="191"/>
      <c r="E457" s="192">
        <v>29.47</v>
      </c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 t="s">
        <v>200</v>
      </c>
      <c r="AH457" s="148">
        <v>2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outlineLevel="1" x14ac:dyDescent="0.2">
      <c r="A458" s="155"/>
      <c r="B458" s="156"/>
      <c r="C458" s="200" t="s">
        <v>1538</v>
      </c>
      <c r="D458" s="191"/>
      <c r="E458" s="192">
        <v>21.6</v>
      </c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 t="s">
        <v>200</v>
      </c>
      <c r="AH458" s="148">
        <v>2</v>
      </c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1" x14ac:dyDescent="0.2">
      <c r="A459" s="155"/>
      <c r="B459" s="156"/>
      <c r="C459" s="201" t="s">
        <v>295</v>
      </c>
      <c r="D459" s="193"/>
      <c r="E459" s="194">
        <v>93.82</v>
      </c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 t="s">
        <v>200</v>
      </c>
      <c r="AH459" s="148">
        <v>3</v>
      </c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outlineLevel="1" x14ac:dyDescent="0.2">
      <c r="A460" s="155"/>
      <c r="B460" s="156"/>
      <c r="C460" s="199" t="s">
        <v>296</v>
      </c>
      <c r="D460" s="191"/>
      <c r="E460" s="192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 t="s">
        <v>200</v>
      </c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1" x14ac:dyDescent="0.2">
      <c r="A461" s="155"/>
      <c r="B461" s="156"/>
      <c r="C461" s="190" t="s">
        <v>1539</v>
      </c>
      <c r="D461" s="188"/>
      <c r="E461" s="189">
        <v>107.9</v>
      </c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 t="s">
        <v>200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ht="33.75" outlineLevel="1" x14ac:dyDescent="0.2">
      <c r="A462" s="167">
        <v>95</v>
      </c>
      <c r="B462" s="168" t="s">
        <v>642</v>
      </c>
      <c r="C462" s="184" t="s">
        <v>643</v>
      </c>
      <c r="D462" s="169" t="s">
        <v>195</v>
      </c>
      <c r="E462" s="170">
        <v>589.8741</v>
      </c>
      <c r="F462" s="171"/>
      <c r="G462" s="172">
        <f>ROUND(E462*F462,2)</f>
        <v>0</v>
      </c>
      <c r="H462" s="171"/>
      <c r="I462" s="172">
        <f>ROUND(E462*H462,2)</f>
        <v>0</v>
      </c>
      <c r="J462" s="171"/>
      <c r="K462" s="172">
        <f>ROUND(E462*J462,2)</f>
        <v>0</v>
      </c>
      <c r="L462" s="172">
        <v>21</v>
      </c>
      <c r="M462" s="172">
        <f>G462*(1+L462/100)</f>
        <v>0</v>
      </c>
      <c r="N462" s="172">
        <v>0</v>
      </c>
      <c r="O462" s="172">
        <f>ROUND(E462*N462,2)</f>
        <v>0</v>
      </c>
      <c r="P462" s="172">
        <v>0</v>
      </c>
      <c r="Q462" s="172">
        <f>ROUND(E462*P462,2)</f>
        <v>0</v>
      </c>
      <c r="R462" s="172" t="s">
        <v>228</v>
      </c>
      <c r="S462" s="172" t="s">
        <v>177</v>
      </c>
      <c r="T462" s="173" t="s">
        <v>178</v>
      </c>
      <c r="U462" s="158">
        <v>0</v>
      </c>
      <c r="V462" s="158">
        <f>ROUND(E462*U462,2)</f>
        <v>0</v>
      </c>
      <c r="W462" s="15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 t="s">
        <v>185</v>
      </c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outlineLevel="1" x14ac:dyDescent="0.2">
      <c r="A463" s="155"/>
      <c r="B463" s="156"/>
      <c r="C463" s="190" t="s">
        <v>1540</v>
      </c>
      <c r="D463" s="188"/>
      <c r="E463" s="189">
        <v>275.89999999999998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 t="s">
        <v>200</v>
      </c>
      <c r="AH463" s="148">
        <v>0</v>
      </c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1" x14ac:dyDescent="0.2">
      <c r="A464" s="155"/>
      <c r="B464" s="156"/>
      <c r="C464" s="190" t="s">
        <v>1047</v>
      </c>
      <c r="D464" s="188"/>
      <c r="E464" s="189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 t="s">
        <v>200</v>
      </c>
      <c r="AH464" s="148">
        <v>0</v>
      </c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1" x14ac:dyDescent="0.2">
      <c r="A465" s="155"/>
      <c r="B465" s="156"/>
      <c r="C465" s="190" t="s">
        <v>1094</v>
      </c>
      <c r="D465" s="188"/>
      <c r="E465" s="189">
        <v>313.98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 t="s">
        <v>200</v>
      </c>
      <c r="AH465" s="148">
        <v>0</v>
      </c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outlineLevel="1" x14ac:dyDescent="0.2">
      <c r="A466" s="174">
        <v>96</v>
      </c>
      <c r="B466" s="175" t="s">
        <v>646</v>
      </c>
      <c r="C466" s="183" t="s">
        <v>647</v>
      </c>
      <c r="D466" s="176" t="s">
        <v>234</v>
      </c>
      <c r="E466" s="177">
        <v>3.47343</v>
      </c>
      <c r="F466" s="178"/>
      <c r="G466" s="179">
        <f>ROUND(E466*F466,2)</f>
        <v>0</v>
      </c>
      <c r="H466" s="178"/>
      <c r="I466" s="179">
        <f>ROUND(E466*H466,2)</f>
        <v>0</v>
      </c>
      <c r="J466" s="178"/>
      <c r="K466" s="179">
        <f>ROUND(E466*J466,2)</f>
        <v>0</v>
      </c>
      <c r="L466" s="179">
        <v>21</v>
      </c>
      <c r="M466" s="179">
        <f>G466*(1+L466/100)</f>
        <v>0</v>
      </c>
      <c r="N466" s="179">
        <v>0</v>
      </c>
      <c r="O466" s="179">
        <f>ROUND(E466*N466,2)</f>
        <v>0</v>
      </c>
      <c r="P466" s="179">
        <v>0</v>
      </c>
      <c r="Q466" s="179">
        <f>ROUND(E466*P466,2)</f>
        <v>0</v>
      </c>
      <c r="R466" s="179"/>
      <c r="S466" s="179" t="s">
        <v>177</v>
      </c>
      <c r="T466" s="180" t="s">
        <v>178</v>
      </c>
      <c r="U466" s="158">
        <v>1.637</v>
      </c>
      <c r="V466" s="158">
        <f>ROUND(E466*U466,2)</f>
        <v>5.69</v>
      </c>
      <c r="W466" s="15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 t="s">
        <v>611</v>
      </c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x14ac:dyDescent="0.2">
      <c r="A467" s="161" t="s">
        <v>172</v>
      </c>
      <c r="B467" s="162" t="s">
        <v>108</v>
      </c>
      <c r="C467" s="182" t="s">
        <v>109</v>
      </c>
      <c r="D467" s="163"/>
      <c r="E467" s="164"/>
      <c r="F467" s="165"/>
      <c r="G467" s="165">
        <f>SUMIF(AG468:AG550,"&lt;&gt;NOR",G468:G550)</f>
        <v>0</v>
      </c>
      <c r="H467" s="165"/>
      <c r="I467" s="165">
        <f>SUM(I468:I550)</f>
        <v>0</v>
      </c>
      <c r="J467" s="165"/>
      <c r="K467" s="165">
        <f>SUM(K468:K550)</f>
        <v>0</v>
      </c>
      <c r="L467" s="165"/>
      <c r="M467" s="165">
        <f>SUM(M468:M550)</f>
        <v>0</v>
      </c>
      <c r="N467" s="165"/>
      <c r="O467" s="165">
        <f>SUM(O468:O550)</f>
        <v>0</v>
      </c>
      <c r="P467" s="165"/>
      <c r="Q467" s="165">
        <f>SUM(Q468:Q550)</f>
        <v>0</v>
      </c>
      <c r="R467" s="165"/>
      <c r="S467" s="165"/>
      <c r="T467" s="166"/>
      <c r="U467" s="160"/>
      <c r="V467" s="160">
        <f>SUM(V468:V550)</f>
        <v>854.97</v>
      </c>
      <c r="W467" s="160"/>
      <c r="AG467" t="s">
        <v>173</v>
      </c>
    </row>
    <row r="468" spans="1:60" ht="22.5" outlineLevel="1" x14ac:dyDescent="0.2">
      <c r="A468" s="167">
        <v>97</v>
      </c>
      <c r="B468" s="168" t="s">
        <v>648</v>
      </c>
      <c r="C468" s="184" t="s">
        <v>649</v>
      </c>
      <c r="D468" s="169" t="s">
        <v>195</v>
      </c>
      <c r="E468" s="170">
        <v>464.83199999999999</v>
      </c>
      <c r="F468" s="171"/>
      <c r="G468" s="172">
        <f>ROUND(E468*F468,2)</f>
        <v>0</v>
      </c>
      <c r="H468" s="171"/>
      <c r="I468" s="172">
        <f>ROUND(E468*H468,2)</f>
        <v>0</v>
      </c>
      <c r="J468" s="171"/>
      <c r="K468" s="172">
        <f>ROUND(E468*J468,2)</f>
        <v>0</v>
      </c>
      <c r="L468" s="172">
        <v>21</v>
      </c>
      <c r="M468" s="172">
        <f>G468*(1+L468/100)</f>
        <v>0</v>
      </c>
      <c r="N468" s="172">
        <v>0</v>
      </c>
      <c r="O468" s="172">
        <f>ROUND(E468*N468,2)</f>
        <v>0</v>
      </c>
      <c r="P468" s="172">
        <v>0</v>
      </c>
      <c r="Q468" s="172">
        <f>ROUND(E468*P468,2)</f>
        <v>0</v>
      </c>
      <c r="R468" s="172"/>
      <c r="S468" s="172" t="s">
        <v>177</v>
      </c>
      <c r="T468" s="173" t="s">
        <v>178</v>
      </c>
      <c r="U468" s="158">
        <v>0.20699999999999999</v>
      </c>
      <c r="V468" s="158">
        <f>ROUND(E468*U468,2)</f>
        <v>96.22</v>
      </c>
      <c r="W468" s="15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 t="s">
        <v>611</v>
      </c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1" x14ac:dyDescent="0.2">
      <c r="A469" s="155"/>
      <c r="B469" s="156"/>
      <c r="C469" s="199" t="s">
        <v>283</v>
      </c>
      <c r="D469" s="191"/>
      <c r="E469" s="192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 t="s">
        <v>200</v>
      </c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1" x14ac:dyDescent="0.2">
      <c r="A470" s="155"/>
      <c r="B470" s="156"/>
      <c r="C470" s="200" t="s">
        <v>650</v>
      </c>
      <c r="D470" s="191"/>
      <c r="E470" s="192">
        <v>439.36</v>
      </c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 t="s">
        <v>200</v>
      </c>
      <c r="AH470" s="148">
        <v>2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outlineLevel="1" x14ac:dyDescent="0.2">
      <c r="A471" s="155"/>
      <c r="B471" s="156"/>
      <c r="C471" s="200" t="s">
        <v>651</v>
      </c>
      <c r="D471" s="191"/>
      <c r="E471" s="192">
        <v>25.48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 t="s">
        <v>200</v>
      </c>
      <c r="AH471" s="148">
        <v>2</v>
      </c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1" x14ac:dyDescent="0.2">
      <c r="A472" s="155"/>
      <c r="B472" s="156"/>
      <c r="C472" s="201" t="s">
        <v>295</v>
      </c>
      <c r="D472" s="193"/>
      <c r="E472" s="194">
        <v>464.83</v>
      </c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 t="s">
        <v>200</v>
      </c>
      <c r="AH472" s="148">
        <v>3</v>
      </c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outlineLevel="1" x14ac:dyDescent="0.2">
      <c r="A473" s="155"/>
      <c r="B473" s="156"/>
      <c r="C473" s="199" t="s">
        <v>296</v>
      </c>
      <c r="D473" s="191"/>
      <c r="E473" s="192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 t="s">
        <v>200</v>
      </c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1" x14ac:dyDescent="0.2">
      <c r="A474" s="155"/>
      <c r="B474" s="156"/>
      <c r="C474" s="190" t="s">
        <v>652</v>
      </c>
      <c r="D474" s="188"/>
      <c r="E474" s="189">
        <v>464.83</v>
      </c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 t="s">
        <v>200</v>
      </c>
      <c r="AH474" s="148">
        <v>0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ht="22.5" outlineLevel="1" x14ac:dyDescent="0.2">
      <c r="A475" s="167">
        <v>98</v>
      </c>
      <c r="B475" s="168" t="s">
        <v>653</v>
      </c>
      <c r="C475" s="184" t="s">
        <v>654</v>
      </c>
      <c r="D475" s="169" t="s">
        <v>195</v>
      </c>
      <c r="E475" s="170">
        <v>464.83199999999999</v>
      </c>
      <c r="F475" s="171"/>
      <c r="G475" s="172">
        <f>ROUND(E475*F475,2)</f>
        <v>0</v>
      </c>
      <c r="H475" s="171"/>
      <c r="I475" s="172">
        <f>ROUND(E475*H475,2)</f>
        <v>0</v>
      </c>
      <c r="J475" s="171"/>
      <c r="K475" s="172">
        <f>ROUND(E475*J475,2)</f>
        <v>0</v>
      </c>
      <c r="L475" s="172">
        <v>21</v>
      </c>
      <c r="M475" s="172">
        <f>G475*(1+L475/100)</f>
        <v>0</v>
      </c>
      <c r="N475" s="172">
        <v>0</v>
      </c>
      <c r="O475" s="172">
        <f>ROUND(E475*N475,2)</f>
        <v>0</v>
      </c>
      <c r="P475" s="172">
        <v>0</v>
      </c>
      <c r="Q475" s="172">
        <f>ROUND(E475*P475,2)</f>
        <v>0</v>
      </c>
      <c r="R475" s="172"/>
      <c r="S475" s="172" t="s">
        <v>177</v>
      </c>
      <c r="T475" s="173" t="s">
        <v>178</v>
      </c>
      <c r="U475" s="158">
        <v>5.1999999999999998E-2</v>
      </c>
      <c r="V475" s="158">
        <f>ROUND(E475*U475,2)</f>
        <v>24.17</v>
      </c>
      <c r="W475" s="15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 t="s">
        <v>611</v>
      </c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1" x14ac:dyDescent="0.2">
      <c r="A476" s="155"/>
      <c r="B476" s="156"/>
      <c r="C476" s="190" t="s">
        <v>473</v>
      </c>
      <c r="D476" s="188"/>
      <c r="E476" s="189">
        <v>439.36</v>
      </c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 t="s">
        <v>200</v>
      </c>
      <c r="AH476" s="148">
        <v>0</v>
      </c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55"/>
      <c r="B477" s="156"/>
      <c r="C477" s="190" t="s">
        <v>655</v>
      </c>
      <c r="D477" s="188"/>
      <c r="E477" s="189">
        <v>25.48</v>
      </c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 t="s">
        <v>200</v>
      </c>
      <c r="AH477" s="148">
        <v>0</v>
      </c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ht="22.5" outlineLevel="1" x14ac:dyDescent="0.2">
      <c r="A478" s="167">
        <v>99</v>
      </c>
      <c r="B478" s="168" t="s">
        <v>656</v>
      </c>
      <c r="C478" s="184" t="s">
        <v>657</v>
      </c>
      <c r="D478" s="169" t="s">
        <v>195</v>
      </c>
      <c r="E478" s="170">
        <v>464.83199999999999</v>
      </c>
      <c r="F478" s="171"/>
      <c r="G478" s="172">
        <f>ROUND(E478*F478,2)</f>
        <v>0</v>
      </c>
      <c r="H478" s="171"/>
      <c r="I478" s="172">
        <f>ROUND(E478*H478,2)</f>
        <v>0</v>
      </c>
      <c r="J478" s="171"/>
      <c r="K478" s="172">
        <f>ROUND(E478*J478,2)</f>
        <v>0</v>
      </c>
      <c r="L478" s="172">
        <v>21</v>
      </c>
      <c r="M478" s="172">
        <f>G478*(1+L478/100)</f>
        <v>0</v>
      </c>
      <c r="N478" s="172">
        <v>0</v>
      </c>
      <c r="O478" s="172">
        <f>ROUND(E478*N478,2)</f>
        <v>0</v>
      </c>
      <c r="P478" s="172">
        <v>0</v>
      </c>
      <c r="Q478" s="172">
        <f>ROUND(E478*P478,2)</f>
        <v>0</v>
      </c>
      <c r="R478" s="172"/>
      <c r="S478" s="172" t="s">
        <v>177</v>
      </c>
      <c r="T478" s="173" t="s">
        <v>178</v>
      </c>
      <c r="U478" s="158">
        <v>6.5000000000000002E-2</v>
      </c>
      <c r="V478" s="158">
        <f>ROUND(E478*U478,2)</f>
        <v>30.21</v>
      </c>
      <c r="W478" s="15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 t="s">
        <v>611</v>
      </c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/>
      <c r="B479" s="156"/>
      <c r="C479" s="190" t="s">
        <v>473</v>
      </c>
      <c r="D479" s="188"/>
      <c r="E479" s="189">
        <v>439.36</v>
      </c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 t="s">
        <v>200</v>
      </c>
      <c r="AH479" s="148">
        <v>0</v>
      </c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1" x14ac:dyDescent="0.2">
      <c r="A480" s="155"/>
      <c r="B480" s="156"/>
      <c r="C480" s="190" t="s">
        <v>655</v>
      </c>
      <c r="D480" s="188"/>
      <c r="E480" s="189">
        <v>25.48</v>
      </c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 t="s">
        <v>200</v>
      </c>
      <c r="AH480" s="148">
        <v>0</v>
      </c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ht="33.75" outlineLevel="1" x14ac:dyDescent="0.2">
      <c r="A481" s="167">
        <v>100</v>
      </c>
      <c r="B481" s="168" t="s">
        <v>658</v>
      </c>
      <c r="C481" s="184" t="s">
        <v>659</v>
      </c>
      <c r="D481" s="169" t="s">
        <v>195</v>
      </c>
      <c r="E481" s="170">
        <v>929.66399999999999</v>
      </c>
      <c r="F481" s="171"/>
      <c r="G481" s="172">
        <f>ROUND(E481*F481,2)</f>
        <v>0</v>
      </c>
      <c r="H481" s="171"/>
      <c r="I481" s="172">
        <f>ROUND(E481*H481,2)</f>
        <v>0</v>
      </c>
      <c r="J481" s="171"/>
      <c r="K481" s="172">
        <f>ROUND(E481*J481,2)</f>
        <v>0</v>
      </c>
      <c r="L481" s="172">
        <v>21</v>
      </c>
      <c r="M481" s="172">
        <f>G481*(1+L481/100)</f>
        <v>0</v>
      </c>
      <c r="N481" s="172">
        <v>0</v>
      </c>
      <c r="O481" s="172">
        <f>ROUND(E481*N481,2)</f>
        <v>0</v>
      </c>
      <c r="P481" s="172">
        <v>0</v>
      </c>
      <c r="Q481" s="172">
        <f>ROUND(E481*P481,2)</f>
        <v>0</v>
      </c>
      <c r="R481" s="172"/>
      <c r="S481" s="172" t="s">
        <v>177</v>
      </c>
      <c r="T481" s="173" t="s">
        <v>178</v>
      </c>
      <c r="U481" s="158">
        <v>2.75E-2</v>
      </c>
      <c r="V481" s="158">
        <f>ROUND(E481*U481,2)</f>
        <v>25.57</v>
      </c>
      <c r="W481" s="15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 t="s">
        <v>611</v>
      </c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</row>
    <row r="482" spans="1:60" outlineLevel="1" x14ac:dyDescent="0.2">
      <c r="A482" s="155"/>
      <c r="B482" s="156"/>
      <c r="C482" s="199" t="s">
        <v>283</v>
      </c>
      <c r="D482" s="191"/>
      <c r="E482" s="192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 t="s">
        <v>200</v>
      </c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1" x14ac:dyDescent="0.2">
      <c r="A483" s="155"/>
      <c r="B483" s="156"/>
      <c r="C483" s="200" t="s">
        <v>650</v>
      </c>
      <c r="D483" s="191"/>
      <c r="E483" s="192">
        <v>439.36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 t="s">
        <v>200</v>
      </c>
      <c r="AH483" s="148">
        <v>2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outlineLevel="1" x14ac:dyDescent="0.2">
      <c r="A484" s="155"/>
      <c r="B484" s="156"/>
      <c r="C484" s="200" t="s">
        <v>651</v>
      </c>
      <c r="D484" s="191"/>
      <c r="E484" s="192">
        <v>25.48</v>
      </c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 t="s">
        <v>200</v>
      </c>
      <c r="AH484" s="148">
        <v>2</v>
      </c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55"/>
      <c r="B485" s="156"/>
      <c r="C485" s="201" t="s">
        <v>295</v>
      </c>
      <c r="D485" s="193"/>
      <c r="E485" s="194">
        <v>464.83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 t="s">
        <v>200</v>
      </c>
      <c r="AH485" s="148">
        <v>3</v>
      </c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outlineLevel="1" x14ac:dyDescent="0.2">
      <c r="A486" s="155"/>
      <c r="B486" s="156"/>
      <c r="C486" s="199" t="s">
        <v>296</v>
      </c>
      <c r="D486" s="191"/>
      <c r="E486" s="192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 t="s">
        <v>200</v>
      </c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/>
      <c r="B487" s="156"/>
      <c r="C487" s="190" t="s">
        <v>660</v>
      </c>
      <c r="D487" s="188"/>
      <c r="E487" s="189">
        <v>929.66</v>
      </c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 t="s">
        <v>200</v>
      </c>
      <c r="AH487" s="148">
        <v>0</v>
      </c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ht="22.5" outlineLevel="1" x14ac:dyDescent="0.2">
      <c r="A488" s="167">
        <v>101</v>
      </c>
      <c r="B488" s="168" t="s">
        <v>661</v>
      </c>
      <c r="C488" s="184" t="s">
        <v>662</v>
      </c>
      <c r="D488" s="169" t="s">
        <v>195</v>
      </c>
      <c r="E488" s="170">
        <v>464.83199999999999</v>
      </c>
      <c r="F488" s="171"/>
      <c r="G488" s="172">
        <f>ROUND(E488*F488,2)</f>
        <v>0</v>
      </c>
      <c r="H488" s="171"/>
      <c r="I488" s="172">
        <f>ROUND(E488*H488,2)</f>
        <v>0</v>
      </c>
      <c r="J488" s="171"/>
      <c r="K488" s="172">
        <f>ROUND(E488*J488,2)</f>
        <v>0</v>
      </c>
      <c r="L488" s="172">
        <v>21</v>
      </c>
      <c r="M488" s="172">
        <f>G488*(1+L488/100)</f>
        <v>0</v>
      </c>
      <c r="N488" s="172">
        <v>0</v>
      </c>
      <c r="O488" s="172">
        <f>ROUND(E488*N488,2)</f>
        <v>0</v>
      </c>
      <c r="P488" s="172">
        <v>0</v>
      </c>
      <c r="Q488" s="172">
        <f>ROUND(E488*P488,2)</f>
        <v>0</v>
      </c>
      <c r="R488" s="172"/>
      <c r="S488" s="172" t="s">
        <v>177</v>
      </c>
      <c r="T488" s="173" t="s">
        <v>178</v>
      </c>
      <c r="U488" s="158">
        <v>0.2</v>
      </c>
      <c r="V488" s="158">
        <f>ROUND(E488*U488,2)</f>
        <v>92.97</v>
      </c>
      <c r="W488" s="15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 t="s">
        <v>611</v>
      </c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outlineLevel="1" x14ac:dyDescent="0.2">
      <c r="A489" s="155"/>
      <c r="B489" s="156"/>
      <c r="C489" s="199" t="s">
        <v>283</v>
      </c>
      <c r="D489" s="191"/>
      <c r="E489" s="192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 t="s">
        <v>200</v>
      </c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</row>
    <row r="490" spans="1:60" outlineLevel="1" x14ac:dyDescent="0.2">
      <c r="A490" s="155"/>
      <c r="B490" s="156"/>
      <c r="C490" s="200" t="s">
        <v>650</v>
      </c>
      <c r="D490" s="191"/>
      <c r="E490" s="192">
        <v>439.36</v>
      </c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 t="s">
        <v>200</v>
      </c>
      <c r="AH490" s="148">
        <v>2</v>
      </c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1" x14ac:dyDescent="0.2">
      <c r="A491" s="155"/>
      <c r="B491" s="156"/>
      <c r="C491" s="200" t="s">
        <v>651</v>
      </c>
      <c r="D491" s="191"/>
      <c r="E491" s="192">
        <v>25.48</v>
      </c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 t="s">
        <v>200</v>
      </c>
      <c r="AH491" s="148">
        <v>2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55"/>
      <c r="B492" s="156"/>
      <c r="C492" s="201" t="s">
        <v>295</v>
      </c>
      <c r="D492" s="193"/>
      <c r="E492" s="194">
        <v>464.83</v>
      </c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 t="s">
        <v>200</v>
      </c>
      <c r="AH492" s="148">
        <v>3</v>
      </c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1" x14ac:dyDescent="0.2">
      <c r="A493" s="155"/>
      <c r="B493" s="156"/>
      <c r="C493" s="199" t="s">
        <v>296</v>
      </c>
      <c r="D493" s="191"/>
      <c r="E493" s="192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 t="s">
        <v>200</v>
      </c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outlineLevel="1" x14ac:dyDescent="0.2">
      <c r="A494" s="155"/>
      <c r="B494" s="156"/>
      <c r="C494" s="190" t="s">
        <v>652</v>
      </c>
      <c r="D494" s="188"/>
      <c r="E494" s="189">
        <v>464.83</v>
      </c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 t="s">
        <v>200</v>
      </c>
      <c r="AH494" s="148">
        <v>0</v>
      </c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ht="22.5" outlineLevel="1" x14ac:dyDescent="0.2">
      <c r="A495" s="167">
        <v>102</v>
      </c>
      <c r="B495" s="168" t="s">
        <v>663</v>
      </c>
      <c r="C495" s="184" t="s">
        <v>664</v>
      </c>
      <c r="D495" s="169" t="s">
        <v>195</v>
      </c>
      <c r="E495" s="170">
        <v>464.83199999999999</v>
      </c>
      <c r="F495" s="171"/>
      <c r="G495" s="172">
        <f>ROUND(E495*F495,2)</f>
        <v>0</v>
      </c>
      <c r="H495" s="171"/>
      <c r="I495" s="172">
        <f>ROUND(E495*H495,2)</f>
        <v>0</v>
      </c>
      <c r="J495" s="171"/>
      <c r="K495" s="172">
        <f>ROUND(E495*J495,2)</f>
        <v>0</v>
      </c>
      <c r="L495" s="172">
        <v>21</v>
      </c>
      <c r="M495" s="172">
        <f>G495*(1+L495/100)</f>
        <v>0</v>
      </c>
      <c r="N495" s="172">
        <v>0</v>
      </c>
      <c r="O495" s="172">
        <f>ROUND(E495*N495,2)</f>
        <v>0</v>
      </c>
      <c r="P495" s="172">
        <v>0</v>
      </c>
      <c r="Q495" s="172">
        <f>ROUND(E495*P495,2)</f>
        <v>0</v>
      </c>
      <c r="R495" s="172"/>
      <c r="S495" s="172" t="s">
        <v>177</v>
      </c>
      <c r="T495" s="173" t="s">
        <v>178</v>
      </c>
      <c r="U495" s="158">
        <v>0.17777999999999999</v>
      </c>
      <c r="V495" s="158">
        <f>ROUND(E495*U495,2)</f>
        <v>82.64</v>
      </c>
      <c r="W495" s="15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 t="s">
        <v>611</v>
      </c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1" x14ac:dyDescent="0.2">
      <c r="A496" s="155"/>
      <c r="B496" s="156"/>
      <c r="C496" s="199" t="s">
        <v>283</v>
      </c>
      <c r="D496" s="191"/>
      <c r="E496" s="192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 t="s">
        <v>200</v>
      </c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55"/>
      <c r="B497" s="156"/>
      <c r="C497" s="200" t="s">
        <v>650</v>
      </c>
      <c r="D497" s="191"/>
      <c r="E497" s="192">
        <v>439.36</v>
      </c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 t="s">
        <v>200</v>
      </c>
      <c r="AH497" s="148">
        <v>2</v>
      </c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outlineLevel="1" x14ac:dyDescent="0.2">
      <c r="A498" s="155"/>
      <c r="B498" s="156"/>
      <c r="C498" s="200" t="s">
        <v>651</v>
      </c>
      <c r="D498" s="191"/>
      <c r="E498" s="192">
        <v>25.48</v>
      </c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 t="s">
        <v>200</v>
      </c>
      <c r="AH498" s="148">
        <v>2</v>
      </c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1" x14ac:dyDescent="0.2">
      <c r="A499" s="155"/>
      <c r="B499" s="156"/>
      <c r="C499" s="201" t="s">
        <v>295</v>
      </c>
      <c r="D499" s="193"/>
      <c r="E499" s="194">
        <v>464.83</v>
      </c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 t="s">
        <v>200</v>
      </c>
      <c r="AH499" s="148">
        <v>3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55"/>
      <c r="B500" s="156"/>
      <c r="C500" s="199" t="s">
        <v>296</v>
      </c>
      <c r="D500" s="191"/>
      <c r="E500" s="192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 t="s">
        <v>200</v>
      </c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1" x14ac:dyDescent="0.2">
      <c r="A501" s="155"/>
      <c r="B501" s="156"/>
      <c r="C501" s="190" t="s">
        <v>652</v>
      </c>
      <c r="D501" s="188"/>
      <c r="E501" s="189">
        <v>464.83</v>
      </c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 t="s">
        <v>200</v>
      </c>
      <c r="AH501" s="148">
        <v>0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ht="45" outlineLevel="1" x14ac:dyDescent="0.2">
      <c r="A502" s="167">
        <v>103</v>
      </c>
      <c r="B502" s="168" t="s">
        <v>665</v>
      </c>
      <c r="C502" s="184" t="s">
        <v>666</v>
      </c>
      <c r="D502" s="169" t="s">
        <v>227</v>
      </c>
      <c r="E502" s="170">
        <v>6</v>
      </c>
      <c r="F502" s="171"/>
      <c r="G502" s="172">
        <f>ROUND(E502*F502,2)</f>
        <v>0</v>
      </c>
      <c r="H502" s="171"/>
      <c r="I502" s="172">
        <f>ROUND(E502*H502,2)</f>
        <v>0</v>
      </c>
      <c r="J502" s="171"/>
      <c r="K502" s="172">
        <f>ROUND(E502*J502,2)</f>
        <v>0</v>
      </c>
      <c r="L502" s="172">
        <v>21</v>
      </c>
      <c r="M502" s="172">
        <f>G502*(1+L502/100)</f>
        <v>0</v>
      </c>
      <c r="N502" s="172">
        <v>0</v>
      </c>
      <c r="O502" s="172">
        <f>ROUND(E502*N502,2)</f>
        <v>0</v>
      </c>
      <c r="P502" s="172">
        <v>0</v>
      </c>
      <c r="Q502" s="172">
        <f>ROUND(E502*P502,2)</f>
        <v>0</v>
      </c>
      <c r="R502" s="172"/>
      <c r="S502" s="172" t="s">
        <v>177</v>
      </c>
      <c r="T502" s="173" t="s">
        <v>178</v>
      </c>
      <c r="U502" s="158">
        <v>0.6</v>
      </c>
      <c r="V502" s="158">
        <f>ROUND(E502*U502,2)</f>
        <v>3.6</v>
      </c>
      <c r="W502" s="15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 t="s">
        <v>611</v>
      </c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1" x14ac:dyDescent="0.2">
      <c r="A503" s="155"/>
      <c r="B503" s="156"/>
      <c r="C503" s="190" t="s">
        <v>667</v>
      </c>
      <c r="D503" s="188"/>
      <c r="E503" s="189">
        <v>6</v>
      </c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 t="s">
        <v>200</v>
      </c>
      <c r="AH503" s="148">
        <v>0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ht="33.75" outlineLevel="1" x14ac:dyDescent="0.2">
      <c r="A504" s="167">
        <v>104</v>
      </c>
      <c r="B504" s="168" t="s">
        <v>668</v>
      </c>
      <c r="C504" s="184" t="s">
        <v>669</v>
      </c>
      <c r="D504" s="169" t="s">
        <v>195</v>
      </c>
      <c r="E504" s="170">
        <v>87.084000000000003</v>
      </c>
      <c r="F504" s="171"/>
      <c r="G504" s="172">
        <f>ROUND(E504*F504,2)</f>
        <v>0</v>
      </c>
      <c r="H504" s="171"/>
      <c r="I504" s="172">
        <f>ROUND(E504*H504,2)</f>
        <v>0</v>
      </c>
      <c r="J504" s="171"/>
      <c r="K504" s="172">
        <f>ROUND(E504*J504,2)</f>
        <v>0</v>
      </c>
      <c r="L504" s="172">
        <v>21</v>
      </c>
      <c r="M504" s="172">
        <f>G504*(1+L504/100)</f>
        <v>0</v>
      </c>
      <c r="N504" s="172">
        <v>0</v>
      </c>
      <c r="O504" s="172">
        <f>ROUND(E504*N504,2)</f>
        <v>0</v>
      </c>
      <c r="P504" s="172">
        <v>0</v>
      </c>
      <c r="Q504" s="172">
        <f>ROUND(E504*P504,2)</f>
        <v>0</v>
      </c>
      <c r="R504" s="172"/>
      <c r="S504" s="172" t="s">
        <v>177</v>
      </c>
      <c r="T504" s="173" t="s">
        <v>178</v>
      </c>
      <c r="U504" s="158">
        <v>0.317</v>
      </c>
      <c r="V504" s="158">
        <f>ROUND(E504*U504,2)</f>
        <v>27.61</v>
      </c>
      <c r="W504" s="15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 t="s">
        <v>611</v>
      </c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outlineLevel="1" x14ac:dyDescent="0.2">
      <c r="A505" s="155"/>
      <c r="B505" s="156"/>
      <c r="C505" s="190" t="s">
        <v>670</v>
      </c>
      <c r="D505" s="188"/>
      <c r="E505" s="189">
        <v>87.08</v>
      </c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 t="s">
        <v>200</v>
      </c>
      <c r="AH505" s="148">
        <v>0</v>
      </c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ht="22.5" outlineLevel="1" x14ac:dyDescent="0.2">
      <c r="A506" s="167">
        <v>105</v>
      </c>
      <c r="B506" s="168" t="s">
        <v>671</v>
      </c>
      <c r="C506" s="184" t="s">
        <v>672</v>
      </c>
      <c r="D506" s="169" t="s">
        <v>195</v>
      </c>
      <c r="E506" s="170">
        <v>87.084000000000003</v>
      </c>
      <c r="F506" s="171"/>
      <c r="G506" s="172">
        <f>ROUND(E506*F506,2)</f>
        <v>0</v>
      </c>
      <c r="H506" s="171"/>
      <c r="I506" s="172">
        <f>ROUND(E506*H506,2)</f>
        <v>0</v>
      </c>
      <c r="J506" s="171"/>
      <c r="K506" s="172">
        <f>ROUND(E506*J506,2)</f>
        <v>0</v>
      </c>
      <c r="L506" s="172">
        <v>21</v>
      </c>
      <c r="M506" s="172">
        <f>G506*(1+L506/100)</f>
        <v>0</v>
      </c>
      <c r="N506" s="172">
        <v>0</v>
      </c>
      <c r="O506" s="172">
        <f>ROUND(E506*N506,2)</f>
        <v>0</v>
      </c>
      <c r="P506" s="172">
        <v>0</v>
      </c>
      <c r="Q506" s="172">
        <f>ROUND(E506*P506,2)</f>
        <v>0</v>
      </c>
      <c r="R506" s="172"/>
      <c r="S506" s="172" t="s">
        <v>177</v>
      </c>
      <c r="T506" s="173" t="s">
        <v>178</v>
      </c>
      <c r="U506" s="158">
        <v>0.1</v>
      </c>
      <c r="V506" s="158">
        <f>ROUND(E506*U506,2)</f>
        <v>8.7100000000000009</v>
      </c>
      <c r="W506" s="15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 t="s">
        <v>611</v>
      </c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</row>
    <row r="507" spans="1:60" outlineLevel="1" x14ac:dyDescent="0.2">
      <c r="A507" s="155"/>
      <c r="B507" s="156"/>
      <c r="C507" s="190" t="s">
        <v>670</v>
      </c>
      <c r="D507" s="188"/>
      <c r="E507" s="189">
        <v>87.08</v>
      </c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 t="s">
        <v>200</v>
      </c>
      <c r="AH507" s="148">
        <v>0</v>
      </c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ht="22.5" outlineLevel="1" x14ac:dyDescent="0.2">
      <c r="A508" s="167">
        <v>106</v>
      </c>
      <c r="B508" s="168" t="s">
        <v>673</v>
      </c>
      <c r="C508" s="184" t="s">
        <v>674</v>
      </c>
      <c r="D508" s="169" t="s">
        <v>227</v>
      </c>
      <c r="E508" s="170">
        <v>3260.5439999999999</v>
      </c>
      <c r="F508" s="171"/>
      <c r="G508" s="172">
        <f>ROUND(E508*F508,2)</f>
        <v>0</v>
      </c>
      <c r="H508" s="171"/>
      <c r="I508" s="172">
        <f>ROUND(E508*H508,2)</f>
        <v>0</v>
      </c>
      <c r="J508" s="171"/>
      <c r="K508" s="172">
        <f>ROUND(E508*J508,2)</f>
        <v>0</v>
      </c>
      <c r="L508" s="172">
        <v>21</v>
      </c>
      <c r="M508" s="172">
        <f>G508*(1+L508/100)</f>
        <v>0</v>
      </c>
      <c r="N508" s="172">
        <v>0</v>
      </c>
      <c r="O508" s="172">
        <f>ROUND(E508*N508,2)</f>
        <v>0</v>
      </c>
      <c r="P508" s="172">
        <v>0</v>
      </c>
      <c r="Q508" s="172">
        <f>ROUND(E508*P508,2)</f>
        <v>0</v>
      </c>
      <c r="R508" s="172"/>
      <c r="S508" s="172" t="s">
        <v>177</v>
      </c>
      <c r="T508" s="173" t="s">
        <v>178</v>
      </c>
      <c r="U508" s="158">
        <v>0.14000000000000001</v>
      </c>
      <c r="V508" s="158">
        <f>ROUND(E508*U508,2)</f>
        <v>456.48</v>
      </c>
      <c r="W508" s="15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 t="s">
        <v>611</v>
      </c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1" x14ac:dyDescent="0.2">
      <c r="A509" s="155"/>
      <c r="B509" s="156"/>
      <c r="C509" s="199" t="s">
        <v>283</v>
      </c>
      <c r="D509" s="191"/>
      <c r="E509" s="192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 t="s">
        <v>200</v>
      </c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outlineLevel="1" x14ac:dyDescent="0.2">
      <c r="A510" s="155"/>
      <c r="B510" s="156"/>
      <c r="C510" s="200" t="s">
        <v>650</v>
      </c>
      <c r="D510" s="191"/>
      <c r="E510" s="192">
        <v>439.36</v>
      </c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 t="s">
        <v>200</v>
      </c>
      <c r="AH510" s="148">
        <v>2</v>
      </c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1" x14ac:dyDescent="0.2">
      <c r="A511" s="155"/>
      <c r="B511" s="156"/>
      <c r="C511" s="200" t="s">
        <v>651</v>
      </c>
      <c r="D511" s="191"/>
      <c r="E511" s="192">
        <v>25.48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 t="s">
        <v>200</v>
      </c>
      <c r="AH511" s="148">
        <v>2</v>
      </c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outlineLevel="1" x14ac:dyDescent="0.2">
      <c r="A512" s="155"/>
      <c r="B512" s="156"/>
      <c r="C512" s="201" t="s">
        <v>295</v>
      </c>
      <c r="D512" s="193"/>
      <c r="E512" s="194">
        <v>464.83</v>
      </c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 t="s">
        <v>200</v>
      </c>
      <c r="AH512" s="148">
        <v>3</v>
      </c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55"/>
      <c r="B513" s="156"/>
      <c r="C513" s="199" t="s">
        <v>296</v>
      </c>
      <c r="D513" s="191"/>
      <c r="E513" s="192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 t="s">
        <v>200</v>
      </c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1" x14ac:dyDescent="0.2">
      <c r="A514" s="155"/>
      <c r="B514" s="156"/>
      <c r="C514" s="190" t="s">
        <v>675</v>
      </c>
      <c r="D514" s="188"/>
      <c r="E514" s="189">
        <v>2738.04</v>
      </c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 t="s">
        <v>200</v>
      </c>
      <c r="AH514" s="148">
        <v>0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outlineLevel="1" x14ac:dyDescent="0.2">
      <c r="A515" s="155"/>
      <c r="B515" s="156"/>
      <c r="C515" s="190" t="s">
        <v>676</v>
      </c>
      <c r="D515" s="188"/>
      <c r="E515" s="189">
        <v>522.5</v>
      </c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 t="s">
        <v>200</v>
      </c>
      <c r="AH515" s="148">
        <v>0</v>
      </c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1" x14ac:dyDescent="0.2">
      <c r="A516" s="167">
        <v>107</v>
      </c>
      <c r="B516" s="168" t="s">
        <v>677</v>
      </c>
      <c r="C516" s="184" t="s">
        <v>678</v>
      </c>
      <c r="D516" s="169" t="s">
        <v>256</v>
      </c>
      <c r="E516" s="170">
        <v>84.92</v>
      </c>
      <c r="F516" s="171"/>
      <c r="G516" s="172">
        <f>ROUND(E516*F516,2)</f>
        <v>0</v>
      </c>
      <c r="H516" s="171"/>
      <c r="I516" s="172">
        <f>ROUND(E516*H516,2)</f>
        <v>0</v>
      </c>
      <c r="J516" s="171"/>
      <c r="K516" s="172">
        <f>ROUND(E516*J516,2)</f>
        <v>0</v>
      </c>
      <c r="L516" s="172">
        <v>21</v>
      </c>
      <c r="M516" s="172">
        <f>G516*(1+L516/100)</f>
        <v>0</v>
      </c>
      <c r="N516" s="172">
        <v>0</v>
      </c>
      <c r="O516" s="172">
        <f>ROUND(E516*N516,2)</f>
        <v>0</v>
      </c>
      <c r="P516" s="172">
        <v>0</v>
      </c>
      <c r="Q516" s="172">
        <f>ROUND(E516*P516,2)</f>
        <v>0</v>
      </c>
      <c r="R516" s="172"/>
      <c r="S516" s="172" t="s">
        <v>177</v>
      </c>
      <c r="T516" s="173" t="s">
        <v>178</v>
      </c>
      <c r="U516" s="158">
        <v>0.08</v>
      </c>
      <c r="V516" s="158">
        <f>ROUND(E516*U516,2)</f>
        <v>6.79</v>
      </c>
      <c r="W516" s="15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 t="s">
        <v>611</v>
      </c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1" x14ac:dyDescent="0.2">
      <c r="A517" s="155"/>
      <c r="B517" s="156"/>
      <c r="C517" s="190" t="s">
        <v>679</v>
      </c>
      <c r="D517" s="188"/>
      <c r="E517" s="189">
        <v>84.92</v>
      </c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 t="s">
        <v>200</v>
      </c>
      <c r="AH517" s="148">
        <v>0</v>
      </c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ht="45" outlineLevel="1" x14ac:dyDescent="0.2">
      <c r="A518" s="167">
        <v>108</v>
      </c>
      <c r="B518" s="168" t="s">
        <v>634</v>
      </c>
      <c r="C518" s="184" t="s">
        <v>635</v>
      </c>
      <c r="D518" s="169" t="s">
        <v>636</v>
      </c>
      <c r="E518" s="170">
        <v>325.38240000000002</v>
      </c>
      <c r="F518" s="171"/>
      <c r="G518" s="172">
        <f>ROUND(E518*F518,2)</f>
        <v>0</v>
      </c>
      <c r="H518" s="171"/>
      <c r="I518" s="172">
        <f>ROUND(E518*H518,2)</f>
        <v>0</v>
      </c>
      <c r="J518" s="171"/>
      <c r="K518" s="172">
        <f>ROUND(E518*J518,2)</f>
        <v>0</v>
      </c>
      <c r="L518" s="172">
        <v>21</v>
      </c>
      <c r="M518" s="172">
        <f>G518*(1+L518/100)</f>
        <v>0</v>
      </c>
      <c r="N518" s="172">
        <v>0</v>
      </c>
      <c r="O518" s="172">
        <f>ROUND(E518*N518,2)</f>
        <v>0</v>
      </c>
      <c r="P518" s="172">
        <v>0</v>
      </c>
      <c r="Q518" s="172">
        <f>ROUND(E518*P518,2)</f>
        <v>0</v>
      </c>
      <c r="R518" s="172" t="s">
        <v>228</v>
      </c>
      <c r="S518" s="172" t="s">
        <v>177</v>
      </c>
      <c r="T518" s="173" t="s">
        <v>178</v>
      </c>
      <c r="U518" s="158">
        <v>0</v>
      </c>
      <c r="V518" s="158">
        <f>ROUND(E518*U518,2)</f>
        <v>0</v>
      </c>
      <c r="W518" s="15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 t="s">
        <v>185</v>
      </c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outlineLevel="1" x14ac:dyDescent="0.2">
      <c r="A519" s="155"/>
      <c r="B519" s="156"/>
      <c r="C519" s="199" t="s">
        <v>283</v>
      </c>
      <c r="D519" s="191"/>
      <c r="E519" s="192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 t="s">
        <v>200</v>
      </c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1" x14ac:dyDescent="0.2">
      <c r="A520" s="155"/>
      <c r="B520" s="156"/>
      <c r="C520" s="200" t="s">
        <v>650</v>
      </c>
      <c r="D520" s="191"/>
      <c r="E520" s="192">
        <v>439.36</v>
      </c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 t="s">
        <v>200</v>
      </c>
      <c r="AH520" s="148">
        <v>2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1" x14ac:dyDescent="0.2">
      <c r="A521" s="155"/>
      <c r="B521" s="156"/>
      <c r="C521" s="200" t="s">
        <v>651</v>
      </c>
      <c r="D521" s="191"/>
      <c r="E521" s="192">
        <v>25.48</v>
      </c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 t="s">
        <v>200</v>
      </c>
      <c r="AH521" s="148">
        <v>2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1" x14ac:dyDescent="0.2">
      <c r="A522" s="155"/>
      <c r="B522" s="156"/>
      <c r="C522" s="201" t="s">
        <v>295</v>
      </c>
      <c r="D522" s="193"/>
      <c r="E522" s="194">
        <v>464.83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 t="s">
        <v>200</v>
      </c>
      <c r="AH522" s="148">
        <v>3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1" x14ac:dyDescent="0.2">
      <c r="A523" s="155"/>
      <c r="B523" s="156"/>
      <c r="C523" s="199" t="s">
        <v>296</v>
      </c>
      <c r="D523" s="191"/>
      <c r="E523" s="192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 t="s">
        <v>200</v>
      </c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1" x14ac:dyDescent="0.2">
      <c r="A524" s="155"/>
      <c r="B524" s="156"/>
      <c r="C524" s="190" t="s">
        <v>680</v>
      </c>
      <c r="D524" s="188"/>
      <c r="E524" s="189">
        <v>325.38</v>
      </c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 t="s">
        <v>200</v>
      </c>
      <c r="AH524" s="148">
        <v>0</v>
      </c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ht="22.5" outlineLevel="1" x14ac:dyDescent="0.2">
      <c r="A525" s="167">
        <v>109</v>
      </c>
      <c r="B525" s="168" t="s">
        <v>681</v>
      </c>
      <c r="C525" s="184" t="s">
        <v>682</v>
      </c>
      <c r="D525" s="169" t="s">
        <v>195</v>
      </c>
      <c r="E525" s="170">
        <v>104.5008</v>
      </c>
      <c r="F525" s="171"/>
      <c r="G525" s="172">
        <f>ROUND(E525*F525,2)</f>
        <v>0</v>
      </c>
      <c r="H525" s="171"/>
      <c r="I525" s="172">
        <f>ROUND(E525*H525,2)</f>
        <v>0</v>
      </c>
      <c r="J525" s="171"/>
      <c r="K525" s="172">
        <f>ROUND(E525*J525,2)</f>
        <v>0</v>
      </c>
      <c r="L525" s="172">
        <v>21</v>
      </c>
      <c r="M525" s="172">
        <f>G525*(1+L525/100)</f>
        <v>0</v>
      </c>
      <c r="N525" s="172">
        <v>0</v>
      </c>
      <c r="O525" s="172">
        <f>ROUND(E525*N525,2)</f>
        <v>0</v>
      </c>
      <c r="P525" s="172">
        <v>0</v>
      </c>
      <c r="Q525" s="172">
        <f>ROUND(E525*P525,2)</f>
        <v>0</v>
      </c>
      <c r="R525" s="172" t="s">
        <v>228</v>
      </c>
      <c r="S525" s="172" t="s">
        <v>177</v>
      </c>
      <c r="T525" s="173" t="s">
        <v>178</v>
      </c>
      <c r="U525" s="158">
        <v>0</v>
      </c>
      <c r="V525" s="158">
        <f>ROUND(E525*U525,2)</f>
        <v>0</v>
      </c>
      <c r="W525" s="15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 t="s">
        <v>185</v>
      </c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1" x14ac:dyDescent="0.2">
      <c r="A526" s="155"/>
      <c r="B526" s="156"/>
      <c r="C526" s="190" t="s">
        <v>683</v>
      </c>
      <c r="D526" s="188"/>
      <c r="E526" s="189">
        <v>104.5</v>
      </c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 t="s">
        <v>200</v>
      </c>
      <c r="AH526" s="148">
        <v>0</v>
      </c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outlineLevel="1" x14ac:dyDescent="0.2">
      <c r="A527" s="167">
        <v>110</v>
      </c>
      <c r="B527" s="168" t="s">
        <v>684</v>
      </c>
      <c r="C527" s="184" t="s">
        <v>685</v>
      </c>
      <c r="D527" s="169" t="s">
        <v>227</v>
      </c>
      <c r="E527" s="170">
        <v>522.50400000000002</v>
      </c>
      <c r="F527" s="171"/>
      <c r="G527" s="172">
        <f>ROUND(E527*F527,2)</f>
        <v>0</v>
      </c>
      <c r="H527" s="171"/>
      <c r="I527" s="172">
        <f>ROUND(E527*H527,2)</f>
        <v>0</v>
      </c>
      <c r="J527" s="171"/>
      <c r="K527" s="172">
        <f>ROUND(E527*J527,2)</f>
        <v>0</v>
      </c>
      <c r="L527" s="172">
        <v>21</v>
      </c>
      <c r="M527" s="172">
        <f>G527*(1+L527/100)</f>
        <v>0</v>
      </c>
      <c r="N527" s="172">
        <v>0</v>
      </c>
      <c r="O527" s="172">
        <f>ROUND(E527*N527,2)</f>
        <v>0</v>
      </c>
      <c r="P527" s="172">
        <v>0</v>
      </c>
      <c r="Q527" s="172">
        <f>ROUND(E527*P527,2)</f>
        <v>0</v>
      </c>
      <c r="R527" s="172"/>
      <c r="S527" s="172" t="s">
        <v>184</v>
      </c>
      <c r="T527" s="173" t="s">
        <v>178</v>
      </c>
      <c r="U527" s="158">
        <v>0</v>
      </c>
      <c r="V527" s="158">
        <f>ROUND(E527*U527,2)</f>
        <v>0</v>
      </c>
      <c r="W527" s="15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 t="s">
        <v>185</v>
      </c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outlineLevel="1" x14ac:dyDescent="0.2">
      <c r="A528" s="155"/>
      <c r="B528" s="156"/>
      <c r="C528" s="190" t="s">
        <v>676</v>
      </c>
      <c r="D528" s="188"/>
      <c r="E528" s="189">
        <v>522.5</v>
      </c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 t="s">
        <v>200</v>
      </c>
      <c r="AH528" s="148">
        <v>0</v>
      </c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1" x14ac:dyDescent="0.2">
      <c r="A529" s="167">
        <v>111</v>
      </c>
      <c r="B529" s="168" t="s">
        <v>686</v>
      </c>
      <c r="C529" s="184" t="s">
        <v>687</v>
      </c>
      <c r="D529" s="169" t="s">
        <v>227</v>
      </c>
      <c r="E529" s="170">
        <v>2788.9920000000002</v>
      </c>
      <c r="F529" s="171"/>
      <c r="G529" s="172">
        <f>ROUND(E529*F529,2)</f>
        <v>0</v>
      </c>
      <c r="H529" s="171"/>
      <c r="I529" s="172">
        <f>ROUND(E529*H529,2)</f>
        <v>0</v>
      </c>
      <c r="J529" s="171"/>
      <c r="K529" s="172">
        <f>ROUND(E529*J529,2)</f>
        <v>0</v>
      </c>
      <c r="L529" s="172">
        <v>21</v>
      </c>
      <c r="M529" s="172">
        <f>G529*(1+L529/100)</f>
        <v>0</v>
      </c>
      <c r="N529" s="172">
        <v>0</v>
      </c>
      <c r="O529" s="172">
        <f>ROUND(E529*N529,2)</f>
        <v>0</v>
      </c>
      <c r="P529" s="172">
        <v>0</v>
      </c>
      <c r="Q529" s="172">
        <f>ROUND(E529*P529,2)</f>
        <v>0</v>
      </c>
      <c r="R529" s="172"/>
      <c r="S529" s="172" t="s">
        <v>184</v>
      </c>
      <c r="T529" s="173" t="s">
        <v>178</v>
      </c>
      <c r="U529" s="158">
        <v>0</v>
      </c>
      <c r="V529" s="158">
        <f>ROUND(E529*U529,2)</f>
        <v>0</v>
      </c>
      <c r="W529" s="15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 t="s">
        <v>185</v>
      </c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/>
      <c r="B530" s="156"/>
      <c r="C530" s="190" t="s">
        <v>688</v>
      </c>
      <c r="D530" s="188"/>
      <c r="E530" s="189">
        <v>2636.14</v>
      </c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 t="s">
        <v>200</v>
      </c>
      <c r="AH530" s="148">
        <v>0</v>
      </c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outlineLevel="1" x14ac:dyDescent="0.2">
      <c r="A531" s="155"/>
      <c r="B531" s="156"/>
      <c r="C531" s="190" t="s">
        <v>689</v>
      </c>
      <c r="D531" s="188"/>
      <c r="E531" s="189">
        <v>152.86000000000001</v>
      </c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 t="s">
        <v>200</v>
      </c>
      <c r="AH531" s="148">
        <v>0</v>
      </c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ht="45" outlineLevel="1" x14ac:dyDescent="0.2">
      <c r="A532" s="167">
        <v>112</v>
      </c>
      <c r="B532" s="168" t="s">
        <v>690</v>
      </c>
      <c r="C532" s="184" t="s">
        <v>691</v>
      </c>
      <c r="D532" s="169" t="s">
        <v>195</v>
      </c>
      <c r="E532" s="170">
        <v>557.79840000000002</v>
      </c>
      <c r="F532" s="171"/>
      <c r="G532" s="172">
        <f>ROUND(E532*F532,2)</f>
        <v>0</v>
      </c>
      <c r="H532" s="171"/>
      <c r="I532" s="172">
        <f>ROUND(E532*H532,2)</f>
        <v>0</v>
      </c>
      <c r="J532" s="171"/>
      <c r="K532" s="172">
        <f>ROUND(E532*J532,2)</f>
        <v>0</v>
      </c>
      <c r="L532" s="172">
        <v>21</v>
      </c>
      <c r="M532" s="172">
        <f>G532*(1+L532/100)</f>
        <v>0</v>
      </c>
      <c r="N532" s="172">
        <v>0</v>
      </c>
      <c r="O532" s="172">
        <f>ROUND(E532*N532,2)</f>
        <v>0</v>
      </c>
      <c r="P532" s="172">
        <v>0</v>
      </c>
      <c r="Q532" s="172">
        <f>ROUND(E532*P532,2)</f>
        <v>0</v>
      </c>
      <c r="R532" s="172" t="s">
        <v>228</v>
      </c>
      <c r="S532" s="172" t="s">
        <v>177</v>
      </c>
      <c r="T532" s="173" t="s">
        <v>178</v>
      </c>
      <c r="U532" s="158">
        <v>0</v>
      </c>
      <c r="V532" s="158">
        <f>ROUND(E532*U532,2)</f>
        <v>0</v>
      </c>
      <c r="W532" s="15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 t="s">
        <v>185</v>
      </c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</row>
    <row r="533" spans="1:60" outlineLevel="1" x14ac:dyDescent="0.2">
      <c r="A533" s="155"/>
      <c r="B533" s="156"/>
      <c r="C533" s="199" t="s">
        <v>283</v>
      </c>
      <c r="D533" s="191"/>
      <c r="E533" s="192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 t="s">
        <v>200</v>
      </c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outlineLevel="1" x14ac:dyDescent="0.2">
      <c r="A534" s="155"/>
      <c r="B534" s="156"/>
      <c r="C534" s="200" t="s">
        <v>650</v>
      </c>
      <c r="D534" s="191"/>
      <c r="E534" s="192">
        <v>439.36</v>
      </c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 t="s">
        <v>200</v>
      </c>
      <c r="AH534" s="148">
        <v>2</v>
      </c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</row>
    <row r="535" spans="1:60" outlineLevel="1" x14ac:dyDescent="0.2">
      <c r="A535" s="155"/>
      <c r="B535" s="156"/>
      <c r="C535" s="200" t="s">
        <v>651</v>
      </c>
      <c r="D535" s="191"/>
      <c r="E535" s="192">
        <v>25.48</v>
      </c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 t="s">
        <v>200</v>
      </c>
      <c r="AH535" s="148">
        <v>2</v>
      </c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1" x14ac:dyDescent="0.2">
      <c r="A536" s="155"/>
      <c r="B536" s="156"/>
      <c r="C536" s="201" t="s">
        <v>295</v>
      </c>
      <c r="D536" s="193"/>
      <c r="E536" s="194">
        <v>464.83</v>
      </c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 t="s">
        <v>200</v>
      </c>
      <c r="AH536" s="148">
        <v>3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outlineLevel="1" x14ac:dyDescent="0.2">
      <c r="A537" s="155"/>
      <c r="B537" s="156"/>
      <c r="C537" s="199" t="s">
        <v>296</v>
      </c>
      <c r="D537" s="191"/>
      <c r="E537" s="192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 t="s">
        <v>200</v>
      </c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outlineLevel="1" x14ac:dyDescent="0.2">
      <c r="A538" s="155"/>
      <c r="B538" s="156"/>
      <c r="C538" s="190" t="s">
        <v>692</v>
      </c>
      <c r="D538" s="188"/>
      <c r="E538" s="189">
        <v>557.79999999999995</v>
      </c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 t="s">
        <v>200</v>
      </c>
      <c r="AH538" s="148">
        <v>0</v>
      </c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ht="45" outlineLevel="1" x14ac:dyDescent="0.2">
      <c r="A539" s="167">
        <v>113</v>
      </c>
      <c r="B539" s="168" t="s">
        <v>693</v>
      </c>
      <c r="C539" s="184" t="s">
        <v>694</v>
      </c>
      <c r="D539" s="169" t="s">
        <v>195</v>
      </c>
      <c r="E539" s="170">
        <v>557.79840000000002</v>
      </c>
      <c r="F539" s="171"/>
      <c r="G539" s="172">
        <f>ROUND(E539*F539,2)</f>
        <v>0</v>
      </c>
      <c r="H539" s="171"/>
      <c r="I539" s="172">
        <f>ROUND(E539*H539,2)</f>
        <v>0</v>
      </c>
      <c r="J539" s="171"/>
      <c r="K539" s="172">
        <f>ROUND(E539*J539,2)</f>
        <v>0</v>
      </c>
      <c r="L539" s="172">
        <v>21</v>
      </c>
      <c r="M539" s="172">
        <f>G539*(1+L539/100)</f>
        <v>0</v>
      </c>
      <c r="N539" s="172">
        <v>0</v>
      </c>
      <c r="O539" s="172">
        <f>ROUND(E539*N539,2)</f>
        <v>0</v>
      </c>
      <c r="P539" s="172">
        <v>0</v>
      </c>
      <c r="Q539" s="172">
        <f>ROUND(E539*P539,2)</f>
        <v>0</v>
      </c>
      <c r="R539" s="172" t="s">
        <v>228</v>
      </c>
      <c r="S539" s="172" t="s">
        <v>695</v>
      </c>
      <c r="T539" s="173" t="s">
        <v>178</v>
      </c>
      <c r="U539" s="158">
        <v>0</v>
      </c>
      <c r="V539" s="158">
        <f>ROUND(E539*U539,2)</f>
        <v>0</v>
      </c>
      <c r="W539" s="15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 t="s">
        <v>185</v>
      </c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outlineLevel="1" x14ac:dyDescent="0.2">
      <c r="A540" s="155"/>
      <c r="B540" s="156"/>
      <c r="C540" s="199" t="s">
        <v>283</v>
      </c>
      <c r="D540" s="191"/>
      <c r="E540" s="192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 t="s">
        <v>200</v>
      </c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1" x14ac:dyDescent="0.2">
      <c r="A541" s="155"/>
      <c r="B541" s="156"/>
      <c r="C541" s="200" t="s">
        <v>650</v>
      </c>
      <c r="D541" s="191"/>
      <c r="E541" s="192">
        <v>439.36</v>
      </c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 t="s">
        <v>200</v>
      </c>
      <c r="AH541" s="148">
        <v>2</v>
      </c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1" x14ac:dyDescent="0.2">
      <c r="A542" s="155"/>
      <c r="B542" s="156"/>
      <c r="C542" s="200" t="s">
        <v>651</v>
      </c>
      <c r="D542" s="191"/>
      <c r="E542" s="192">
        <v>25.48</v>
      </c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 t="s">
        <v>200</v>
      </c>
      <c r="AH542" s="148">
        <v>2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55"/>
      <c r="B543" s="156"/>
      <c r="C543" s="201" t="s">
        <v>295</v>
      </c>
      <c r="D543" s="193"/>
      <c r="E543" s="194">
        <v>464.83</v>
      </c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 t="s">
        <v>200</v>
      </c>
      <c r="AH543" s="148">
        <v>3</v>
      </c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outlineLevel="1" x14ac:dyDescent="0.2">
      <c r="A544" s="155"/>
      <c r="B544" s="156"/>
      <c r="C544" s="199" t="s">
        <v>296</v>
      </c>
      <c r="D544" s="191"/>
      <c r="E544" s="192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 t="s">
        <v>200</v>
      </c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outlineLevel="1" x14ac:dyDescent="0.2">
      <c r="A545" s="155"/>
      <c r="B545" s="156"/>
      <c r="C545" s="190" t="s">
        <v>692</v>
      </c>
      <c r="D545" s="188"/>
      <c r="E545" s="189">
        <v>557.79999999999995</v>
      </c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 t="s">
        <v>200</v>
      </c>
      <c r="AH545" s="148">
        <v>0</v>
      </c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ht="45" outlineLevel="1" x14ac:dyDescent="0.2">
      <c r="A546" s="167">
        <v>114</v>
      </c>
      <c r="B546" s="168" t="s">
        <v>696</v>
      </c>
      <c r="C546" s="184" t="s">
        <v>697</v>
      </c>
      <c r="D546" s="169" t="s">
        <v>256</v>
      </c>
      <c r="E546" s="170">
        <v>84.92</v>
      </c>
      <c r="F546" s="171"/>
      <c r="G546" s="172">
        <f>ROUND(E546*F546,2)</f>
        <v>0</v>
      </c>
      <c r="H546" s="171"/>
      <c r="I546" s="172">
        <f>ROUND(E546*H546,2)</f>
        <v>0</v>
      </c>
      <c r="J546" s="171"/>
      <c r="K546" s="172">
        <f>ROUND(E546*J546,2)</f>
        <v>0</v>
      </c>
      <c r="L546" s="172">
        <v>21</v>
      </c>
      <c r="M546" s="172">
        <f>G546*(1+L546/100)</f>
        <v>0</v>
      </c>
      <c r="N546" s="172">
        <v>0</v>
      </c>
      <c r="O546" s="172">
        <f>ROUND(E546*N546,2)</f>
        <v>0</v>
      </c>
      <c r="P546" s="172">
        <v>0</v>
      </c>
      <c r="Q546" s="172">
        <f>ROUND(E546*P546,2)</f>
        <v>0</v>
      </c>
      <c r="R546" s="172" t="s">
        <v>228</v>
      </c>
      <c r="S546" s="172" t="s">
        <v>177</v>
      </c>
      <c r="T546" s="173" t="s">
        <v>178</v>
      </c>
      <c r="U546" s="158">
        <v>0</v>
      </c>
      <c r="V546" s="158">
        <f>ROUND(E546*U546,2)</f>
        <v>0</v>
      </c>
      <c r="W546" s="15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 t="s">
        <v>185</v>
      </c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outlineLevel="1" x14ac:dyDescent="0.2">
      <c r="A547" s="155"/>
      <c r="B547" s="156"/>
      <c r="C547" s="190" t="s">
        <v>679</v>
      </c>
      <c r="D547" s="188"/>
      <c r="E547" s="189">
        <v>84.92</v>
      </c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 t="s">
        <v>200</v>
      </c>
      <c r="AH547" s="148">
        <v>0</v>
      </c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ht="33.75" outlineLevel="1" x14ac:dyDescent="0.2">
      <c r="A548" s="167">
        <v>115</v>
      </c>
      <c r="B548" s="168" t="s">
        <v>698</v>
      </c>
      <c r="C548" s="184" t="s">
        <v>699</v>
      </c>
      <c r="D548" s="169" t="s">
        <v>195</v>
      </c>
      <c r="E548" s="170">
        <v>104.5008</v>
      </c>
      <c r="F548" s="171"/>
      <c r="G548" s="172">
        <f>ROUND(E548*F548,2)</f>
        <v>0</v>
      </c>
      <c r="H548" s="171"/>
      <c r="I548" s="172">
        <f>ROUND(E548*H548,2)</f>
        <v>0</v>
      </c>
      <c r="J548" s="171"/>
      <c r="K548" s="172">
        <f>ROUND(E548*J548,2)</f>
        <v>0</v>
      </c>
      <c r="L548" s="172">
        <v>21</v>
      </c>
      <c r="M548" s="172">
        <f>G548*(1+L548/100)</f>
        <v>0</v>
      </c>
      <c r="N548" s="172">
        <v>0</v>
      </c>
      <c r="O548" s="172">
        <f>ROUND(E548*N548,2)</f>
        <v>0</v>
      </c>
      <c r="P548" s="172">
        <v>0</v>
      </c>
      <c r="Q548" s="172">
        <f>ROUND(E548*P548,2)</f>
        <v>0</v>
      </c>
      <c r="R548" s="172" t="s">
        <v>228</v>
      </c>
      <c r="S548" s="172" t="s">
        <v>177</v>
      </c>
      <c r="T548" s="173" t="s">
        <v>178</v>
      </c>
      <c r="U548" s="158">
        <v>0</v>
      </c>
      <c r="V548" s="158">
        <f>ROUND(E548*U548,2)</f>
        <v>0</v>
      </c>
      <c r="W548" s="15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 t="s">
        <v>185</v>
      </c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outlineLevel="1" x14ac:dyDescent="0.2">
      <c r="A549" s="155"/>
      <c r="B549" s="156"/>
      <c r="C549" s="190" t="s">
        <v>683</v>
      </c>
      <c r="D549" s="188"/>
      <c r="E549" s="189">
        <v>104.5</v>
      </c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 t="s">
        <v>200</v>
      </c>
      <c r="AH549" s="148">
        <v>0</v>
      </c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1" x14ac:dyDescent="0.2">
      <c r="A550" s="155">
        <v>116</v>
      </c>
      <c r="B550" s="156" t="s">
        <v>700</v>
      </c>
      <c r="C550" s="203" t="s">
        <v>701</v>
      </c>
      <c r="D550" s="157" t="s">
        <v>0</v>
      </c>
      <c r="E550" s="198"/>
      <c r="F550" s="159"/>
      <c r="G550" s="158">
        <f>ROUND(E550*F550,2)</f>
        <v>0</v>
      </c>
      <c r="H550" s="159"/>
      <c r="I550" s="158">
        <f>ROUND(E550*H550,2)</f>
        <v>0</v>
      </c>
      <c r="J550" s="159"/>
      <c r="K550" s="158">
        <f>ROUND(E550*J550,2)</f>
        <v>0</v>
      </c>
      <c r="L550" s="158">
        <v>21</v>
      </c>
      <c r="M550" s="158">
        <f>G550*(1+L550/100)</f>
        <v>0</v>
      </c>
      <c r="N550" s="158">
        <v>0</v>
      </c>
      <c r="O550" s="158">
        <f>ROUND(E550*N550,2)</f>
        <v>0</v>
      </c>
      <c r="P550" s="158">
        <v>0</v>
      </c>
      <c r="Q550" s="158">
        <f>ROUND(E550*P550,2)</f>
        <v>0</v>
      </c>
      <c r="R550" s="158"/>
      <c r="S550" s="158" t="s">
        <v>177</v>
      </c>
      <c r="T550" s="158" t="s">
        <v>178</v>
      </c>
      <c r="U550" s="158">
        <v>0</v>
      </c>
      <c r="V550" s="158">
        <f>ROUND(E550*U550,2)</f>
        <v>0</v>
      </c>
      <c r="W550" s="15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 t="s">
        <v>702</v>
      </c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x14ac:dyDescent="0.2">
      <c r="A551" s="161" t="s">
        <v>172</v>
      </c>
      <c r="B551" s="162" t="s">
        <v>110</v>
      </c>
      <c r="C551" s="182" t="s">
        <v>111</v>
      </c>
      <c r="D551" s="163"/>
      <c r="E551" s="164"/>
      <c r="F551" s="165"/>
      <c r="G551" s="165">
        <f>SUMIF(AG552:AG575,"&lt;&gt;NOR",G552:G575)</f>
        <v>0</v>
      </c>
      <c r="H551" s="165"/>
      <c r="I551" s="165">
        <f>SUM(I552:I575)</f>
        <v>0</v>
      </c>
      <c r="J551" s="165"/>
      <c r="K551" s="165">
        <f>SUM(K552:K575)</f>
        <v>0</v>
      </c>
      <c r="L551" s="165"/>
      <c r="M551" s="165">
        <f>SUM(M552:M575)</f>
        <v>0</v>
      </c>
      <c r="N551" s="165"/>
      <c r="O551" s="165">
        <f>SUM(O552:O575)</f>
        <v>0</v>
      </c>
      <c r="P551" s="165"/>
      <c r="Q551" s="165">
        <f>SUM(Q552:Q575)</f>
        <v>0</v>
      </c>
      <c r="R551" s="165"/>
      <c r="S551" s="165"/>
      <c r="T551" s="166"/>
      <c r="U551" s="160"/>
      <c r="V551" s="160">
        <f>SUM(V552:V575)</f>
        <v>398.18999999999994</v>
      </c>
      <c r="W551" s="160"/>
      <c r="AG551" t="s">
        <v>173</v>
      </c>
    </row>
    <row r="552" spans="1:60" ht="22.5" outlineLevel="1" x14ac:dyDescent="0.2">
      <c r="A552" s="167">
        <v>117</v>
      </c>
      <c r="B552" s="168" t="s">
        <v>703</v>
      </c>
      <c r="C552" s="184" t="s">
        <v>704</v>
      </c>
      <c r="D552" s="169" t="s">
        <v>195</v>
      </c>
      <c r="E552" s="170">
        <v>657.45600000000002</v>
      </c>
      <c r="F552" s="171"/>
      <c r="G552" s="172">
        <f>ROUND(E552*F552,2)</f>
        <v>0</v>
      </c>
      <c r="H552" s="171"/>
      <c r="I552" s="172">
        <f>ROUND(E552*H552,2)</f>
        <v>0</v>
      </c>
      <c r="J552" s="171"/>
      <c r="K552" s="172">
        <f>ROUND(E552*J552,2)</f>
        <v>0</v>
      </c>
      <c r="L552" s="172">
        <v>21</v>
      </c>
      <c r="M552" s="172">
        <f>G552*(1+L552/100)</f>
        <v>0</v>
      </c>
      <c r="N552" s="172">
        <v>0</v>
      </c>
      <c r="O552" s="172">
        <f>ROUND(E552*N552,2)</f>
        <v>0</v>
      </c>
      <c r="P552" s="172">
        <v>0</v>
      </c>
      <c r="Q552" s="172">
        <f>ROUND(E552*P552,2)</f>
        <v>0</v>
      </c>
      <c r="R552" s="172"/>
      <c r="S552" s="172" t="s">
        <v>705</v>
      </c>
      <c r="T552" s="173" t="s">
        <v>178</v>
      </c>
      <c r="U552" s="158">
        <v>0.188</v>
      </c>
      <c r="V552" s="158">
        <f>ROUND(E552*U552,2)</f>
        <v>123.6</v>
      </c>
      <c r="W552" s="15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 t="s">
        <v>611</v>
      </c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outlineLevel="1" x14ac:dyDescent="0.2">
      <c r="A553" s="155"/>
      <c r="B553" s="156"/>
      <c r="C553" s="190" t="s">
        <v>1498</v>
      </c>
      <c r="D553" s="188"/>
      <c r="E553" s="189">
        <v>218.1</v>
      </c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 t="s">
        <v>200</v>
      </c>
      <c r="AH553" s="148">
        <v>0</v>
      </c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1" x14ac:dyDescent="0.2">
      <c r="A554" s="155"/>
      <c r="B554" s="156"/>
      <c r="C554" s="190" t="s">
        <v>473</v>
      </c>
      <c r="D554" s="188"/>
      <c r="E554" s="189">
        <v>439.36</v>
      </c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 t="s">
        <v>200</v>
      </c>
      <c r="AH554" s="148">
        <v>0</v>
      </c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67">
        <v>118</v>
      </c>
      <c r="B555" s="168" t="s">
        <v>706</v>
      </c>
      <c r="C555" s="184" t="s">
        <v>707</v>
      </c>
      <c r="D555" s="169" t="s">
        <v>195</v>
      </c>
      <c r="E555" s="170">
        <v>18.734999999999999</v>
      </c>
      <c r="F555" s="171"/>
      <c r="G555" s="172">
        <f>ROUND(E555*F555,2)</f>
        <v>0</v>
      </c>
      <c r="H555" s="171"/>
      <c r="I555" s="172">
        <f>ROUND(E555*H555,2)</f>
        <v>0</v>
      </c>
      <c r="J555" s="171"/>
      <c r="K555" s="172">
        <f>ROUND(E555*J555,2)</f>
        <v>0</v>
      </c>
      <c r="L555" s="172">
        <v>21</v>
      </c>
      <c r="M555" s="172">
        <f>G555*(1+L555/100)</f>
        <v>0</v>
      </c>
      <c r="N555" s="172">
        <v>0</v>
      </c>
      <c r="O555" s="172">
        <f>ROUND(E555*N555,2)</f>
        <v>0</v>
      </c>
      <c r="P555" s="172">
        <v>0</v>
      </c>
      <c r="Q555" s="172">
        <f>ROUND(E555*P555,2)</f>
        <v>0</v>
      </c>
      <c r="R555" s="172"/>
      <c r="S555" s="172" t="s">
        <v>177</v>
      </c>
      <c r="T555" s="173" t="s">
        <v>178</v>
      </c>
      <c r="U555" s="158">
        <v>0.21199999999999999</v>
      </c>
      <c r="V555" s="158">
        <f>ROUND(E555*U555,2)</f>
        <v>3.97</v>
      </c>
      <c r="W555" s="15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 t="s">
        <v>611</v>
      </c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outlineLevel="1" x14ac:dyDescent="0.2">
      <c r="A556" s="155"/>
      <c r="B556" s="156"/>
      <c r="C556" s="190" t="s">
        <v>1541</v>
      </c>
      <c r="D556" s="188"/>
      <c r="E556" s="189">
        <v>18.73</v>
      </c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 t="s">
        <v>200</v>
      </c>
      <c r="AH556" s="148">
        <v>0</v>
      </c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ht="22.5" outlineLevel="1" x14ac:dyDescent="0.2">
      <c r="A557" s="167">
        <v>119</v>
      </c>
      <c r="B557" s="168" t="s">
        <v>709</v>
      </c>
      <c r="C557" s="184" t="s">
        <v>710</v>
      </c>
      <c r="D557" s="169" t="s">
        <v>195</v>
      </c>
      <c r="E557" s="170">
        <v>426.66</v>
      </c>
      <c r="F557" s="171"/>
      <c r="G557" s="172">
        <f>ROUND(E557*F557,2)</f>
        <v>0</v>
      </c>
      <c r="H557" s="171"/>
      <c r="I557" s="172">
        <f>ROUND(E557*H557,2)</f>
        <v>0</v>
      </c>
      <c r="J557" s="171"/>
      <c r="K557" s="172">
        <f>ROUND(E557*J557,2)</f>
        <v>0</v>
      </c>
      <c r="L557" s="172">
        <v>21</v>
      </c>
      <c r="M557" s="172">
        <f>G557*(1+L557/100)</f>
        <v>0</v>
      </c>
      <c r="N557" s="172">
        <v>0</v>
      </c>
      <c r="O557" s="172">
        <f>ROUND(E557*N557,2)</f>
        <v>0</v>
      </c>
      <c r="P557" s="172">
        <v>0</v>
      </c>
      <c r="Q557" s="172">
        <f>ROUND(E557*P557,2)</f>
        <v>0</v>
      </c>
      <c r="R557" s="172"/>
      <c r="S557" s="172" t="s">
        <v>177</v>
      </c>
      <c r="T557" s="173" t="s">
        <v>178</v>
      </c>
      <c r="U557" s="158">
        <v>0.14000000000000001</v>
      </c>
      <c r="V557" s="158">
        <f>ROUND(E557*U557,2)</f>
        <v>59.73</v>
      </c>
      <c r="W557" s="15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 t="s">
        <v>611</v>
      </c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1" x14ac:dyDescent="0.2">
      <c r="A558" s="155"/>
      <c r="B558" s="156"/>
      <c r="C558" s="190" t="s">
        <v>1498</v>
      </c>
      <c r="D558" s="188"/>
      <c r="E558" s="189">
        <v>218.1</v>
      </c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 t="s">
        <v>200</v>
      </c>
      <c r="AH558" s="148">
        <v>0</v>
      </c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outlineLevel="1" x14ac:dyDescent="0.2">
      <c r="A559" s="155"/>
      <c r="B559" s="156"/>
      <c r="C559" s="190" t="s">
        <v>1047</v>
      </c>
      <c r="D559" s="188"/>
      <c r="E559" s="189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 t="s">
        <v>200</v>
      </c>
      <c r="AH559" s="148">
        <v>0</v>
      </c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1" x14ac:dyDescent="0.2">
      <c r="A560" s="155"/>
      <c r="B560" s="156"/>
      <c r="C560" s="190" t="s">
        <v>1074</v>
      </c>
      <c r="D560" s="188"/>
      <c r="E560" s="189">
        <v>208.56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 t="s">
        <v>200</v>
      </c>
      <c r="AH560" s="148">
        <v>0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ht="22.5" outlineLevel="1" x14ac:dyDescent="0.2">
      <c r="A561" s="167">
        <v>120</v>
      </c>
      <c r="B561" s="168" t="s">
        <v>711</v>
      </c>
      <c r="C561" s="184" t="s">
        <v>712</v>
      </c>
      <c r="D561" s="169" t="s">
        <v>195</v>
      </c>
      <c r="E561" s="170">
        <v>1318.068</v>
      </c>
      <c r="F561" s="171"/>
      <c r="G561" s="172">
        <f>ROUND(E561*F561,2)</f>
        <v>0</v>
      </c>
      <c r="H561" s="171"/>
      <c r="I561" s="172">
        <f>ROUND(E561*H561,2)</f>
        <v>0</v>
      </c>
      <c r="J561" s="171"/>
      <c r="K561" s="172">
        <f>ROUND(E561*J561,2)</f>
        <v>0</v>
      </c>
      <c r="L561" s="172">
        <v>21</v>
      </c>
      <c r="M561" s="172">
        <f>G561*(1+L561/100)</f>
        <v>0</v>
      </c>
      <c r="N561" s="172">
        <v>0</v>
      </c>
      <c r="O561" s="172">
        <f>ROUND(E561*N561,2)</f>
        <v>0</v>
      </c>
      <c r="P561" s="172">
        <v>0</v>
      </c>
      <c r="Q561" s="172">
        <f>ROUND(E561*P561,2)</f>
        <v>0</v>
      </c>
      <c r="R561" s="172"/>
      <c r="S561" s="172" t="s">
        <v>177</v>
      </c>
      <c r="T561" s="173" t="s">
        <v>178</v>
      </c>
      <c r="U561" s="158">
        <v>0.16</v>
      </c>
      <c r="V561" s="158">
        <f>ROUND(E561*U561,2)</f>
        <v>210.89</v>
      </c>
      <c r="W561" s="15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 t="s">
        <v>611</v>
      </c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1" x14ac:dyDescent="0.2">
      <c r="A562" s="155"/>
      <c r="B562" s="156"/>
      <c r="C562" s="190" t="s">
        <v>713</v>
      </c>
      <c r="D562" s="188"/>
      <c r="E562" s="189">
        <v>1318.07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 t="s">
        <v>200</v>
      </c>
      <c r="AH562" s="148">
        <v>0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1" x14ac:dyDescent="0.2">
      <c r="A563" s="167">
        <v>121</v>
      </c>
      <c r="B563" s="168" t="s">
        <v>714</v>
      </c>
      <c r="C563" s="184" t="s">
        <v>715</v>
      </c>
      <c r="D563" s="169" t="s">
        <v>195</v>
      </c>
      <c r="E563" s="170">
        <v>28.07469</v>
      </c>
      <c r="F563" s="171"/>
      <c r="G563" s="172">
        <f>ROUND(E563*F563,2)</f>
        <v>0</v>
      </c>
      <c r="H563" s="171"/>
      <c r="I563" s="172">
        <f>ROUND(E563*H563,2)</f>
        <v>0</v>
      </c>
      <c r="J563" s="171"/>
      <c r="K563" s="172">
        <f>ROUND(E563*J563,2)</f>
        <v>0</v>
      </c>
      <c r="L563" s="172">
        <v>21</v>
      </c>
      <c r="M563" s="172">
        <f>G563*(1+L563/100)</f>
        <v>0</v>
      </c>
      <c r="N563" s="172">
        <v>0</v>
      </c>
      <c r="O563" s="172">
        <f>ROUND(E563*N563,2)</f>
        <v>0</v>
      </c>
      <c r="P563" s="172">
        <v>0</v>
      </c>
      <c r="Q563" s="172">
        <f>ROUND(E563*P563,2)</f>
        <v>0</v>
      </c>
      <c r="R563" s="172"/>
      <c r="S563" s="172" t="s">
        <v>184</v>
      </c>
      <c r="T563" s="173" t="s">
        <v>178</v>
      </c>
      <c r="U563" s="158">
        <v>0</v>
      </c>
      <c r="V563" s="158">
        <f>ROUND(E563*U563,2)</f>
        <v>0</v>
      </c>
      <c r="W563" s="15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 t="s">
        <v>185</v>
      </c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outlineLevel="1" x14ac:dyDescent="0.2">
      <c r="A564" s="155"/>
      <c r="B564" s="156"/>
      <c r="C564" s="190" t="s">
        <v>1542</v>
      </c>
      <c r="D564" s="188"/>
      <c r="E564" s="189">
        <v>16.03</v>
      </c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 t="s">
        <v>200</v>
      </c>
      <c r="AH564" s="148">
        <v>0</v>
      </c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outlineLevel="1" x14ac:dyDescent="0.2">
      <c r="A565" s="155"/>
      <c r="B565" s="156"/>
      <c r="C565" s="190" t="s">
        <v>1047</v>
      </c>
      <c r="D565" s="188"/>
      <c r="E565" s="189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 t="s">
        <v>200</v>
      </c>
      <c r="AH565" s="148">
        <v>0</v>
      </c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55"/>
      <c r="B566" s="156"/>
      <c r="C566" s="190" t="s">
        <v>1097</v>
      </c>
      <c r="D566" s="188"/>
      <c r="E566" s="189">
        <v>12.04</v>
      </c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 t="s">
        <v>200</v>
      </c>
      <c r="AH566" s="148">
        <v>0</v>
      </c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ht="45" outlineLevel="1" x14ac:dyDescent="0.2">
      <c r="A567" s="167">
        <v>122</v>
      </c>
      <c r="B567" s="168" t="s">
        <v>718</v>
      </c>
      <c r="C567" s="184" t="s">
        <v>719</v>
      </c>
      <c r="D567" s="169" t="s">
        <v>195</v>
      </c>
      <c r="E567" s="170">
        <v>19.671749999999999</v>
      </c>
      <c r="F567" s="171"/>
      <c r="G567" s="172">
        <f>ROUND(E567*F567,2)</f>
        <v>0</v>
      </c>
      <c r="H567" s="171"/>
      <c r="I567" s="172">
        <f>ROUND(E567*H567,2)</f>
        <v>0</v>
      </c>
      <c r="J567" s="171"/>
      <c r="K567" s="172">
        <f>ROUND(E567*J567,2)</f>
        <v>0</v>
      </c>
      <c r="L567" s="172">
        <v>21</v>
      </c>
      <c r="M567" s="172">
        <f>G567*(1+L567/100)</f>
        <v>0</v>
      </c>
      <c r="N567" s="172">
        <v>0</v>
      </c>
      <c r="O567" s="172">
        <f>ROUND(E567*N567,2)</f>
        <v>0</v>
      </c>
      <c r="P567" s="172">
        <v>0</v>
      </c>
      <c r="Q567" s="172">
        <f>ROUND(E567*P567,2)</f>
        <v>0</v>
      </c>
      <c r="R567" s="172" t="s">
        <v>228</v>
      </c>
      <c r="S567" s="172" t="s">
        <v>177</v>
      </c>
      <c r="T567" s="173" t="s">
        <v>178</v>
      </c>
      <c r="U567" s="158">
        <v>0</v>
      </c>
      <c r="V567" s="158">
        <f>ROUND(E567*U567,2)</f>
        <v>0</v>
      </c>
      <c r="W567" s="15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 t="s">
        <v>185</v>
      </c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outlineLevel="1" x14ac:dyDescent="0.2">
      <c r="A568" s="155"/>
      <c r="B568" s="156"/>
      <c r="C568" s="190" t="s">
        <v>1543</v>
      </c>
      <c r="D568" s="188"/>
      <c r="E568" s="189">
        <v>19.670000000000002</v>
      </c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 t="s">
        <v>200</v>
      </c>
      <c r="AH568" s="148">
        <v>0</v>
      </c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ht="33.75" outlineLevel="1" x14ac:dyDescent="0.2">
      <c r="A569" s="167">
        <v>123</v>
      </c>
      <c r="B569" s="168" t="s">
        <v>1099</v>
      </c>
      <c r="C569" s="184" t="s">
        <v>1100</v>
      </c>
      <c r="D569" s="169" t="s">
        <v>195</v>
      </c>
      <c r="E569" s="170">
        <v>439.35599999999999</v>
      </c>
      <c r="F569" s="171"/>
      <c r="G569" s="172">
        <f>ROUND(E569*F569,2)</f>
        <v>0</v>
      </c>
      <c r="H569" s="171"/>
      <c r="I569" s="172">
        <f>ROUND(E569*H569,2)</f>
        <v>0</v>
      </c>
      <c r="J569" s="171"/>
      <c r="K569" s="172">
        <f>ROUND(E569*J569,2)</f>
        <v>0</v>
      </c>
      <c r="L569" s="172">
        <v>21</v>
      </c>
      <c r="M569" s="172">
        <f>G569*(1+L569/100)</f>
        <v>0</v>
      </c>
      <c r="N569" s="172">
        <v>0</v>
      </c>
      <c r="O569" s="172">
        <f>ROUND(E569*N569,2)</f>
        <v>0</v>
      </c>
      <c r="P569" s="172">
        <v>0</v>
      </c>
      <c r="Q569" s="172">
        <f>ROUND(E569*P569,2)</f>
        <v>0</v>
      </c>
      <c r="R569" s="172" t="s">
        <v>228</v>
      </c>
      <c r="S569" s="172" t="s">
        <v>177</v>
      </c>
      <c r="T569" s="173" t="s">
        <v>178</v>
      </c>
      <c r="U569" s="158">
        <v>0</v>
      </c>
      <c r="V569" s="158">
        <f>ROUND(E569*U569,2)</f>
        <v>0</v>
      </c>
      <c r="W569" s="15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 t="s">
        <v>185</v>
      </c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1" x14ac:dyDescent="0.2">
      <c r="A570" s="155"/>
      <c r="B570" s="156"/>
      <c r="C570" s="190" t="s">
        <v>473</v>
      </c>
      <c r="D570" s="188"/>
      <c r="E570" s="189">
        <v>439.36</v>
      </c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 t="s">
        <v>200</v>
      </c>
      <c r="AH570" s="148">
        <v>0</v>
      </c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ht="45" outlineLevel="1" x14ac:dyDescent="0.2">
      <c r="A571" s="167">
        <v>124</v>
      </c>
      <c r="B571" s="168" t="s">
        <v>724</v>
      </c>
      <c r="C571" s="184" t="s">
        <v>725</v>
      </c>
      <c r="D571" s="169" t="s">
        <v>195</v>
      </c>
      <c r="E571" s="170">
        <v>452.53667999999999</v>
      </c>
      <c r="F571" s="171"/>
      <c r="G571" s="172">
        <f>ROUND(E571*F571,2)</f>
        <v>0</v>
      </c>
      <c r="H571" s="171"/>
      <c r="I571" s="172">
        <f>ROUND(E571*H571,2)</f>
        <v>0</v>
      </c>
      <c r="J571" s="171"/>
      <c r="K571" s="172">
        <f>ROUND(E571*J571,2)</f>
        <v>0</v>
      </c>
      <c r="L571" s="172">
        <v>21</v>
      </c>
      <c r="M571" s="172">
        <f>G571*(1+L571/100)</f>
        <v>0</v>
      </c>
      <c r="N571" s="172">
        <v>0</v>
      </c>
      <c r="O571" s="172">
        <f>ROUND(E571*N571,2)</f>
        <v>0</v>
      </c>
      <c r="P571" s="172">
        <v>0</v>
      </c>
      <c r="Q571" s="172">
        <f>ROUND(E571*P571,2)</f>
        <v>0</v>
      </c>
      <c r="R571" s="172" t="s">
        <v>228</v>
      </c>
      <c r="S571" s="172" t="s">
        <v>177</v>
      </c>
      <c r="T571" s="173" t="s">
        <v>178</v>
      </c>
      <c r="U571" s="158">
        <v>0</v>
      </c>
      <c r="V571" s="158">
        <f>ROUND(E571*U571,2)</f>
        <v>0</v>
      </c>
      <c r="W571" s="15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 t="s">
        <v>185</v>
      </c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outlineLevel="1" x14ac:dyDescent="0.2">
      <c r="A572" s="155"/>
      <c r="B572" s="156"/>
      <c r="C572" s="190" t="s">
        <v>726</v>
      </c>
      <c r="D572" s="188"/>
      <c r="E572" s="189">
        <v>452.54</v>
      </c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 t="s">
        <v>200</v>
      </c>
      <c r="AH572" s="148">
        <v>0</v>
      </c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ht="45" outlineLevel="1" x14ac:dyDescent="0.2">
      <c r="A573" s="167">
        <v>125</v>
      </c>
      <c r="B573" s="168" t="s">
        <v>727</v>
      </c>
      <c r="C573" s="184" t="s">
        <v>728</v>
      </c>
      <c r="D573" s="169" t="s">
        <v>195</v>
      </c>
      <c r="E573" s="170">
        <v>452.53667999999999</v>
      </c>
      <c r="F573" s="171"/>
      <c r="G573" s="172">
        <f>ROUND(E573*F573,2)</f>
        <v>0</v>
      </c>
      <c r="H573" s="171"/>
      <c r="I573" s="172">
        <f>ROUND(E573*H573,2)</f>
        <v>0</v>
      </c>
      <c r="J573" s="171"/>
      <c r="K573" s="172">
        <f>ROUND(E573*J573,2)</f>
        <v>0</v>
      </c>
      <c r="L573" s="172">
        <v>21</v>
      </c>
      <c r="M573" s="172">
        <f>G573*(1+L573/100)</f>
        <v>0</v>
      </c>
      <c r="N573" s="172">
        <v>0</v>
      </c>
      <c r="O573" s="172">
        <f>ROUND(E573*N573,2)</f>
        <v>0</v>
      </c>
      <c r="P573" s="172">
        <v>0</v>
      </c>
      <c r="Q573" s="172">
        <f>ROUND(E573*P573,2)</f>
        <v>0</v>
      </c>
      <c r="R573" s="172" t="s">
        <v>228</v>
      </c>
      <c r="S573" s="172" t="s">
        <v>729</v>
      </c>
      <c r="T573" s="173" t="s">
        <v>178</v>
      </c>
      <c r="U573" s="158">
        <v>0</v>
      </c>
      <c r="V573" s="158">
        <f>ROUND(E573*U573,2)</f>
        <v>0</v>
      </c>
      <c r="W573" s="15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 t="s">
        <v>185</v>
      </c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1" x14ac:dyDescent="0.2">
      <c r="A574" s="155"/>
      <c r="B574" s="156"/>
      <c r="C574" s="190" t="s">
        <v>726</v>
      </c>
      <c r="D574" s="188"/>
      <c r="E574" s="189">
        <v>452.54</v>
      </c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 t="s">
        <v>200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outlineLevel="1" x14ac:dyDescent="0.2">
      <c r="A575" s="155">
        <v>126</v>
      </c>
      <c r="B575" s="156" t="s">
        <v>730</v>
      </c>
      <c r="C575" s="203" t="s">
        <v>731</v>
      </c>
      <c r="D575" s="157" t="s">
        <v>0</v>
      </c>
      <c r="E575" s="198"/>
      <c r="F575" s="159"/>
      <c r="G575" s="158">
        <f>ROUND(E575*F575,2)</f>
        <v>0</v>
      </c>
      <c r="H575" s="159"/>
      <c r="I575" s="158">
        <f>ROUND(E575*H575,2)</f>
        <v>0</v>
      </c>
      <c r="J575" s="159"/>
      <c r="K575" s="158">
        <f>ROUND(E575*J575,2)</f>
        <v>0</v>
      </c>
      <c r="L575" s="158">
        <v>21</v>
      </c>
      <c r="M575" s="158">
        <f>G575*(1+L575/100)</f>
        <v>0</v>
      </c>
      <c r="N575" s="158">
        <v>0</v>
      </c>
      <c r="O575" s="158">
        <f>ROUND(E575*N575,2)</f>
        <v>0</v>
      </c>
      <c r="P575" s="158">
        <v>0</v>
      </c>
      <c r="Q575" s="158">
        <f>ROUND(E575*P575,2)</f>
        <v>0</v>
      </c>
      <c r="R575" s="158"/>
      <c r="S575" s="158" t="s">
        <v>177</v>
      </c>
      <c r="T575" s="158" t="s">
        <v>178</v>
      </c>
      <c r="U575" s="158">
        <v>0</v>
      </c>
      <c r="V575" s="158">
        <f>ROUND(E575*U575,2)</f>
        <v>0</v>
      </c>
      <c r="W575" s="15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 t="s">
        <v>702</v>
      </c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x14ac:dyDescent="0.2">
      <c r="A576" s="161" t="s">
        <v>172</v>
      </c>
      <c r="B576" s="162" t="s">
        <v>112</v>
      </c>
      <c r="C576" s="182" t="s">
        <v>113</v>
      </c>
      <c r="D576" s="163"/>
      <c r="E576" s="164"/>
      <c r="F576" s="165"/>
      <c r="G576" s="165">
        <f>SUMIF(AG577:AG583,"&lt;&gt;NOR",G577:G583)</f>
        <v>0</v>
      </c>
      <c r="H576" s="165"/>
      <c r="I576" s="165">
        <f>SUM(I577:I583)</f>
        <v>0</v>
      </c>
      <c r="J576" s="165"/>
      <c r="K576" s="165">
        <f>SUM(K577:K583)</f>
        <v>0</v>
      </c>
      <c r="L576" s="165"/>
      <c r="M576" s="165">
        <f>SUM(M577:M583)</f>
        <v>0</v>
      </c>
      <c r="N576" s="165"/>
      <c r="O576" s="165">
        <f>SUM(O577:O583)</f>
        <v>0</v>
      </c>
      <c r="P576" s="165"/>
      <c r="Q576" s="165">
        <f>SUM(Q577:Q583)</f>
        <v>0</v>
      </c>
      <c r="R576" s="165"/>
      <c r="S576" s="165"/>
      <c r="T576" s="166"/>
      <c r="U576" s="160"/>
      <c r="V576" s="160">
        <f>SUM(V577:V583)</f>
        <v>5.01</v>
      </c>
      <c r="W576" s="160"/>
      <c r="AG576" t="s">
        <v>173</v>
      </c>
    </row>
    <row r="577" spans="1:60" ht="22.5" outlineLevel="1" x14ac:dyDescent="0.2">
      <c r="A577" s="167">
        <v>127</v>
      </c>
      <c r="B577" s="168" t="s">
        <v>732</v>
      </c>
      <c r="C577" s="184" t="s">
        <v>733</v>
      </c>
      <c r="D577" s="169" t="s">
        <v>227</v>
      </c>
      <c r="E577" s="170">
        <v>4</v>
      </c>
      <c r="F577" s="171"/>
      <c r="G577" s="172">
        <f>ROUND(E577*F577,2)</f>
        <v>0</v>
      </c>
      <c r="H577" s="171"/>
      <c r="I577" s="172">
        <f>ROUND(E577*H577,2)</f>
        <v>0</v>
      </c>
      <c r="J577" s="171"/>
      <c r="K577" s="172">
        <f>ROUND(E577*J577,2)</f>
        <v>0</v>
      </c>
      <c r="L577" s="172">
        <v>21</v>
      </c>
      <c r="M577" s="172">
        <f>G577*(1+L577/100)</f>
        <v>0</v>
      </c>
      <c r="N577" s="172">
        <v>0</v>
      </c>
      <c r="O577" s="172">
        <f>ROUND(E577*N577,2)</f>
        <v>0</v>
      </c>
      <c r="P577" s="172">
        <v>0</v>
      </c>
      <c r="Q577" s="172">
        <f>ROUND(E577*P577,2)</f>
        <v>0</v>
      </c>
      <c r="R577" s="172"/>
      <c r="S577" s="172" t="s">
        <v>177</v>
      </c>
      <c r="T577" s="173" t="s">
        <v>178</v>
      </c>
      <c r="U577" s="158">
        <v>0.46500000000000002</v>
      </c>
      <c r="V577" s="158">
        <f>ROUND(E577*U577,2)</f>
        <v>1.86</v>
      </c>
      <c r="W577" s="15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 t="s">
        <v>611</v>
      </c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55"/>
      <c r="B578" s="156"/>
      <c r="C578" s="190" t="s">
        <v>77</v>
      </c>
      <c r="D578" s="188"/>
      <c r="E578" s="189">
        <v>4</v>
      </c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 t="s">
        <v>200</v>
      </c>
      <c r="AH578" s="148">
        <v>0</v>
      </c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ht="22.5" outlineLevel="1" x14ac:dyDescent="0.2">
      <c r="A579" s="167">
        <v>128</v>
      </c>
      <c r="B579" s="168" t="s">
        <v>734</v>
      </c>
      <c r="C579" s="184" t="s">
        <v>735</v>
      </c>
      <c r="D579" s="169" t="s">
        <v>227</v>
      </c>
      <c r="E579" s="170">
        <v>4</v>
      </c>
      <c r="F579" s="171"/>
      <c r="G579" s="172">
        <f>ROUND(E579*F579,2)</f>
        <v>0</v>
      </c>
      <c r="H579" s="171"/>
      <c r="I579" s="172">
        <f>ROUND(E579*H579,2)</f>
        <v>0</v>
      </c>
      <c r="J579" s="171"/>
      <c r="K579" s="172">
        <f>ROUND(E579*J579,2)</f>
        <v>0</v>
      </c>
      <c r="L579" s="172">
        <v>21</v>
      </c>
      <c r="M579" s="172">
        <f>G579*(1+L579/100)</f>
        <v>0</v>
      </c>
      <c r="N579" s="172">
        <v>0</v>
      </c>
      <c r="O579" s="172">
        <f>ROUND(E579*N579,2)</f>
        <v>0</v>
      </c>
      <c r="P579" s="172">
        <v>0</v>
      </c>
      <c r="Q579" s="172">
        <f>ROUND(E579*P579,2)</f>
        <v>0</v>
      </c>
      <c r="R579" s="172"/>
      <c r="S579" s="172" t="s">
        <v>177</v>
      </c>
      <c r="T579" s="173" t="s">
        <v>178</v>
      </c>
      <c r="U579" s="158">
        <v>0.66</v>
      </c>
      <c r="V579" s="158">
        <f>ROUND(E579*U579,2)</f>
        <v>2.64</v>
      </c>
      <c r="W579" s="15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 t="s">
        <v>611</v>
      </c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outlineLevel="1" x14ac:dyDescent="0.2">
      <c r="A580" s="155"/>
      <c r="B580" s="156"/>
      <c r="C580" s="190" t="s">
        <v>77</v>
      </c>
      <c r="D580" s="188"/>
      <c r="E580" s="189">
        <v>4</v>
      </c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 t="s">
        <v>200</v>
      </c>
      <c r="AH580" s="148">
        <v>0</v>
      </c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ht="45" outlineLevel="1" x14ac:dyDescent="0.2">
      <c r="A581" s="167">
        <v>129</v>
      </c>
      <c r="B581" s="168" t="s">
        <v>736</v>
      </c>
      <c r="C581" s="184" t="s">
        <v>737</v>
      </c>
      <c r="D581" s="169" t="s">
        <v>227</v>
      </c>
      <c r="E581" s="170">
        <v>4</v>
      </c>
      <c r="F581" s="171"/>
      <c r="G581" s="172">
        <f>ROUND(E581*F581,2)</f>
        <v>0</v>
      </c>
      <c r="H581" s="171"/>
      <c r="I581" s="172">
        <f>ROUND(E581*H581,2)</f>
        <v>0</v>
      </c>
      <c r="J581" s="171"/>
      <c r="K581" s="172">
        <f>ROUND(E581*J581,2)</f>
        <v>0</v>
      </c>
      <c r="L581" s="172">
        <v>21</v>
      </c>
      <c r="M581" s="172">
        <f>G581*(1+L581/100)</f>
        <v>0</v>
      </c>
      <c r="N581" s="172">
        <v>0</v>
      </c>
      <c r="O581" s="172">
        <f>ROUND(E581*N581,2)</f>
        <v>0</v>
      </c>
      <c r="P581" s="172">
        <v>0</v>
      </c>
      <c r="Q581" s="172">
        <f>ROUND(E581*P581,2)</f>
        <v>0</v>
      </c>
      <c r="R581" s="172"/>
      <c r="S581" s="172" t="s">
        <v>177</v>
      </c>
      <c r="T581" s="173" t="s">
        <v>178</v>
      </c>
      <c r="U581" s="158">
        <v>0.127</v>
      </c>
      <c r="V581" s="158">
        <f>ROUND(E581*U581,2)</f>
        <v>0.51</v>
      </c>
      <c r="W581" s="15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 t="s">
        <v>611</v>
      </c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55"/>
      <c r="B582" s="156"/>
      <c r="C582" s="190" t="s">
        <v>77</v>
      </c>
      <c r="D582" s="188"/>
      <c r="E582" s="189">
        <v>4</v>
      </c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 t="s">
        <v>200</v>
      </c>
      <c r="AH582" s="148">
        <v>0</v>
      </c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outlineLevel="1" x14ac:dyDescent="0.2">
      <c r="A583" s="155">
        <v>130</v>
      </c>
      <c r="B583" s="156" t="s">
        <v>738</v>
      </c>
      <c r="C583" s="203" t="s">
        <v>739</v>
      </c>
      <c r="D583" s="157" t="s">
        <v>0</v>
      </c>
      <c r="E583" s="198"/>
      <c r="F583" s="159"/>
      <c r="G583" s="158">
        <f>ROUND(E583*F583,2)</f>
        <v>0</v>
      </c>
      <c r="H583" s="159"/>
      <c r="I583" s="158">
        <f>ROUND(E583*H583,2)</f>
        <v>0</v>
      </c>
      <c r="J583" s="159"/>
      <c r="K583" s="158">
        <f>ROUND(E583*J583,2)</f>
        <v>0</v>
      </c>
      <c r="L583" s="158">
        <v>21</v>
      </c>
      <c r="M583" s="158">
        <f>G583*(1+L583/100)</f>
        <v>0</v>
      </c>
      <c r="N583" s="158">
        <v>0</v>
      </c>
      <c r="O583" s="158">
        <f>ROUND(E583*N583,2)</f>
        <v>0</v>
      </c>
      <c r="P583" s="158">
        <v>0</v>
      </c>
      <c r="Q583" s="158">
        <f>ROUND(E583*P583,2)</f>
        <v>0</v>
      </c>
      <c r="R583" s="158"/>
      <c r="S583" s="158" t="s">
        <v>177</v>
      </c>
      <c r="T583" s="158" t="s">
        <v>178</v>
      </c>
      <c r="U583" s="158">
        <v>0</v>
      </c>
      <c r="V583" s="158">
        <f>ROUND(E583*U583,2)</f>
        <v>0</v>
      </c>
      <c r="W583" s="15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 t="s">
        <v>702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x14ac:dyDescent="0.2">
      <c r="A584" s="161" t="s">
        <v>172</v>
      </c>
      <c r="B584" s="162" t="s">
        <v>114</v>
      </c>
      <c r="C584" s="182" t="s">
        <v>115</v>
      </c>
      <c r="D584" s="163"/>
      <c r="E584" s="164"/>
      <c r="F584" s="165"/>
      <c r="G584" s="165">
        <f>SUMIF(AG585:AG617,"&lt;&gt;NOR",G585:G617)</f>
        <v>0</v>
      </c>
      <c r="H584" s="165"/>
      <c r="I584" s="165">
        <f>SUM(I585:I617)</f>
        <v>0</v>
      </c>
      <c r="J584" s="165"/>
      <c r="K584" s="165">
        <f>SUM(K585:K617)</f>
        <v>0</v>
      </c>
      <c r="L584" s="165"/>
      <c r="M584" s="165">
        <f>SUM(M585:M617)</f>
        <v>0</v>
      </c>
      <c r="N584" s="165"/>
      <c r="O584" s="165">
        <f>SUM(O585:O617)</f>
        <v>0</v>
      </c>
      <c r="P584" s="165"/>
      <c r="Q584" s="165">
        <f>SUM(Q585:Q617)</f>
        <v>0</v>
      </c>
      <c r="R584" s="165"/>
      <c r="S584" s="165"/>
      <c r="T584" s="166"/>
      <c r="U584" s="160"/>
      <c r="V584" s="160">
        <f>SUM(V585:V617)</f>
        <v>53.599999999999994</v>
      </c>
      <c r="W584" s="160"/>
      <c r="AG584" t="s">
        <v>173</v>
      </c>
    </row>
    <row r="585" spans="1:60" ht="33.75" outlineLevel="1" x14ac:dyDescent="0.2">
      <c r="A585" s="167">
        <v>131</v>
      </c>
      <c r="B585" s="168" t="s">
        <v>740</v>
      </c>
      <c r="C585" s="184" t="s">
        <v>741</v>
      </c>
      <c r="D585" s="169" t="s">
        <v>227</v>
      </c>
      <c r="E585" s="170">
        <v>9</v>
      </c>
      <c r="F585" s="171"/>
      <c r="G585" s="172">
        <f>ROUND(E585*F585,2)</f>
        <v>0</v>
      </c>
      <c r="H585" s="171"/>
      <c r="I585" s="172">
        <f>ROUND(E585*H585,2)</f>
        <v>0</v>
      </c>
      <c r="J585" s="171"/>
      <c r="K585" s="172">
        <f>ROUND(E585*J585,2)</f>
        <v>0</v>
      </c>
      <c r="L585" s="172">
        <v>21</v>
      </c>
      <c r="M585" s="172">
        <f>G585*(1+L585/100)</f>
        <v>0</v>
      </c>
      <c r="N585" s="172">
        <v>0</v>
      </c>
      <c r="O585" s="172">
        <f>ROUND(E585*N585,2)</f>
        <v>0</v>
      </c>
      <c r="P585" s="172">
        <v>0</v>
      </c>
      <c r="Q585" s="172">
        <f>ROUND(E585*P585,2)</f>
        <v>0</v>
      </c>
      <c r="R585" s="172"/>
      <c r="S585" s="172" t="s">
        <v>177</v>
      </c>
      <c r="T585" s="173" t="s">
        <v>178</v>
      </c>
      <c r="U585" s="158">
        <v>0.35</v>
      </c>
      <c r="V585" s="158">
        <f>ROUND(E585*U585,2)</f>
        <v>3.15</v>
      </c>
      <c r="W585" s="15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 t="s">
        <v>611</v>
      </c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1" x14ac:dyDescent="0.2">
      <c r="A586" s="155"/>
      <c r="B586" s="156"/>
      <c r="C586" s="190" t="s">
        <v>742</v>
      </c>
      <c r="D586" s="188"/>
      <c r="E586" s="189">
        <v>9</v>
      </c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 t="s">
        <v>200</v>
      </c>
      <c r="AH586" s="148">
        <v>0</v>
      </c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ht="33.75" outlineLevel="1" x14ac:dyDescent="0.2">
      <c r="A587" s="167">
        <v>132</v>
      </c>
      <c r="B587" s="168" t="s">
        <v>743</v>
      </c>
      <c r="C587" s="184" t="s">
        <v>744</v>
      </c>
      <c r="D587" s="169" t="s">
        <v>227</v>
      </c>
      <c r="E587" s="170">
        <v>9</v>
      </c>
      <c r="F587" s="171"/>
      <c r="G587" s="172">
        <f>ROUND(E587*F587,2)</f>
        <v>0</v>
      </c>
      <c r="H587" s="171"/>
      <c r="I587" s="172">
        <f>ROUND(E587*H587,2)</f>
        <v>0</v>
      </c>
      <c r="J587" s="171"/>
      <c r="K587" s="172">
        <f>ROUND(E587*J587,2)</f>
        <v>0</v>
      </c>
      <c r="L587" s="172">
        <v>21</v>
      </c>
      <c r="M587" s="172">
        <f>G587*(1+L587/100)</f>
        <v>0</v>
      </c>
      <c r="N587" s="172">
        <v>0</v>
      </c>
      <c r="O587" s="172">
        <f>ROUND(E587*N587,2)</f>
        <v>0</v>
      </c>
      <c r="P587" s="172">
        <v>0</v>
      </c>
      <c r="Q587" s="172">
        <f>ROUND(E587*P587,2)</f>
        <v>0</v>
      </c>
      <c r="R587" s="172"/>
      <c r="S587" s="172" t="s">
        <v>177</v>
      </c>
      <c r="T587" s="173" t="s">
        <v>178</v>
      </c>
      <c r="U587" s="158">
        <v>0.51</v>
      </c>
      <c r="V587" s="158">
        <f>ROUND(E587*U587,2)</f>
        <v>4.59</v>
      </c>
      <c r="W587" s="15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 t="s">
        <v>611</v>
      </c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outlineLevel="1" x14ac:dyDescent="0.2">
      <c r="A588" s="155"/>
      <c r="B588" s="156"/>
      <c r="C588" s="190" t="s">
        <v>742</v>
      </c>
      <c r="D588" s="188"/>
      <c r="E588" s="189">
        <v>9</v>
      </c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 t="s">
        <v>200</v>
      </c>
      <c r="AH588" s="148">
        <v>0</v>
      </c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ht="22.5" outlineLevel="1" x14ac:dyDescent="0.2">
      <c r="A589" s="167">
        <v>133</v>
      </c>
      <c r="B589" s="168" t="s">
        <v>745</v>
      </c>
      <c r="C589" s="184" t="s">
        <v>746</v>
      </c>
      <c r="D589" s="169" t="s">
        <v>227</v>
      </c>
      <c r="E589" s="170">
        <v>7</v>
      </c>
      <c r="F589" s="171"/>
      <c r="G589" s="172">
        <f>ROUND(E589*F589,2)</f>
        <v>0</v>
      </c>
      <c r="H589" s="171"/>
      <c r="I589" s="172">
        <f>ROUND(E589*H589,2)</f>
        <v>0</v>
      </c>
      <c r="J589" s="171"/>
      <c r="K589" s="172">
        <f>ROUND(E589*J589,2)</f>
        <v>0</v>
      </c>
      <c r="L589" s="172">
        <v>21</v>
      </c>
      <c r="M589" s="172">
        <f>G589*(1+L589/100)</f>
        <v>0</v>
      </c>
      <c r="N589" s="172">
        <v>0</v>
      </c>
      <c r="O589" s="172">
        <f>ROUND(E589*N589,2)</f>
        <v>0</v>
      </c>
      <c r="P589" s="172">
        <v>0</v>
      </c>
      <c r="Q589" s="172">
        <f>ROUND(E589*P589,2)</f>
        <v>0</v>
      </c>
      <c r="R589" s="172"/>
      <c r="S589" s="172" t="s">
        <v>177</v>
      </c>
      <c r="T589" s="173" t="s">
        <v>178</v>
      </c>
      <c r="U589" s="158">
        <v>0.77</v>
      </c>
      <c r="V589" s="158">
        <f>ROUND(E589*U589,2)</f>
        <v>5.39</v>
      </c>
      <c r="W589" s="15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 t="s">
        <v>611</v>
      </c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1" x14ac:dyDescent="0.2">
      <c r="A590" s="155"/>
      <c r="B590" s="156"/>
      <c r="C590" s="190" t="s">
        <v>747</v>
      </c>
      <c r="D590" s="188"/>
      <c r="E590" s="189">
        <v>7</v>
      </c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 t="s">
        <v>200</v>
      </c>
      <c r="AH590" s="148">
        <v>0</v>
      </c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ht="33.75" outlineLevel="1" x14ac:dyDescent="0.2">
      <c r="A591" s="167">
        <v>134</v>
      </c>
      <c r="B591" s="168" t="s">
        <v>748</v>
      </c>
      <c r="C591" s="184" t="s">
        <v>749</v>
      </c>
      <c r="D591" s="169" t="s">
        <v>227</v>
      </c>
      <c r="E591" s="170">
        <v>8</v>
      </c>
      <c r="F591" s="171"/>
      <c r="G591" s="172">
        <f>ROUND(E591*F591,2)</f>
        <v>0</v>
      </c>
      <c r="H591" s="171"/>
      <c r="I591" s="172">
        <f>ROUND(E591*H591,2)</f>
        <v>0</v>
      </c>
      <c r="J591" s="171"/>
      <c r="K591" s="172">
        <f>ROUND(E591*J591,2)</f>
        <v>0</v>
      </c>
      <c r="L591" s="172">
        <v>21</v>
      </c>
      <c r="M591" s="172">
        <f>G591*(1+L591/100)</f>
        <v>0</v>
      </c>
      <c r="N591" s="172">
        <v>0</v>
      </c>
      <c r="O591" s="172">
        <f>ROUND(E591*N591,2)</f>
        <v>0</v>
      </c>
      <c r="P591" s="172">
        <v>0</v>
      </c>
      <c r="Q591" s="172">
        <f>ROUND(E591*P591,2)</f>
        <v>0</v>
      </c>
      <c r="R591" s="172"/>
      <c r="S591" s="172" t="s">
        <v>177</v>
      </c>
      <c r="T591" s="173" t="s">
        <v>178</v>
      </c>
      <c r="U591" s="158">
        <v>0.75</v>
      </c>
      <c r="V591" s="158">
        <f>ROUND(E591*U591,2)</f>
        <v>6</v>
      </c>
      <c r="W591" s="15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 t="s">
        <v>611</v>
      </c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outlineLevel="1" x14ac:dyDescent="0.2">
      <c r="A592" s="155"/>
      <c r="B592" s="156"/>
      <c r="C592" s="190" t="s">
        <v>90</v>
      </c>
      <c r="D592" s="188"/>
      <c r="E592" s="189">
        <v>8</v>
      </c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 t="s">
        <v>200</v>
      </c>
      <c r="AH592" s="148">
        <v>0</v>
      </c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ht="22.5" outlineLevel="1" x14ac:dyDescent="0.2">
      <c r="A593" s="167">
        <v>135</v>
      </c>
      <c r="B593" s="168" t="s">
        <v>750</v>
      </c>
      <c r="C593" s="184" t="s">
        <v>751</v>
      </c>
      <c r="D593" s="169" t="s">
        <v>227</v>
      </c>
      <c r="E593" s="170">
        <v>7</v>
      </c>
      <c r="F593" s="171"/>
      <c r="G593" s="172">
        <f>ROUND(E593*F593,2)</f>
        <v>0</v>
      </c>
      <c r="H593" s="171"/>
      <c r="I593" s="172">
        <f>ROUND(E593*H593,2)</f>
        <v>0</v>
      </c>
      <c r="J593" s="171"/>
      <c r="K593" s="172">
        <f>ROUND(E593*J593,2)</f>
        <v>0</v>
      </c>
      <c r="L593" s="172">
        <v>21</v>
      </c>
      <c r="M593" s="172">
        <f>G593*(1+L593/100)</f>
        <v>0</v>
      </c>
      <c r="N593" s="172">
        <v>0</v>
      </c>
      <c r="O593" s="172">
        <f>ROUND(E593*N593,2)</f>
        <v>0</v>
      </c>
      <c r="P593" s="172">
        <v>0</v>
      </c>
      <c r="Q593" s="172">
        <f>ROUND(E593*P593,2)</f>
        <v>0</v>
      </c>
      <c r="R593" s="172"/>
      <c r="S593" s="172" t="s">
        <v>177</v>
      </c>
      <c r="T593" s="173" t="s">
        <v>178</v>
      </c>
      <c r="U593" s="158">
        <v>0.97</v>
      </c>
      <c r="V593" s="158">
        <f>ROUND(E593*U593,2)</f>
        <v>6.79</v>
      </c>
      <c r="W593" s="15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 t="s">
        <v>611</v>
      </c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outlineLevel="1" x14ac:dyDescent="0.2">
      <c r="A594" s="155"/>
      <c r="B594" s="156"/>
      <c r="C594" s="190" t="s">
        <v>747</v>
      </c>
      <c r="D594" s="188"/>
      <c r="E594" s="189">
        <v>7</v>
      </c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 t="s">
        <v>200</v>
      </c>
      <c r="AH594" s="148">
        <v>0</v>
      </c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ht="33.75" outlineLevel="1" x14ac:dyDescent="0.2">
      <c r="A595" s="167">
        <v>136</v>
      </c>
      <c r="B595" s="168" t="s">
        <v>752</v>
      </c>
      <c r="C595" s="184" t="s">
        <v>753</v>
      </c>
      <c r="D595" s="169" t="s">
        <v>227</v>
      </c>
      <c r="E595" s="170">
        <v>8</v>
      </c>
      <c r="F595" s="171"/>
      <c r="G595" s="172">
        <f>ROUND(E595*F595,2)</f>
        <v>0</v>
      </c>
      <c r="H595" s="171"/>
      <c r="I595" s="172">
        <f>ROUND(E595*H595,2)</f>
        <v>0</v>
      </c>
      <c r="J595" s="171"/>
      <c r="K595" s="172">
        <f>ROUND(E595*J595,2)</f>
        <v>0</v>
      </c>
      <c r="L595" s="172">
        <v>21</v>
      </c>
      <c r="M595" s="172">
        <f>G595*(1+L595/100)</f>
        <v>0</v>
      </c>
      <c r="N595" s="172">
        <v>0</v>
      </c>
      <c r="O595" s="172">
        <f>ROUND(E595*N595,2)</f>
        <v>0</v>
      </c>
      <c r="P595" s="172">
        <v>0</v>
      </c>
      <c r="Q595" s="172">
        <f>ROUND(E595*P595,2)</f>
        <v>0</v>
      </c>
      <c r="R595" s="172"/>
      <c r="S595" s="172" t="s">
        <v>177</v>
      </c>
      <c r="T595" s="173" t="s">
        <v>178</v>
      </c>
      <c r="U595" s="158">
        <v>3.46</v>
      </c>
      <c r="V595" s="158">
        <f>ROUND(E595*U595,2)</f>
        <v>27.68</v>
      </c>
      <c r="W595" s="15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 t="s">
        <v>611</v>
      </c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outlineLevel="1" x14ac:dyDescent="0.2">
      <c r="A596" s="155"/>
      <c r="B596" s="156"/>
      <c r="C596" s="190" t="s">
        <v>90</v>
      </c>
      <c r="D596" s="188"/>
      <c r="E596" s="189">
        <v>8</v>
      </c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 t="s">
        <v>200</v>
      </c>
      <c r="AH596" s="148">
        <v>0</v>
      </c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ht="33.75" outlineLevel="1" x14ac:dyDescent="0.2">
      <c r="A597" s="167">
        <v>137</v>
      </c>
      <c r="B597" s="168" t="s">
        <v>754</v>
      </c>
      <c r="C597" s="184" t="s">
        <v>755</v>
      </c>
      <c r="D597" s="169" t="s">
        <v>227</v>
      </c>
      <c r="E597" s="170">
        <v>1</v>
      </c>
      <c r="F597" s="171"/>
      <c r="G597" s="172">
        <f>ROUND(E597*F597,2)</f>
        <v>0</v>
      </c>
      <c r="H597" s="171"/>
      <c r="I597" s="172">
        <f>ROUND(E597*H597,2)</f>
        <v>0</v>
      </c>
      <c r="J597" s="171"/>
      <c r="K597" s="172">
        <f>ROUND(E597*J597,2)</f>
        <v>0</v>
      </c>
      <c r="L597" s="172">
        <v>21</v>
      </c>
      <c r="M597" s="172">
        <f>G597*(1+L597/100)</f>
        <v>0</v>
      </c>
      <c r="N597" s="172">
        <v>0</v>
      </c>
      <c r="O597" s="172">
        <f>ROUND(E597*N597,2)</f>
        <v>0</v>
      </c>
      <c r="P597" s="172">
        <v>0</v>
      </c>
      <c r="Q597" s="172">
        <f>ROUND(E597*P597,2)</f>
        <v>0</v>
      </c>
      <c r="R597" s="172"/>
      <c r="S597" s="172" t="s">
        <v>184</v>
      </c>
      <c r="T597" s="173" t="s">
        <v>178</v>
      </c>
      <c r="U597" s="158">
        <v>0</v>
      </c>
      <c r="V597" s="158">
        <f>ROUND(E597*U597,2)</f>
        <v>0</v>
      </c>
      <c r="W597" s="15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 t="s">
        <v>611</v>
      </c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outlineLevel="1" x14ac:dyDescent="0.2">
      <c r="A598" s="155"/>
      <c r="B598" s="156"/>
      <c r="C598" s="190" t="s">
        <v>69</v>
      </c>
      <c r="D598" s="188"/>
      <c r="E598" s="189">
        <v>1</v>
      </c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 t="s">
        <v>200</v>
      </c>
      <c r="AH598" s="148">
        <v>0</v>
      </c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</row>
    <row r="599" spans="1:60" outlineLevel="1" x14ac:dyDescent="0.2">
      <c r="A599" s="167">
        <v>138</v>
      </c>
      <c r="B599" s="168" t="s">
        <v>756</v>
      </c>
      <c r="C599" s="184" t="s">
        <v>757</v>
      </c>
      <c r="D599" s="169" t="s">
        <v>758</v>
      </c>
      <c r="E599" s="170">
        <v>27</v>
      </c>
      <c r="F599" s="171"/>
      <c r="G599" s="172">
        <f>ROUND(E599*F599,2)</f>
        <v>0</v>
      </c>
      <c r="H599" s="171"/>
      <c r="I599" s="172">
        <f>ROUND(E599*H599,2)</f>
        <v>0</v>
      </c>
      <c r="J599" s="171"/>
      <c r="K599" s="172">
        <f>ROUND(E599*J599,2)</f>
        <v>0</v>
      </c>
      <c r="L599" s="172">
        <v>21</v>
      </c>
      <c r="M599" s="172">
        <f>G599*(1+L599/100)</f>
        <v>0</v>
      </c>
      <c r="N599" s="172">
        <v>0</v>
      </c>
      <c r="O599" s="172">
        <f>ROUND(E599*N599,2)</f>
        <v>0</v>
      </c>
      <c r="P599" s="172">
        <v>0</v>
      </c>
      <c r="Q599" s="172">
        <f>ROUND(E599*P599,2)</f>
        <v>0</v>
      </c>
      <c r="R599" s="172"/>
      <c r="S599" s="172" t="s">
        <v>184</v>
      </c>
      <c r="T599" s="173" t="s">
        <v>178</v>
      </c>
      <c r="U599" s="158">
        <v>0</v>
      </c>
      <c r="V599" s="158">
        <f>ROUND(E599*U599,2)</f>
        <v>0</v>
      </c>
      <c r="W599" s="15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 t="s">
        <v>611</v>
      </c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outlineLevel="1" x14ac:dyDescent="0.2">
      <c r="A600" s="155"/>
      <c r="B600" s="156"/>
      <c r="C600" s="190" t="s">
        <v>759</v>
      </c>
      <c r="D600" s="188"/>
      <c r="E600" s="189">
        <v>27</v>
      </c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 t="s">
        <v>200</v>
      </c>
      <c r="AH600" s="148">
        <v>0</v>
      </c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outlineLevel="1" x14ac:dyDescent="0.2">
      <c r="A601" s="167">
        <v>139</v>
      </c>
      <c r="B601" s="168" t="s">
        <v>760</v>
      </c>
      <c r="C601" s="184" t="s">
        <v>761</v>
      </c>
      <c r="D601" s="169" t="s">
        <v>227</v>
      </c>
      <c r="E601" s="170">
        <v>7</v>
      </c>
      <c r="F601" s="171"/>
      <c r="G601" s="172">
        <f>ROUND(E601*F601,2)</f>
        <v>0</v>
      </c>
      <c r="H601" s="171"/>
      <c r="I601" s="172">
        <f>ROUND(E601*H601,2)</f>
        <v>0</v>
      </c>
      <c r="J601" s="171"/>
      <c r="K601" s="172">
        <f>ROUND(E601*J601,2)</f>
        <v>0</v>
      </c>
      <c r="L601" s="172">
        <v>21</v>
      </c>
      <c r="M601" s="172">
        <f>G601*(1+L601/100)</f>
        <v>0</v>
      </c>
      <c r="N601" s="172">
        <v>0</v>
      </c>
      <c r="O601" s="172">
        <f>ROUND(E601*N601,2)</f>
        <v>0</v>
      </c>
      <c r="P601" s="172">
        <v>0</v>
      </c>
      <c r="Q601" s="172">
        <f>ROUND(E601*P601,2)</f>
        <v>0</v>
      </c>
      <c r="R601" s="172"/>
      <c r="S601" s="172" t="s">
        <v>184</v>
      </c>
      <c r="T601" s="173" t="s">
        <v>178</v>
      </c>
      <c r="U601" s="158">
        <v>0</v>
      </c>
      <c r="V601" s="158">
        <f>ROUND(E601*U601,2)</f>
        <v>0</v>
      </c>
      <c r="W601" s="15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 t="s">
        <v>611</v>
      </c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</row>
    <row r="602" spans="1:60" outlineLevel="1" x14ac:dyDescent="0.2">
      <c r="A602" s="155"/>
      <c r="B602" s="156"/>
      <c r="C602" s="190" t="s">
        <v>747</v>
      </c>
      <c r="D602" s="188"/>
      <c r="E602" s="189">
        <v>7</v>
      </c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 t="s">
        <v>200</v>
      </c>
      <c r="AH602" s="148">
        <v>0</v>
      </c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</row>
    <row r="603" spans="1:60" outlineLevel="1" x14ac:dyDescent="0.2">
      <c r="A603" s="174">
        <v>140</v>
      </c>
      <c r="B603" s="175" t="s">
        <v>762</v>
      </c>
      <c r="C603" s="183" t="s">
        <v>763</v>
      </c>
      <c r="D603" s="176" t="s">
        <v>227</v>
      </c>
      <c r="E603" s="177">
        <v>1</v>
      </c>
      <c r="F603" s="178"/>
      <c r="G603" s="179">
        <f>ROUND(E603*F603,2)</f>
        <v>0</v>
      </c>
      <c r="H603" s="178"/>
      <c r="I603" s="179">
        <f>ROUND(E603*H603,2)</f>
        <v>0</v>
      </c>
      <c r="J603" s="178"/>
      <c r="K603" s="179">
        <f>ROUND(E603*J603,2)</f>
        <v>0</v>
      </c>
      <c r="L603" s="179">
        <v>21</v>
      </c>
      <c r="M603" s="179">
        <f>G603*(1+L603/100)</f>
        <v>0</v>
      </c>
      <c r="N603" s="179">
        <v>0</v>
      </c>
      <c r="O603" s="179">
        <f>ROUND(E603*N603,2)</f>
        <v>0</v>
      </c>
      <c r="P603" s="179">
        <v>0</v>
      </c>
      <c r="Q603" s="179">
        <f>ROUND(E603*P603,2)</f>
        <v>0</v>
      </c>
      <c r="R603" s="179"/>
      <c r="S603" s="179" t="s">
        <v>184</v>
      </c>
      <c r="T603" s="180" t="s">
        <v>178</v>
      </c>
      <c r="U603" s="158">
        <v>0</v>
      </c>
      <c r="V603" s="158">
        <f>ROUND(E603*U603,2)</f>
        <v>0</v>
      </c>
      <c r="W603" s="15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 t="s">
        <v>611</v>
      </c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outlineLevel="1" x14ac:dyDescent="0.2">
      <c r="A604" s="167">
        <v>141</v>
      </c>
      <c r="B604" s="168" t="s">
        <v>764</v>
      </c>
      <c r="C604" s="184" t="s">
        <v>765</v>
      </c>
      <c r="D604" s="169" t="s">
        <v>227</v>
      </c>
      <c r="E604" s="170">
        <v>8</v>
      </c>
      <c r="F604" s="171"/>
      <c r="G604" s="172">
        <f>ROUND(E604*F604,2)</f>
        <v>0</v>
      </c>
      <c r="H604" s="171"/>
      <c r="I604" s="172">
        <f>ROUND(E604*H604,2)</f>
        <v>0</v>
      </c>
      <c r="J604" s="171"/>
      <c r="K604" s="172">
        <f>ROUND(E604*J604,2)</f>
        <v>0</v>
      </c>
      <c r="L604" s="172">
        <v>21</v>
      </c>
      <c r="M604" s="172">
        <f>G604*(1+L604/100)</f>
        <v>0</v>
      </c>
      <c r="N604" s="172">
        <v>0</v>
      </c>
      <c r="O604" s="172">
        <f>ROUND(E604*N604,2)</f>
        <v>0</v>
      </c>
      <c r="P604" s="172">
        <v>0</v>
      </c>
      <c r="Q604" s="172">
        <f>ROUND(E604*P604,2)</f>
        <v>0</v>
      </c>
      <c r="R604" s="172"/>
      <c r="S604" s="172" t="s">
        <v>184</v>
      </c>
      <c r="T604" s="173" t="s">
        <v>178</v>
      </c>
      <c r="U604" s="158">
        <v>0</v>
      </c>
      <c r="V604" s="158">
        <f>ROUND(E604*U604,2)</f>
        <v>0</v>
      </c>
      <c r="W604" s="15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 t="s">
        <v>185</v>
      </c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outlineLevel="1" x14ac:dyDescent="0.2">
      <c r="A605" s="155"/>
      <c r="B605" s="156"/>
      <c r="C605" s="190" t="s">
        <v>90</v>
      </c>
      <c r="D605" s="188"/>
      <c r="E605" s="189">
        <v>8</v>
      </c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 t="s">
        <v>200</v>
      </c>
      <c r="AH605" s="148">
        <v>0</v>
      </c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outlineLevel="1" x14ac:dyDescent="0.2">
      <c r="A606" s="167">
        <v>142</v>
      </c>
      <c r="B606" s="168" t="s">
        <v>766</v>
      </c>
      <c r="C606" s="184" t="s">
        <v>767</v>
      </c>
      <c r="D606" s="169" t="s">
        <v>227</v>
      </c>
      <c r="E606" s="170">
        <v>7</v>
      </c>
      <c r="F606" s="171"/>
      <c r="G606" s="172">
        <f>ROUND(E606*F606,2)</f>
        <v>0</v>
      </c>
      <c r="H606" s="171"/>
      <c r="I606" s="172">
        <f>ROUND(E606*H606,2)</f>
        <v>0</v>
      </c>
      <c r="J606" s="171"/>
      <c r="K606" s="172">
        <f>ROUND(E606*J606,2)</f>
        <v>0</v>
      </c>
      <c r="L606" s="172">
        <v>21</v>
      </c>
      <c r="M606" s="172">
        <f>G606*(1+L606/100)</f>
        <v>0</v>
      </c>
      <c r="N606" s="172">
        <v>0</v>
      </c>
      <c r="O606" s="172">
        <f>ROUND(E606*N606,2)</f>
        <v>0</v>
      </c>
      <c r="P606" s="172">
        <v>0</v>
      </c>
      <c r="Q606" s="172">
        <f>ROUND(E606*P606,2)</f>
        <v>0</v>
      </c>
      <c r="R606" s="172"/>
      <c r="S606" s="172" t="s">
        <v>184</v>
      </c>
      <c r="T606" s="173" t="s">
        <v>178</v>
      </c>
      <c r="U606" s="158">
        <v>0</v>
      </c>
      <c r="V606" s="158">
        <f>ROUND(E606*U606,2)</f>
        <v>0</v>
      </c>
      <c r="W606" s="15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 t="s">
        <v>185</v>
      </c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outlineLevel="1" x14ac:dyDescent="0.2">
      <c r="A607" s="155"/>
      <c r="B607" s="156"/>
      <c r="C607" s="190" t="s">
        <v>747</v>
      </c>
      <c r="D607" s="188"/>
      <c r="E607" s="189">
        <v>7</v>
      </c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 t="s">
        <v>200</v>
      </c>
      <c r="AH607" s="148">
        <v>0</v>
      </c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</row>
    <row r="608" spans="1:60" outlineLevel="1" x14ac:dyDescent="0.2">
      <c r="A608" s="167">
        <v>143</v>
      </c>
      <c r="B608" s="168" t="s">
        <v>768</v>
      </c>
      <c r="C608" s="184" t="s">
        <v>769</v>
      </c>
      <c r="D608" s="169" t="s">
        <v>227</v>
      </c>
      <c r="E608" s="170">
        <v>7</v>
      </c>
      <c r="F608" s="171"/>
      <c r="G608" s="172">
        <f>ROUND(E608*F608,2)</f>
        <v>0</v>
      </c>
      <c r="H608" s="171"/>
      <c r="I608" s="172">
        <f>ROUND(E608*H608,2)</f>
        <v>0</v>
      </c>
      <c r="J608" s="171"/>
      <c r="K608" s="172">
        <f>ROUND(E608*J608,2)</f>
        <v>0</v>
      </c>
      <c r="L608" s="172">
        <v>21</v>
      </c>
      <c r="M608" s="172">
        <f>G608*(1+L608/100)</f>
        <v>0</v>
      </c>
      <c r="N608" s="172">
        <v>0</v>
      </c>
      <c r="O608" s="172">
        <f>ROUND(E608*N608,2)</f>
        <v>0</v>
      </c>
      <c r="P608" s="172">
        <v>0</v>
      </c>
      <c r="Q608" s="172">
        <f>ROUND(E608*P608,2)</f>
        <v>0</v>
      </c>
      <c r="R608" s="172"/>
      <c r="S608" s="172" t="s">
        <v>184</v>
      </c>
      <c r="T608" s="173" t="s">
        <v>178</v>
      </c>
      <c r="U608" s="158">
        <v>0</v>
      </c>
      <c r="V608" s="158">
        <f>ROUND(E608*U608,2)</f>
        <v>0</v>
      </c>
      <c r="W608" s="15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 t="s">
        <v>185</v>
      </c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</row>
    <row r="609" spans="1:60" outlineLevel="1" x14ac:dyDescent="0.2">
      <c r="A609" s="155"/>
      <c r="B609" s="156"/>
      <c r="C609" s="190" t="s">
        <v>747</v>
      </c>
      <c r="D609" s="188"/>
      <c r="E609" s="189">
        <v>7</v>
      </c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 t="s">
        <v>200</v>
      </c>
      <c r="AH609" s="148">
        <v>0</v>
      </c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outlineLevel="1" x14ac:dyDescent="0.2">
      <c r="A610" s="167">
        <v>144</v>
      </c>
      <c r="B610" s="168" t="s">
        <v>770</v>
      </c>
      <c r="C610" s="184" t="s">
        <v>771</v>
      </c>
      <c r="D610" s="169" t="s">
        <v>227</v>
      </c>
      <c r="E610" s="170">
        <v>8</v>
      </c>
      <c r="F610" s="171"/>
      <c r="G610" s="172">
        <f>ROUND(E610*F610,2)</f>
        <v>0</v>
      </c>
      <c r="H610" s="171"/>
      <c r="I610" s="172">
        <f>ROUND(E610*H610,2)</f>
        <v>0</v>
      </c>
      <c r="J610" s="171"/>
      <c r="K610" s="172">
        <f>ROUND(E610*J610,2)</f>
        <v>0</v>
      </c>
      <c r="L610" s="172">
        <v>21</v>
      </c>
      <c r="M610" s="172">
        <f>G610*(1+L610/100)</f>
        <v>0</v>
      </c>
      <c r="N610" s="172">
        <v>0</v>
      </c>
      <c r="O610" s="172">
        <f>ROUND(E610*N610,2)</f>
        <v>0</v>
      </c>
      <c r="P610" s="172">
        <v>0</v>
      </c>
      <c r="Q610" s="172">
        <f>ROUND(E610*P610,2)</f>
        <v>0</v>
      </c>
      <c r="R610" s="172"/>
      <c r="S610" s="172" t="s">
        <v>184</v>
      </c>
      <c r="T610" s="173" t="s">
        <v>178</v>
      </c>
      <c r="U610" s="158">
        <v>0</v>
      </c>
      <c r="V610" s="158">
        <f>ROUND(E610*U610,2)</f>
        <v>0</v>
      </c>
      <c r="W610" s="15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 t="s">
        <v>611</v>
      </c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outlineLevel="1" x14ac:dyDescent="0.2">
      <c r="A611" s="155"/>
      <c r="B611" s="156"/>
      <c r="C611" s="190" t="s">
        <v>90</v>
      </c>
      <c r="D611" s="188"/>
      <c r="E611" s="189">
        <v>8</v>
      </c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 t="s">
        <v>200</v>
      </c>
      <c r="AH611" s="148">
        <v>0</v>
      </c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</row>
    <row r="612" spans="1:60" outlineLevel="1" x14ac:dyDescent="0.2">
      <c r="A612" s="167">
        <v>145</v>
      </c>
      <c r="B612" s="168" t="s">
        <v>772</v>
      </c>
      <c r="C612" s="184" t="s">
        <v>773</v>
      </c>
      <c r="D612" s="169" t="s">
        <v>227</v>
      </c>
      <c r="E612" s="170">
        <v>1</v>
      </c>
      <c r="F612" s="171"/>
      <c r="G612" s="172">
        <f>ROUND(E612*F612,2)</f>
        <v>0</v>
      </c>
      <c r="H612" s="171"/>
      <c r="I612" s="172">
        <f>ROUND(E612*H612,2)</f>
        <v>0</v>
      </c>
      <c r="J612" s="171"/>
      <c r="K612" s="172">
        <f>ROUND(E612*J612,2)</f>
        <v>0</v>
      </c>
      <c r="L612" s="172">
        <v>21</v>
      </c>
      <c r="M612" s="172">
        <f>G612*(1+L612/100)</f>
        <v>0</v>
      </c>
      <c r="N612" s="172">
        <v>0</v>
      </c>
      <c r="O612" s="172">
        <f>ROUND(E612*N612,2)</f>
        <v>0</v>
      </c>
      <c r="P612" s="172">
        <v>0</v>
      </c>
      <c r="Q612" s="172">
        <f>ROUND(E612*P612,2)</f>
        <v>0</v>
      </c>
      <c r="R612" s="172"/>
      <c r="S612" s="172" t="s">
        <v>184</v>
      </c>
      <c r="T612" s="173" t="s">
        <v>178</v>
      </c>
      <c r="U612" s="158">
        <v>0</v>
      </c>
      <c r="V612" s="158">
        <f>ROUND(E612*U612,2)</f>
        <v>0</v>
      </c>
      <c r="W612" s="15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 t="s">
        <v>611</v>
      </c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1" x14ac:dyDescent="0.2">
      <c r="A613" s="155"/>
      <c r="B613" s="156"/>
      <c r="C613" s="190" t="s">
        <v>69</v>
      </c>
      <c r="D613" s="188"/>
      <c r="E613" s="189">
        <v>1</v>
      </c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 t="s">
        <v>200</v>
      </c>
      <c r="AH613" s="148">
        <v>0</v>
      </c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outlineLevel="1" x14ac:dyDescent="0.2">
      <c r="A614" s="167">
        <v>146</v>
      </c>
      <c r="B614" s="168" t="s">
        <v>774</v>
      </c>
      <c r="C614" s="184" t="s">
        <v>775</v>
      </c>
      <c r="D614" s="169" t="s">
        <v>227</v>
      </c>
      <c r="E614" s="170">
        <v>7</v>
      </c>
      <c r="F614" s="171"/>
      <c r="G614" s="172">
        <f>ROUND(E614*F614,2)</f>
        <v>0</v>
      </c>
      <c r="H614" s="171"/>
      <c r="I614" s="172">
        <f>ROUND(E614*H614,2)</f>
        <v>0</v>
      </c>
      <c r="J614" s="171"/>
      <c r="K614" s="172">
        <f>ROUND(E614*J614,2)</f>
        <v>0</v>
      </c>
      <c r="L614" s="172">
        <v>21</v>
      </c>
      <c r="M614" s="172">
        <f>G614*(1+L614/100)</f>
        <v>0</v>
      </c>
      <c r="N614" s="172">
        <v>0</v>
      </c>
      <c r="O614" s="172">
        <f>ROUND(E614*N614,2)</f>
        <v>0</v>
      </c>
      <c r="P614" s="172">
        <v>0</v>
      </c>
      <c r="Q614" s="172">
        <f>ROUND(E614*P614,2)</f>
        <v>0</v>
      </c>
      <c r="R614" s="172"/>
      <c r="S614" s="172" t="s">
        <v>184</v>
      </c>
      <c r="T614" s="173" t="s">
        <v>178</v>
      </c>
      <c r="U614" s="158">
        <v>0</v>
      </c>
      <c r="V614" s="158">
        <f>ROUND(E614*U614,2)</f>
        <v>0</v>
      </c>
      <c r="W614" s="15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 t="s">
        <v>185</v>
      </c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55"/>
      <c r="B615" s="156"/>
      <c r="C615" s="190" t="s">
        <v>747</v>
      </c>
      <c r="D615" s="188"/>
      <c r="E615" s="189">
        <v>7</v>
      </c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 t="s">
        <v>200</v>
      </c>
      <c r="AH615" s="148">
        <v>0</v>
      </c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outlineLevel="1" x14ac:dyDescent="0.2">
      <c r="A616" s="167">
        <v>147</v>
      </c>
      <c r="B616" s="168" t="s">
        <v>776</v>
      </c>
      <c r="C616" s="184" t="s">
        <v>777</v>
      </c>
      <c r="D616" s="169" t="s">
        <v>227</v>
      </c>
      <c r="E616" s="170">
        <v>2</v>
      </c>
      <c r="F616" s="171"/>
      <c r="G616" s="172">
        <f>ROUND(E616*F616,2)</f>
        <v>0</v>
      </c>
      <c r="H616" s="171"/>
      <c r="I616" s="172">
        <f>ROUND(E616*H616,2)</f>
        <v>0</v>
      </c>
      <c r="J616" s="171"/>
      <c r="K616" s="172">
        <f>ROUND(E616*J616,2)</f>
        <v>0</v>
      </c>
      <c r="L616" s="172">
        <v>21</v>
      </c>
      <c r="M616" s="172">
        <f>G616*(1+L616/100)</f>
        <v>0</v>
      </c>
      <c r="N616" s="172">
        <v>0</v>
      </c>
      <c r="O616" s="172">
        <f>ROUND(E616*N616,2)</f>
        <v>0</v>
      </c>
      <c r="P616" s="172">
        <v>0</v>
      </c>
      <c r="Q616" s="172">
        <f>ROUND(E616*P616,2)</f>
        <v>0</v>
      </c>
      <c r="R616" s="172"/>
      <c r="S616" s="172" t="s">
        <v>184</v>
      </c>
      <c r="T616" s="173" t="s">
        <v>178</v>
      </c>
      <c r="U616" s="158">
        <v>0</v>
      </c>
      <c r="V616" s="158">
        <f>ROUND(E616*U616,2)</f>
        <v>0</v>
      </c>
      <c r="W616" s="15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 t="s">
        <v>185</v>
      </c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outlineLevel="1" x14ac:dyDescent="0.2">
      <c r="A617" s="155">
        <v>148</v>
      </c>
      <c r="B617" s="156" t="s">
        <v>778</v>
      </c>
      <c r="C617" s="203" t="s">
        <v>779</v>
      </c>
      <c r="D617" s="157" t="s">
        <v>0</v>
      </c>
      <c r="E617" s="198"/>
      <c r="F617" s="159"/>
      <c r="G617" s="158">
        <f>ROUND(E617*F617,2)</f>
        <v>0</v>
      </c>
      <c r="H617" s="159"/>
      <c r="I617" s="158">
        <f>ROUND(E617*H617,2)</f>
        <v>0</v>
      </c>
      <c r="J617" s="159"/>
      <c r="K617" s="158">
        <f>ROUND(E617*J617,2)</f>
        <v>0</v>
      </c>
      <c r="L617" s="158">
        <v>21</v>
      </c>
      <c r="M617" s="158">
        <f>G617*(1+L617/100)</f>
        <v>0</v>
      </c>
      <c r="N617" s="158">
        <v>0</v>
      </c>
      <c r="O617" s="158">
        <f>ROUND(E617*N617,2)</f>
        <v>0</v>
      </c>
      <c r="P617" s="158">
        <v>0</v>
      </c>
      <c r="Q617" s="158">
        <f>ROUND(E617*P617,2)</f>
        <v>0</v>
      </c>
      <c r="R617" s="158"/>
      <c r="S617" s="158" t="s">
        <v>177</v>
      </c>
      <c r="T617" s="158" t="s">
        <v>178</v>
      </c>
      <c r="U617" s="158">
        <v>0</v>
      </c>
      <c r="V617" s="158">
        <f>ROUND(E617*U617,2)</f>
        <v>0</v>
      </c>
      <c r="W617" s="15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 t="s">
        <v>702</v>
      </c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</row>
    <row r="618" spans="1:60" x14ac:dyDescent="0.2">
      <c r="A618" s="161" t="s">
        <v>172</v>
      </c>
      <c r="B618" s="162" t="s">
        <v>116</v>
      </c>
      <c r="C618" s="182" t="s">
        <v>117</v>
      </c>
      <c r="D618" s="163"/>
      <c r="E618" s="164"/>
      <c r="F618" s="165"/>
      <c r="G618" s="165">
        <f>SUMIF(AG619:AG621,"&lt;&gt;NOR",G619:G621)</f>
        <v>0</v>
      </c>
      <c r="H618" s="165"/>
      <c r="I618" s="165">
        <f>SUM(I619:I621)</f>
        <v>0</v>
      </c>
      <c r="J618" s="165"/>
      <c r="K618" s="165">
        <f>SUM(K619:K621)</f>
        <v>0</v>
      </c>
      <c r="L618" s="165"/>
      <c r="M618" s="165">
        <f>SUM(M619:M621)</f>
        <v>0</v>
      </c>
      <c r="N618" s="165"/>
      <c r="O618" s="165">
        <f>SUM(O619:O621)</f>
        <v>0</v>
      </c>
      <c r="P618" s="165"/>
      <c r="Q618" s="165">
        <f>SUM(Q619:Q621)</f>
        <v>0</v>
      </c>
      <c r="R618" s="165"/>
      <c r="S618" s="165"/>
      <c r="T618" s="166"/>
      <c r="U618" s="160"/>
      <c r="V618" s="160">
        <f>SUM(V619:V621)</f>
        <v>2.67</v>
      </c>
      <c r="W618" s="160"/>
      <c r="AG618" t="s">
        <v>173</v>
      </c>
    </row>
    <row r="619" spans="1:60" ht="33.75" outlineLevel="1" x14ac:dyDescent="0.2">
      <c r="A619" s="167">
        <v>149</v>
      </c>
      <c r="B619" s="168" t="s">
        <v>780</v>
      </c>
      <c r="C619" s="184" t="s">
        <v>781</v>
      </c>
      <c r="D619" s="169" t="s">
        <v>195</v>
      </c>
      <c r="E619" s="170">
        <v>6.1440000000000001</v>
      </c>
      <c r="F619" s="171"/>
      <c r="G619" s="172">
        <f>ROUND(E619*F619,2)</f>
        <v>0</v>
      </c>
      <c r="H619" s="171"/>
      <c r="I619" s="172">
        <f>ROUND(E619*H619,2)</f>
        <v>0</v>
      </c>
      <c r="J619" s="171"/>
      <c r="K619" s="172">
        <f>ROUND(E619*J619,2)</f>
        <v>0</v>
      </c>
      <c r="L619" s="172">
        <v>21</v>
      </c>
      <c r="M619" s="172">
        <f>G619*(1+L619/100)</f>
        <v>0</v>
      </c>
      <c r="N619" s="172">
        <v>0</v>
      </c>
      <c r="O619" s="172">
        <f>ROUND(E619*N619,2)</f>
        <v>0</v>
      </c>
      <c r="P619" s="172">
        <v>0</v>
      </c>
      <c r="Q619" s="172">
        <f>ROUND(E619*P619,2)</f>
        <v>0</v>
      </c>
      <c r="R619" s="172"/>
      <c r="S619" s="172" t="s">
        <v>177</v>
      </c>
      <c r="T619" s="173" t="s">
        <v>178</v>
      </c>
      <c r="U619" s="158">
        <v>0.434</v>
      </c>
      <c r="V619" s="158">
        <f>ROUND(E619*U619,2)</f>
        <v>2.67</v>
      </c>
      <c r="W619" s="15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 t="s">
        <v>611</v>
      </c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</row>
    <row r="620" spans="1:60" outlineLevel="1" x14ac:dyDescent="0.2">
      <c r="A620" s="155"/>
      <c r="B620" s="156"/>
      <c r="C620" s="190" t="s">
        <v>782</v>
      </c>
      <c r="D620" s="188"/>
      <c r="E620" s="189">
        <v>6.14</v>
      </c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 t="s">
        <v>200</v>
      </c>
      <c r="AH620" s="148">
        <v>0</v>
      </c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ht="22.5" outlineLevel="1" x14ac:dyDescent="0.2">
      <c r="A621" s="155">
        <v>150</v>
      </c>
      <c r="B621" s="156" t="s">
        <v>783</v>
      </c>
      <c r="C621" s="203" t="s">
        <v>784</v>
      </c>
      <c r="D621" s="157" t="s">
        <v>0</v>
      </c>
      <c r="E621" s="198"/>
      <c r="F621" s="159"/>
      <c r="G621" s="158">
        <f>ROUND(E621*F621,2)</f>
        <v>0</v>
      </c>
      <c r="H621" s="159"/>
      <c r="I621" s="158">
        <f>ROUND(E621*H621,2)</f>
        <v>0</v>
      </c>
      <c r="J621" s="159"/>
      <c r="K621" s="158">
        <f>ROUND(E621*J621,2)</f>
        <v>0</v>
      </c>
      <c r="L621" s="158">
        <v>21</v>
      </c>
      <c r="M621" s="158">
        <f>G621*(1+L621/100)</f>
        <v>0</v>
      </c>
      <c r="N621" s="158">
        <v>0</v>
      </c>
      <c r="O621" s="158">
        <f>ROUND(E621*N621,2)</f>
        <v>0</v>
      </c>
      <c r="P621" s="158">
        <v>0</v>
      </c>
      <c r="Q621" s="158">
        <f>ROUND(E621*P621,2)</f>
        <v>0</v>
      </c>
      <c r="R621" s="158"/>
      <c r="S621" s="158" t="s">
        <v>177</v>
      </c>
      <c r="T621" s="158" t="s">
        <v>178</v>
      </c>
      <c r="U621" s="158">
        <v>0</v>
      </c>
      <c r="V621" s="158">
        <f>ROUND(E621*U621,2)</f>
        <v>0</v>
      </c>
      <c r="W621" s="15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 t="s">
        <v>702</v>
      </c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</row>
    <row r="622" spans="1:60" x14ac:dyDescent="0.2">
      <c r="A622" s="161" t="s">
        <v>172</v>
      </c>
      <c r="B622" s="162" t="s">
        <v>118</v>
      </c>
      <c r="C622" s="182" t="s">
        <v>119</v>
      </c>
      <c r="D622" s="163"/>
      <c r="E622" s="164"/>
      <c r="F622" s="165"/>
      <c r="G622" s="165">
        <f>SUMIF(AG623:AG627,"&lt;&gt;NOR",G623:G627)</f>
        <v>0</v>
      </c>
      <c r="H622" s="165"/>
      <c r="I622" s="165">
        <f>SUM(I623:I627)</f>
        <v>0</v>
      </c>
      <c r="J622" s="165"/>
      <c r="K622" s="165">
        <f>SUM(K623:K627)</f>
        <v>0</v>
      </c>
      <c r="L622" s="165"/>
      <c r="M622" s="165">
        <f>SUM(M623:M627)</f>
        <v>0</v>
      </c>
      <c r="N622" s="165"/>
      <c r="O622" s="165">
        <f>SUM(O623:O627)</f>
        <v>0</v>
      </c>
      <c r="P622" s="165"/>
      <c r="Q622" s="165">
        <f>SUM(Q623:Q627)</f>
        <v>0</v>
      </c>
      <c r="R622" s="165"/>
      <c r="S622" s="165"/>
      <c r="T622" s="166"/>
      <c r="U622" s="160"/>
      <c r="V622" s="160">
        <f>SUM(V623:V627)</f>
        <v>2.59</v>
      </c>
      <c r="W622" s="160"/>
      <c r="AG622" t="s">
        <v>173</v>
      </c>
    </row>
    <row r="623" spans="1:60" ht="22.5" outlineLevel="1" x14ac:dyDescent="0.2">
      <c r="A623" s="167">
        <v>151</v>
      </c>
      <c r="B623" s="168" t="s">
        <v>785</v>
      </c>
      <c r="C623" s="184" t="s">
        <v>786</v>
      </c>
      <c r="D623" s="169" t="s">
        <v>195</v>
      </c>
      <c r="E623" s="170">
        <v>8.67</v>
      </c>
      <c r="F623" s="171"/>
      <c r="G623" s="172">
        <f>ROUND(E623*F623,2)</f>
        <v>0</v>
      </c>
      <c r="H623" s="171"/>
      <c r="I623" s="172">
        <f>ROUND(E623*H623,2)</f>
        <v>0</v>
      </c>
      <c r="J623" s="171"/>
      <c r="K623" s="172">
        <f>ROUND(E623*J623,2)</f>
        <v>0</v>
      </c>
      <c r="L623" s="172">
        <v>21</v>
      </c>
      <c r="M623" s="172">
        <f>G623*(1+L623/100)</f>
        <v>0</v>
      </c>
      <c r="N623" s="172">
        <v>0</v>
      </c>
      <c r="O623" s="172">
        <f>ROUND(E623*N623,2)</f>
        <v>0</v>
      </c>
      <c r="P623" s="172">
        <v>0</v>
      </c>
      <c r="Q623" s="172">
        <f>ROUND(E623*P623,2)</f>
        <v>0</v>
      </c>
      <c r="R623" s="172"/>
      <c r="S623" s="172" t="s">
        <v>177</v>
      </c>
      <c r="T623" s="173" t="s">
        <v>178</v>
      </c>
      <c r="U623" s="158">
        <v>0.29830000000000001</v>
      </c>
      <c r="V623" s="158">
        <f>ROUND(E623*U623,2)</f>
        <v>2.59</v>
      </c>
      <c r="W623" s="15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 t="s">
        <v>611</v>
      </c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outlineLevel="1" x14ac:dyDescent="0.2">
      <c r="A624" s="155"/>
      <c r="B624" s="156"/>
      <c r="C624" s="190" t="s">
        <v>1544</v>
      </c>
      <c r="D624" s="188"/>
      <c r="E624" s="189">
        <v>8.67</v>
      </c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 t="s">
        <v>200</v>
      </c>
      <c r="AH624" s="148">
        <v>0</v>
      </c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ht="22.5" outlineLevel="1" x14ac:dyDescent="0.2">
      <c r="A625" s="167">
        <v>152</v>
      </c>
      <c r="B625" s="168" t="s">
        <v>788</v>
      </c>
      <c r="C625" s="184" t="s">
        <v>789</v>
      </c>
      <c r="D625" s="169" t="s">
        <v>195</v>
      </c>
      <c r="E625" s="170">
        <v>9.5370000000000008</v>
      </c>
      <c r="F625" s="171"/>
      <c r="G625" s="172">
        <f>ROUND(E625*F625,2)</f>
        <v>0</v>
      </c>
      <c r="H625" s="171"/>
      <c r="I625" s="172">
        <f>ROUND(E625*H625,2)</f>
        <v>0</v>
      </c>
      <c r="J625" s="171"/>
      <c r="K625" s="172">
        <f>ROUND(E625*J625,2)</f>
        <v>0</v>
      </c>
      <c r="L625" s="172">
        <v>21</v>
      </c>
      <c r="M625" s="172">
        <f>G625*(1+L625/100)</f>
        <v>0</v>
      </c>
      <c r="N625" s="172">
        <v>0</v>
      </c>
      <c r="O625" s="172">
        <f>ROUND(E625*N625,2)</f>
        <v>0</v>
      </c>
      <c r="P625" s="172">
        <v>0</v>
      </c>
      <c r="Q625" s="172">
        <f>ROUND(E625*P625,2)</f>
        <v>0</v>
      </c>
      <c r="R625" s="172" t="s">
        <v>228</v>
      </c>
      <c r="S625" s="172" t="s">
        <v>177</v>
      </c>
      <c r="T625" s="173" t="s">
        <v>178</v>
      </c>
      <c r="U625" s="158">
        <v>0</v>
      </c>
      <c r="V625" s="158">
        <f>ROUND(E625*U625,2)</f>
        <v>0</v>
      </c>
      <c r="W625" s="15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 t="s">
        <v>185</v>
      </c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outlineLevel="1" x14ac:dyDescent="0.2">
      <c r="A626" s="155"/>
      <c r="B626" s="156"/>
      <c r="C626" s="190" t="s">
        <v>1545</v>
      </c>
      <c r="D626" s="188"/>
      <c r="E626" s="189">
        <v>9.5399999999999991</v>
      </c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 t="s">
        <v>200</v>
      </c>
      <c r="AH626" s="148">
        <v>0</v>
      </c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</row>
    <row r="627" spans="1:60" outlineLevel="1" x14ac:dyDescent="0.2">
      <c r="A627" s="155">
        <v>153</v>
      </c>
      <c r="B627" s="156" t="s">
        <v>791</v>
      </c>
      <c r="C627" s="203" t="s">
        <v>792</v>
      </c>
      <c r="D627" s="157" t="s">
        <v>0</v>
      </c>
      <c r="E627" s="198"/>
      <c r="F627" s="159"/>
      <c r="G627" s="158">
        <f>ROUND(E627*F627,2)</f>
        <v>0</v>
      </c>
      <c r="H627" s="159"/>
      <c r="I627" s="158">
        <f>ROUND(E627*H627,2)</f>
        <v>0</v>
      </c>
      <c r="J627" s="159"/>
      <c r="K627" s="158">
        <f>ROUND(E627*J627,2)</f>
        <v>0</v>
      </c>
      <c r="L627" s="158">
        <v>21</v>
      </c>
      <c r="M627" s="158">
        <f>G627*(1+L627/100)</f>
        <v>0</v>
      </c>
      <c r="N627" s="158">
        <v>0</v>
      </c>
      <c r="O627" s="158">
        <f>ROUND(E627*N627,2)</f>
        <v>0</v>
      </c>
      <c r="P627" s="158">
        <v>0</v>
      </c>
      <c r="Q627" s="158">
        <f>ROUND(E627*P627,2)</f>
        <v>0</v>
      </c>
      <c r="R627" s="158"/>
      <c r="S627" s="158" t="s">
        <v>177</v>
      </c>
      <c r="T627" s="158" t="s">
        <v>178</v>
      </c>
      <c r="U627" s="158">
        <v>0</v>
      </c>
      <c r="V627" s="158">
        <f>ROUND(E627*U627,2)</f>
        <v>0</v>
      </c>
      <c r="W627" s="15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 t="s">
        <v>702</v>
      </c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x14ac:dyDescent="0.2">
      <c r="A628" s="161" t="s">
        <v>172</v>
      </c>
      <c r="B628" s="162" t="s">
        <v>120</v>
      </c>
      <c r="C628" s="182" t="s">
        <v>121</v>
      </c>
      <c r="D628" s="163"/>
      <c r="E628" s="164"/>
      <c r="F628" s="165"/>
      <c r="G628" s="165">
        <f>SUMIF(AG629:AG700,"&lt;&gt;NOR",G629:G700)</f>
        <v>0</v>
      </c>
      <c r="H628" s="165"/>
      <c r="I628" s="165">
        <f>SUM(I629:I700)</f>
        <v>0</v>
      </c>
      <c r="J628" s="165"/>
      <c r="K628" s="165">
        <f>SUM(K629:K700)</f>
        <v>0</v>
      </c>
      <c r="L628" s="165"/>
      <c r="M628" s="165">
        <f>SUM(M629:M700)</f>
        <v>0</v>
      </c>
      <c r="N628" s="165"/>
      <c r="O628" s="165">
        <f>SUM(O629:O700)</f>
        <v>0</v>
      </c>
      <c r="P628" s="165"/>
      <c r="Q628" s="165">
        <f>SUM(Q629:Q700)</f>
        <v>0</v>
      </c>
      <c r="R628" s="165"/>
      <c r="S628" s="165"/>
      <c r="T628" s="166"/>
      <c r="U628" s="160"/>
      <c r="V628" s="160">
        <f>SUM(V629:V700)</f>
        <v>161.29000000000002</v>
      </c>
      <c r="W628" s="160"/>
      <c r="AG628" t="s">
        <v>173</v>
      </c>
    </row>
    <row r="629" spans="1:60" ht="22.5" outlineLevel="1" x14ac:dyDescent="0.2">
      <c r="A629" s="167">
        <v>154</v>
      </c>
      <c r="B629" s="168" t="s">
        <v>793</v>
      </c>
      <c r="C629" s="184" t="s">
        <v>794</v>
      </c>
      <c r="D629" s="169" t="s">
        <v>195</v>
      </c>
      <c r="E629" s="170">
        <v>87.084000000000003</v>
      </c>
      <c r="F629" s="171"/>
      <c r="G629" s="172">
        <f>ROUND(E629*F629,2)</f>
        <v>0</v>
      </c>
      <c r="H629" s="171"/>
      <c r="I629" s="172">
        <f>ROUND(E629*H629,2)</f>
        <v>0</v>
      </c>
      <c r="J629" s="171"/>
      <c r="K629" s="172">
        <f>ROUND(E629*J629,2)</f>
        <v>0</v>
      </c>
      <c r="L629" s="172">
        <v>21</v>
      </c>
      <c r="M629" s="172">
        <f>G629*(1+L629/100)</f>
        <v>0</v>
      </c>
      <c r="N629" s="172">
        <v>0</v>
      </c>
      <c r="O629" s="172">
        <f>ROUND(E629*N629,2)</f>
        <v>0</v>
      </c>
      <c r="P629" s="172">
        <v>0</v>
      </c>
      <c r="Q629" s="172">
        <f>ROUND(E629*P629,2)</f>
        <v>0</v>
      </c>
      <c r="R629" s="172"/>
      <c r="S629" s="172" t="s">
        <v>177</v>
      </c>
      <c r="T629" s="173" t="s">
        <v>178</v>
      </c>
      <c r="U629" s="158">
        <v>9.1999999999999998E-2</v>
      </c>
      <c r="V629" s="158">
        <f>ROUND(E629*U629,2)</f>
        <v>8.01</v>
      </c>
      <c r="W629" s="15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 t="s">
        <v>611</v>
      </c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outlineLevel="1" x14ac:dyDescent="0.2">
      <c r="A630" s="155"/>
      <c r="B630" s="156"/>
      <c r="C630" s="190" t="s">
        <v>670</v>
      </c>
      <c r="D630" s="188"/>
      <c r="E630" s="189">
        <v>87.08</v>
      </c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 t="s">
        <v>200</v>
      </c>
      <c r="AH630" s="148">
        <v>0</v>
      </c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ht="22.5" outlineLevel="1" x14ac:dyDescent="0.2">
      <c r="A631" s="167">
        <v>155</v>
      </c>
      <c r="B631" s="168" t="s">
        <v>795</v>
      </c>
      <c r="C631" s="184" t="s">
        <v>796</v>
      </c>
      <c r="D631" s="169" t="s">
        <v>256</v>
      </c>
      <c r="E631" s="170">
        <v>1276.98</v>
      </c>
      <c r="F631" s="171"/>
      <c r="G631" s="172">
        <f>ROUND(E631*F631,2)</f>
        <v>0</v>
      </c>
      <c r="H631" s="171"/>
      <c r="I631" s="172">
        <f>ROUND(E631*H631,2)</f>
        <v>0</v>
      </c>
      <c r="J631" s="171"/>
      <c r="K631" s="172">
        <f>ROUND(E631*J631,2)</f>
        <v>0</v>
      </c>
      <c r="L631" s="172">
        <v>21</v>
      </c>
      <c r="M631" s="172">
        <f>G631*(1+L631/100)</f>
        <v>0</v>
      </c>
      <c r="N631" s="172">
        <v>0</v>
      </c>
      <c r="O631" s="172">
        <f>ROUND(E631*N631,2)</f>
        <v>0</v>
      </c>
      <c r="P631" s="172">
        <v>0</v>
      </c>
      <c r="Q631" s="172">
        <f>ROUND(E631*P631,2)</f>
        <v>0</v>
      </c>
      <c r="R631" s="172"/>
      <c r="S631" s="172" t="s">
        <v>177</v>
      </c>
      <c r="T631" s="173" t="s">
        <v>178</v>
      </c>
      <c r="U631" s="158">
        <v>9.1999999999999998E-2</v>
      </c>
      <c r="V631" s="158">
        <f>ROUND(E631*U631,2)</f>
        <v>117.48</v>
      </c>
      <c r="W631" s="15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 t="s">
        <v>611</v>
      </c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1" x14ac:dyDescent="0.2">
      <c r="A632" s="155"/>
      <c r="B632" s="156"/>
      <c r="C632" s="190" t="s">
        <v>1103</v>
      </c>
      <c r="D632" s="188"/>
      <c r="E632" s="189">
        <v>5.0999999999999996</v>
      </c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 t="s">
        <v>200</v>
      </c>
      <c r="AH632" s="148">
        <v>0</v>
      </c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outlineLevel="1" x14ac:dyDescent="0.2">
      <c r="A633" s="155"/>
      <c r="B633" s="156"/>
      <c r="C633" s="190" t="s">
        <v>828</v>
      </c>
      <c r="D633" s="188"/>
      <c r="E633" s="189">
        <v>56</v>
      </c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 t="s">
        <v>200</v>
      </c>
      <c r="AH633" s="148">
        <v>0</v>
      </c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outlineLevel="1" x14ac:dyDescent="0.2">
      <c r="A634" s="155"/>
      <c r="B634" s="156"/>
      <c r="C634" s="190" t="s">
        <v>831</v>
      </c>
      <c r="D634" s="188"/>
      <c r="E634" s="189">
        <v>124</v>
      </c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 t="s">
        <v>200</v>
      </c>
      <c r="AH634" s="148">
        <v>0</v>
      </c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</row>
    <row r="635" spans="1:60" outlineLevel="1" x14ac:dyDescent="0.2">
      <c r="A635" s="155"/>
      <c r="B635" s="156"/>
      <c r="C635" s="190" t="s">
        <v>84</v>
      </c>
      <c r="D635" s="188"/>
      <c r="E635" s="189">
        <v>62</v>
      </c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 t="s">
        <v>200</v>
      </c>
      <c r="AH635" s="148">
        <v>0</v>
      </c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55"/>
      <c r="B636" s="156"/>
      <c r="C636" s="190" t="s">
        <v>1546</v>
      </c>
      <c r="D636" s="188"/>
      <c r="E636" s="189">
        <v>49.2</v>
      </c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 t="s">
        <v>200</v>
      </c>
      <c r="AH636" s="148">
        <v>0</v>
      </c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outlineLevel="1" x14ac:dyDescent="0.2">
      <c r="A637" s="155"/>
      <c r="B637" s="156"/>
      <c r="C637" s="190" t="s">
        <v>1116</v>
      </c>
      <c r="D637" s="188"/>
      <c r="E637" s="189">
        <v>3.8</v>
      </c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 t="s">
        <v>200</v>
      </c>
      <c r="AH637" s="148">
        <v>0</v>
      </c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outlineLevel="1" x14ac:dyDescent="0.2">
      <c r="A638" s="155"/>
      <c r="B638" s="156"/>
      <c r="C638" s="190" t="s">
        <v>1105</v>
      </c>
      <c r="D638" s="188"/>
      <c r="E638" s="189">
        <v>68.64</v>
      </c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 t="s">
        <v>200</v>
      </c>
      <c r="AH638" s="148">
        <v>0</v>
      </c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outlineLevel="1" x14ac:dyDescent="0.2">
      <c r="A639" s="155"/>
      <c r="B639" s="156"/>
      <c r="C639" s="190" t="s">
        <v>1106</v>
      </c>
      <c r="D639" s="188"/>
      <c r="E639" s="189">
        <v>42.24</v>
      </c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 t="s">
        <v>200</v>
      </c>
      <c r="AH639" s="148">
        <v>0</v>
      </c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1" x14ac:dyDescent="0.2">
      <c r="A640" s="155"/>
      <c r="B640" s="156"/>
      <c r="C640" s="190" t="s">
        <v>1547</v>
      </c>
      <c r="D640" s="188"/>
      <c r="E640" s="189">
        <v>14.4</v>
      </c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 t="s">
        <v>200</v>
      </c>
      <c r="AH640" s="148">
        <v>0</v>
      </c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outlineLevel="1" x14ac:dyDescent="0.2">
      <c r="A641" s="155"/>
      <c r="B641" s="156"/>
      <c r="C641" s="190" t="s">
        <v>1548</v>
      </c>
      <c r="D641" s="188"/>
      <c r="E641" s="189">
        <v>425.8</v>
      </c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 t="s">
        <v>200</v>
      </c>
      <c r="AH641" s="148">
        <v>0</v>
      </c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</row>
    <row r="642" spans="1:60" outlineLevel="1" x14ac:dyDescent="0.2">
      <c r="A642" s="155"/>
      <c r="B642" s="156"/>
      <c r="C642" s="190" t="s">
        <v>1548</v>
      </c>
      <c r="D642" s="188"/>
      <c r="E642" s="189">
        <v>425.8</v>
      </c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 t="s">
        <v>200</v>
      </c>
      <c r="AH642" s="148">
        <v>0</v>
      </c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ht="45" outlineLevel="1" x14ac:dyDescent="0.2">
      <c r="A643" s="167">
        <v>156</v>
      </c>
      <c r="B643" s="168" t="s">
        <v>807</v>
      </c>
      <c r="C643" s="184" t="s">
        <v>808</v>
      </c>
      <c r="D643" s="169" t="s">
        <v>227</v>
      </c>
      <c r="E643" s="170">
        <v>7</v>
      </c>
      <c r="F643" s="171"/>
      <c r="G643" s="172">
        <f>ROUND(E643*F643,2)</f>
        <v>0</v>
      </c>
      <c r="H643" s="171"/>
      <c r="I643" s="172">
        <f>ROUND(E643*H643,2)</f>
        <v>0</v>
      </c>
      <c r="J643" s="171"/>
      <c r="K643" s="172">
        <f>ROUND(E643*J643,2)</f>
        <v>0</v>
      </c>
      <c r="L643" s="172">
        <v>21</v>
      </c>
      <c r="M643" s="172">
        <f>G643*(1+L643/100)</f>
        <v>0</v>
      </c>
      <c r="N643" s="172">
        <v>0</v>
      </c>
      <c r="O643" s="172">
        <f>ROUND(E643*N643,2)</f>
        <v>0</v>
      </c>
      <c r="P643" s="172">
        <v>0</v>
      </c>
      <c r="Q643" s="172">
        <f>ROUND(E643*P643,2)</f>
        <v>0</v>
      </c>
      <c r="R643" s="172"/>
      <c r="S643" s="172" t="s">
        <v>177</v>
      </c>
      <c r="T643" s="173" t="s">
        <v>178</v>
      </c>
      <c r="U643" s="158">
        <v>8.0500000000000002E-2</v>
      </c>
      <c r="V643" s="158">
        <f>ROUND(E643*U643,2)</f>
        <v>0.56000000000000005</v>
      </c>
      <c r="W643" s="15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 t="s">
        <v>611</v>
      </c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outlineLevel="1" x14ac:dyDescent="0.2">
      <c r="A644" s="155"/>
      <c r="B644" s="156"/>
      <c r="C644" s="190" t="s">
        <v>809</v>
      </c>
      <c r="D644" s="188"/>
      <c r="E644" s="189">
        <v>7</v>
      </c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 t="s">
        <v>200</v>
      </c>
      <c r="AH644" s="148">
        <v>0</v>
      </c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ht="22.5" outlineLevel="1" x14ac:dyDescent="0.2">
      <c r="A645" s="167">
        <v>157</v>
      </c>
      <c r="B645" s="168" t="s">
        <v>810</v>
      </c>
      <c r="C645" s="184" t="s">
        <v>811</v>
      </c>
      <c r="D645" s="169" t="s">
        <v>256</v>
      </c>
      <c r="E645" s="170">
        <v>208.15</v>
      </c>
      <c r="F645" s="171"/>
      <c r="G645" s="172">
        <f>ROUND(E645*F645,2)</f>
        <v>0</v>
      </c>
      <c r="H645" s="171"/>
      <c r="I645" s="172">
        <f>ROUND(E645*H645,2)</f>
        <v>0</v>
      </c>
      <c r="J645" s="171"/>
      <c r="K645" s="172">
        <f>ROUND(E645*J645,2)</f>
        <v>0</v>
      </c>
      <c r="L645" s="172">
        <v>21</v>
      </c>
      <c r="M645" s="172">
        <f>G645*(1+L645/100)</f>
        <v>0</v>
      </c>
      <c r="N645" s="172">
        <v>0</v>
      </c>
      <c r="O645" s="172">
        <f>ROUND(E645*N645,2)</f>
        <v>0</v>
      </c>
      <c r="P645" s="172">
        <v>0</v>
      </c>
      <c r="Q645" s="172">
        <f>ROUND(E645*P645,2)</f>
        <v>0</v>
      </c>
      <c r="R645" s="172"/>
      <c r="S645" s="172" t="s">
        <v>177</v>
      </c>
      <c r="T645" s="173" t="s">
        <v>178</v>
      </c>
      <c r="U645" s="158">
        <v>9.1999999999999998E-2</v>
      </c>
      <c r="V645" s="158">
        <f>ROUND(E645*U645,2)</f>
        <v>19.149999999999999</v>
      </c>
      <c r="W645" s="15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 t="s">
        <v>611</v>
      </c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outlineLevel="1" x14ac:dyDescent="0.2">
      <c r="A646" s="155"/>
      <c r="B646" s="156"/>
      <c r="C646" s="190" t="s">
        <v>812</v>
      </c>
      <c r="D646" s="188"/>
      <c r="E646" s="189">
        <v>147.25</v>
      </c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 t="s">
        <v>200</v>
      </c>
      <c r="AH646" s="148">
        <v>0</v>
      </c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</row>
    <row r="647" spans="1:60" outlineLevel="1" x14ac:dyDescent="0.2">
      <c r="A647" s="155"/>
      <c r="B647" s="156"/>
      <c r="C647" s="190" t="s">
        <v>813</v>
      </c>
      <c r="D647" s="188"/>
      <c r="E647" s="189">
        <v>7</v>
      </c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 t="s">
        <v>200</v>
      </c>
      <c r="AH647" s="148">
        <v>0</v>
      </c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1" x14ac:dyDescent="0.2">
      <c r="A648" s="155"/>
      <c r="B648" s="156"/>
      <c r="C648" s="190" t="s">
        <v>814</v>
      </c>
      <c r="D648" s="188"/>
      <c r="E648" s="189">
        <v>22.4</v>
      </c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 t="s">
        <v>200</v>
      </c>
      <c r="AH648" s="148">
        <v>0</v>
      </c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outlineLevel="1" x14ac:dyDescent="0.2">
      <c r="A649" s="155"/>
      <c r="B649" s="156"/>
      <c r="C649" s="190" t="s">
        <v>815</v>
      </c>
      <c r="D649" s="188"/>
      <c r="E649" s="189">
        <v>31.5</v>
      </c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 t="s">
        <v>200</v>
      </c>
      <c r="AH649" s="148">
        <v>0</v>
      </c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ht="22.5" outlineLevel="1" x14ac:dyDescent="0.2">
      <c r="A650" s="167">
        <v>158</v>
      </c>
      <c r="B650" s="168" t="s">
        <v>816</v>
      </c>
      <c r="C650" s="184" t="s">
        <v>817</v>
      </c>
      <c r="D650" s="169" t="s">
        <v>256</v>
      </c>
      <c r="E650" s="170">
        <v>155.5</v>
      </c>
      <c r="F650" s="171"/>
      <c r="G650" s="172">
        <f>ROUND(E650*F650,2)</f>
        <v>0</v>
      </c>
      <c r="H650" s="171"/>
      <c r="I650" s="172">
        <f>ROUND(E650*H650,2)</f>
        <v>0</v>
      </c>
      <c r="J650" s="171"/>
      <c r="K650" s="172">
        <f>ROUND(E650*J650,2)</f>
        <v>0</v>
      </c>
      <c r="L650" s="172">
        <v>21</v>
      </c>
      <c r="M650" s="172">
        <f>G650*(1+L650/100)</f>
        <v>0</v>
      </c>
      <c r="N650" s="172">
        <v>0</v>
      </c>
      <c r="O650" s="172">
        <f>ROUND(E650*N650,2)</f>
        <v>0</v>
      </c>
      <c r="P650" s="172">
        <v>0</v>
      </c>
      <c r="Q650" s="172">
        <f>ROUND(E650*P650,2)</f>
        <v>0</v>
      </c>
      <c r="R650" s="172"/>
      <c r="S650" s="172" t="s">
        <v>177</v>
      </c>
      <c r="T650" s="173" t="s">
        <v>178</v>
      </c>
      <c r="U650" s="158">
        <v>0.10349999999999999</v>
      </c>
      <c r="V650" s="158">
        <f>ROUND(E650*U650,2)</f>
        <v>16.09</v>
      </c>
      <c r="W650" s="15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 t="s">
        <v>611</v>
      </c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outlineLevel="1" x14ac:dyDescent="0.2">
      <c r="A651" s="155"/>
      <c r="B651" s="156"/>
      <c r="C651" s="190" t="s">
        <v>1549</v>
      </c>
      <c r="D651" s="188"/>
      <c r="E651" s="189">
        <v>34.1</v>
      </c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 t="s">
        <v>200</v>
      </c>
      <c r="AH651" s="148">
        <v>0</v>
      </c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outlineLevel="1" x14ac:dyDescent="0.2">
      <c r="A652" s="155"/>
      <c r="B652" s="156"/>
      <c r="C652" s="190" t="s">
        <v>799</v>
      </c>
      <c r="D652" s="188"/>
      <c r="E652" s="189">
        <v>48.5</v>
      </c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 t="s">
        <v>200</v>
      </c>
      <c r="AH652" s="148">
        <v>0</v>
      </c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</row>
    <row r="653" spans="1:60" outlineLevel="1" x14ac:dyDescent="0.2">
      <c r="A653" s="155"/>
      <c r="B653" s="156"/>
      <c r="C653" s="190" t="s">
        <v>1549</v>
      </c>
      <c r="D653" s="188"/>
      <c r="E653" s="189">
        <v>34.1</v>
      </c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 t="s">
        <v>200</v>
      </c>
      <c r="AH653" s="148">
        <v>0</v>
      </c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outlineLevel="1" x14ac:dyDescent="0.2">
      <c r="A654" s="155"/>
      <c r="B654" s="156"/>
      <c r="C654" s="190" t="s">
        <v>1550</v>
      </c>
      <c r="D654" s="188"/>
      <c r="E654" s="189">
        <v>22.2</v>
      </c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 t="s">
        <v>200</v>
      </c>
      <c r="AH654" s="148">
        <v>0</v>
      </c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</row>
    <row r="655" spans="1:60" outlineLevel="1" x14ac:dyDescent="0.2">
      <c r="A655" s="155"/>
      <c r="B655" s="156"/>
      <c r="C655" s="190" t="s">
        <v>1551</v>
      </c>
      <c r="D655" s="188"/>
      <c r="E655" s="189">
        <v>16.600000000000001</v>
      </c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 t="s">
        <v>200</v>
      </c>
      <c r="AH655" s="148">
        <v>0</v>
      </c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ht="22.5" outlineLevel="1" x14ac:dyDescent="0.2">
      <c r="A656" s="167">
        <v>159</v>
      </c>
      <c r="B656" s="168" t="s">
        <v>821</v>
      </c>
      <c r="C656" s="184" t="s">
        <v>822</v>
      </c>
      <c r="D656" s="169" t="s">
        <v>227</v>
      </c>
      <c r="E656" s="170">
        <v>6</v>
      </c>
      <c r="F656" s="171"/>
      <c r="G656" s="172">
        <f>ROUND(E656*F656,2)</f>
        <v>0</v>
      </c>
      <c r="H656" s="171"/>
      <c r="I656" s="172">
        <f>ROUND(E656*H656,2)</f>
        <v>0</v>
      </c>
      <c r="J656" s="171"/>
      <c r="K656" s="172">
        <f>ROUND(E656*J656,2)</f>
        <v>0</v>
      </c>
      <c r="L656" s="172">
        <v>21</v>
      </c>
      <c r="M656" s="172">
        <f>G656*(1+L656/100)</f>
        <v>0</v>
      </c>
      <c r="N656" s="172">
        <v>0</v>
      </c>
      <c r="O656" s="172">
        <f>ROUND(E656*N656,2)</f>
        <v>0</v>
      </c>
      <c r="P656" s="172">
        <v>0</v>
      </c>
      <c r="Q656" s="172">
        <f>ROUND(E656*P656,2)</f>
        <v>0</v>
      </c>
      <c r="R656" s="172"/>
      <c r="S656" s="172" t="s">
        <v>184</v>
      </c>
      <c r="T656" s="173" t="s">
        <v>178</v>
      </c>
      <c r="U656" s="158">
        <v>0</v>
      </c>
      <c r="V656" s="158">
        <f>ROUND(E656*U656,2)</f>
        <v>0</v>
      </c>
      <c r="W656" s="15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 t="s">
        <v>611</v>
      </c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outlineLevel="1" x14ac:dyDescent="0.2">
      <c r="A657" s="155"/>
      <c r="B657" s="156"/>
      <c r="C657" s="190" t="s">
        <v>823</v>
      </c>
      <c r="D657" s="188"/>
      <c r="E657" s="189">
        <v>6</v>
      </c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 t="s">
        <v>200</v>
      </c>
      <c r="AH657" s="148">
        <v>0</v>
      </c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1" x14ac:dyDescent="0.2">
      <c r="A658" s="167">
        <v>160</v>
      </c>
      <c r="B658" s="168" t="s">
        <v>824</v>
      </c>
      <c r="C658" s="184" t="s">
        <v>825</v>
      </c>
      <c r="D658" s="169" t="s">
        <v>256</v>
      </c>
      <c r="E658" s="170">
        <v>62.5</v>
      </c>
      <c r="F658" s="171"/>
      <c r="G658" s="172">
        <f>ROUND(E658*F658,2)</f>
        <v>0</v>
      </c>
      <c r="H658" s="171"/>
      <c r="I658" s="172">
        <f>ROUND(E658*H658,2)</f>
        <v>0</v>
      </c>
      <c r="J658" s="171"/>
      <c r="K658" s="172">
        <f>ROUND(E658*J658,2)</f>
        <v>0</v>
      </c>
      <c r="L658" s="172">
        <v>21</v>
      </c>
      <c r="M658" s="172">
        <f>G658*(1+L658/100)</f>
        <v>0</v>
      </c>
      <c r="N658" s="172">
        <v>0</v>
      </c>
      <c r="O658" s="172">
        <f>ROUND(E658*N658,2)</f>
        <v>0</v>
      </c>
      <c r="P658" s="172">
        <v>0</v>
      </c>
      <c r="Q658" s="172">
        <f>ROUND(E658*P658,2)</f>
        <v>0</v>
      </c>
      <c r="R658" s="172"/>
      <c r="S658" s="172" t="s">
        <v>184</v>
      </c>
      <c r="T658" s="173" t="s">
        <v>178</v>
      </c>
      <c r="U658" s="158">
        <v>0</v>
      </c>
      <c r="V658" s="158">
        <f>ROUND(E658*U658,2)</f>
        <v>0</v>
      </c>
      <c r="W658" s="15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 t="s">
        <v>611</v>
      </c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outlineLevel="1" x14ac:dyDescent="0.2">
      <c r="A659" s="155"/>
      <c r="B659" s="156"/>
      <c r="C659" s="190" t="s">
        <v>1113</v>
      </c>
      <c r="D659" s="188"/>
      <c r="E659" s="189">
        <v>62.5</v>
      </c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 t="s">
        <v>200</v>
      </c>
      <c r="AH659" s="148">
        <v>0</v>
      </c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outlineLevel="1" x14ac:dyDescent="0.2">
      <c r="A660" s="167">
        <v>161</v>
      </c>
      <c r="B660" s="168" t="s">
        <v>826</v>
      </c>
      <c r="C660" s="184" t="s">
        <v>827</v>
      </c>
      <c r="D660" s="169" t="s">
        <v>256</v>
      </c>
      <c r="E660" s="170">
        <v>56</v>
      </c>
      <c r="F660" s="171"/>
      <c r="G660" s="172">
        <f>ROUND(E660*F660,2)</f>
        <v>0</v>
      </c>
      <c r="H660" s="171"/>
      <c r="I660" s="172">
        <f>ROUND(E660*H660,2)</f>
        <v>0</v>
      </c>
      <c r="J660" s="171"/>
      <c r="K660" s="172">
        <f>ROUND(E660*J660,2)</f>
        <v>0</v>
      </c>
      <c r="L660" s="172">
        <v>21</v>
      </c>
      <c r="M660" s="172">
        <f>G660*(1+L660/100)</f>
        <v>0</v>
      </c>
      <c r="N660" s="172">
        <v>0</v>
      </c>
      <c r="O660" s="172">
        <f>ROUND(E660*N660,2)</f>
        <v>0</v>
      </c>
      <c r="P660" s="172">
        <v>0</v>
      </c>
      <c r="Q660" s="172">
        <f>ROUND(E660*P660,2)</f>
        <v>0</v>
      </c>
      <c r="R660" s="172"/>
      <c r="S660" s="172" t="s">
        <v>184</v>
      </c>
      <c r="T660" s="173" t="s">
        <v>178</v>
      </c>
      <c r="U660" s="158">
        <v>0</v>
      </c>
      <c r="V660" s="158">
        <f>ROUND(E660*U660,2)</f>
        <v>0</v>
      </c>
      <c r="W660" s="15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 t="s">
        <v>185</v>
      </c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outlineLevel="1" x14ac:dyDescent="0.2">
      <c r="A661" s="155"/>
      <c r="B661" s="156"/>
      <c r="C661" s="190" t="s">
        <v>828</v>
      </c>
      <c r="D661" s="188"/>
      <c r="E661" s="189">
        <v>56</v>
      </c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 t="s">
        <v>200</v>
      </c>
      <c r="AH661" s="148">
        <v>0</v>
      </c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outlineLevel="1" x14ac:dyDescent="0.2">
      <c r="A662" s="167">
        <v>162</v>
      </c>
      <c r="B662" s="168" t="s">
        <v>829</v>
      </c>
      <c r="C662" s="184" t="s">
        <v>830</v>
      </c>
      <c r="D662" s="169" t="s">
        <v>256</v>
      </c>
      <c r="E662" s="170">
        <v>124</v>
      </c>
      <c r="F662" s="171"/>
      <c r="G662" s="172">
        <f>ROUND(E662*F662,2)</f>
        <v>0</v>
      </c>
      <c r="H662" s="171"/>
      <c r="I662" s="172">
        <f>ROUND(E662*H662,2)</f>
        <v>0</v>
      </c>
      <c r="J662" s="171"/>
      <c r="K662" s="172">
        <f>ROUND(E662*J662,2)</f>
        <v>0</v>
      </c>
      <c r="L662" s="172">
        <v>21</v>
      </c>
      <c r="M662" s="172">
        <f>G662*(1+L662/100)</f>
        <v>0</v>
      </c>
      <c r="N662" s="172">
        <v>0</v>
      </c>
      <c r="O662" s="172">
        <f>ROUND(E662*N662,2)</f>
        <v>0</v>
      </c>
      <c r="P662" s="172">
        <v>0</v>
      </c>
      <c r="Q662" s="172">
        <f>ROUND(E662*P662,2)</f>
        <v>0</v>
      </c>
      <c r="R662" s="172"/>
      <c r="S662" s="172" t="s">
        <v>184</v>
      </c>
      <c r="T662" s="173" t="s">
        <v>178</v>
      </c>
      <c r="U662" s="158">
        <v>0</v>
      </c>
      <c r="V662" s="158">
        <f>ROUND(E662*U662,2)</f>
        <v>0</v>
      </c>
      <c r="W662" s="15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 t="s">
        <v>185</v>
      </c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outlineLevel="1" x14ac:dyDescent="0.2">
      <c r="A663" s="155"/>
      <c r="B663" s="156"/>
      <c r="C663" s="190" t="s">
        <v>831</v>
      </c>
      <c r="D663" s="188"/>
      <c r="E663" s="189">
        <v>124</v>
      </c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 t="s">
        <v>200</v>
      </c>
      <c r="AH663" s="148">
        <v>0</v>
      </c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outlineLevel="1" x14ac:dyDescent="0.2">
      <c r="A664" s="167">
        <v>163</v>
      </c>
      <c r="B664" s="168" t="s">
        <v>832</v>
      </c>
      <c r="C664" s="184" t="s">
        <v>833</v>
      </c>
      <c r="D664" s="169" t="s">
        <v>256</v>
      </c>
      <c r="E664" s="170">
        <v>62</v>
      </c>
      <c r="F664" s="171"/>
      <c r="G664" s="172">
        <f>ROUND(E664*F664,2)</f>
        <v>0</v>
      </c>
      <c r="H664" s="171"/>
      <c r="I664" s="172">
        <f>ROUND(E664*H664,2)</f>
        <v>0</v>
      </c>
      <c r="J664" s="171"/>
      <c r="K664" s="172">
        <f>ROUND(E664*J664,2)</f>
        <v>0</v>
      </c>
      <c r="L664" s="172">
        <v>21</v>
      </c>
      <c r="M664" s="172">
        <f>G664*(1+L664/100)</f>
        <v>0</v>
      </c>
      <c r="N664" s="172">
        <v>0</v>
      </c>
      <c r="O664" s="172">
        <f>ROUND(E664*N664,2)</f>
        <v>0</v>
      </c>
      <c r="P664" s="172">
        <v>0</v>
      </c>
      <c r="Q664" s="172">
        <f>ROUND(E664*P664,2)</f>
        <v>0</v>
      </c>
      <c r="R664" s="172"/>
      <c r="S664" s="172" t="s">
        <v>184</v>
      </c>
      <c r="T664" s="173" t="s">
        <v>178</v>
      </c>
      <c r="U664" s="158">
        <v>0</v>
      </c>
      <c r="V664" s="158">
        <f>ROUND(E664*U664,2)</f>
        <v>0</v>
      </c>
      <c r="W664" s="15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 t="s">
        <v>185</v>
      </c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outlineLevel="1" x14ac:dyDescent="0.2">
      <c r="A665" s="155"/>
      <c r="B665" s="156"/>
      <c r="C665" s="190" t="s">
        <v>84</v>
      </c>
      <c r="D665" s="188"/>
      <c r="E665" s="189">
        <v>62</v>
      </c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 t="s">
        <v>200</v>
      </c>
      <c r="AH665" s="148">
        <v>0</v>
      </c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outlineLevel="1" x14ac:dyDescent="0.2">
      <c r="A666" s="167">
        <v>164</v>
      </c>
      <c r="B666" s="168" t="s">
        <v>834</v>
      </c>
      <c r="C666" s="184" t="s">
        <v>835</v>
      </c>
      <c r="D666" s="169" t="s">
        <v>256</v>
      </c>
      <c r="E666" s="170">
        <v>49.2</v>
      </c>
      <c r="F666" s="171"/>
      <c r="G666" s="172">
        <f>ROUND(E666*F666,2)</f>
        <v>0</v>
      </c>
      <c r="H666" s="171"/>
      <c r="I666" s="172">
        <f>ROUND(E666*H666,2)</f>
        <v>0</v>
      </c>
      <c r="J666" s="171"/>
      <c r="K666" s="172">
        <f>ROUND(E666*J666,2)</f>
        <v>0</v>
      </c>
      <c r="L666" s="172">
        <v>21</v>
      </c>
      <c r="M666" s="172">
        <f>G666*(1+L666/100)</f>
        <v>0</v>
      </c>
      <c r="N666" s="172">
        <v>0</v>
      </c>
      <c r="O666" s="172">
        <f>ROUND(E666*N666,2)</f>
        <v>0</v>
      </c>
      <c r="P666" s="172">
        <v>0</v>
      </c>
      <c r="Q666" s="172">
        <f>ROUND(E666*P666,2)</f>
        <v>0</v>
      </c>
      <c r="R666" s="172"/>
      <c r="S666" s="172" t="s">
        <v>184</v>
      </c>
      <c r="T666" s="173" t="s">
        <v>178</v>
      </c>
      <c r="U666" s="158">
        <v>0</v>
      </c>
      <c r="V666" s="158">
        <f>ROUND(E666*U666,2)</f>
        <v>0</v>
      </c>
      <c r="W666" s="15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 t="s">
        <v>611</v>
      </c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outlineLevel="1" x14ac:dyDescent="0.2">
      <c r="A667" s="155"/>
      <c r="B667" s="156"/>
      <c r="C667" s="190" t="s">
        <v>1546</v>
      </c>
      <c r="D667" s="188"/>
      <c r="E667" s="189">
        <v>49.2</v>
      </c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 t="s">
        <v>200</v>
      </c>
      <c r="AH667" s="148">
        <v>0</v>
      </c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ht="22.5" outlineLevel="1" x14ac:dyDescent="0.2">
      <c r="A668" s="167">
        <v>165</v>
      </c>
      <c r="B668" s="168" t="s">
        <v>836</v>
      </c>
      <c r="C668" s="184" t="s">
        <v>837</v>
      </c>
      <c r="D668" s="169" t="s">
        <v>256</v>
      </c>
      <c r="E668" s="170">
        <v>48.5</v>
      </c>
      <c r="F668" s="171"/>
      <c r="G668" s="172">
        <f>ROUND(E668*F668,2)</f>
        <v>0</v>
      </c>
      <c r="H668" s="171"/>
      <c r="I668" s="172">
        <f>ROUND(E668*H668,2)</f>
        <v>0</v>
      </c>
      <c r="J668" s="171"/>
      <c r="K668" s="172">
        <f>ROUND(E668*J668,2)</f>
        <v>0</v>
      </c>
      <c r="L668" s="172">
        <v>21</v>
      </c>
      <c r="M668" s="172">
        <f>G668*(1+L668/100)</f>
        <v>0</v>
      </c>
      <c r="N668" s="172">
        <v>0</v>
      </c>
      <c r="O668" s="172">
        <f>ROUND(E668*N668,2)</f>
        <v>0</v>
      </c>
      <c r="P668" s="172">
        <v>0</v>
      </c>
      <c r="Q668" s="172">
        <f>ROUND(E668*P668,2)</f>
        <v>0</v>
      </c>
      <c r="R668" s="172"/>
      <c r="S668" s="172" t="s">
        <v>184</v>
      </c>
      <c r="T668" s="173" t="s">
        <v>178</v>
      </c>
      <c r="U668" s="158">
        <v>0</v>
      </c>
      <c r="V668" s="158">
        <f>ROUND(E668*U668,2)</f>
        <v>0</v>
      </c>
      <c r="W668" s="15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 t="s">
        <v>611</v>
      </c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</row>
    <row r="669" spans="1:60" outlineLevel="1" x14ac:dyDescent="0.2">
      <c r="A669" s="155"/>
      <c r="B669" s="156"/>
      <c r="C669" s="190" t="s">
        <v>799</v>
      </c>
      <c r="D669" s="188"/>
      <c r="E669" s="189">
        <v>48.5</v>
      </c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 t="s">
        <v>200</v>
      </c>
      <c r="AH669" s="148">
        <v>0</v>
      </c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ht="22.5" outlineLevel="1" x14ac:dyDescent="0.2">
      <c r="A670" s="167">
        <v>166</v>
      </c>
      <c r="B670" s="168" t="s">
        <v>838</v>
      </c>
      <c r="C670" s="184" t="s">
        <v>839</v>
      </c>
      <c r="D670" s="169" t="s">
        <v>227</v>
      </c>
      <c r="E670" s="170">
        <v>6</v>
      </c>
      <c r="F670" s="171"/>
      <c r="G670" s="172">
        <f>ROUND(E670*F670,2)</f>
        <v>0</v>
      </c>
      <c r="H670" s="171"/>
      <c r="I670" s="172">
        <f>ROUND(E670*H670,2)</f>
        <v>0</v>
      </c>
      <c r="J670" s="171"/>
      <c r="K670" s="172">
        <f>ROUND(E670*J670,2)</f>
        <v>0</v>
      </c>
      <c r="L670" s="172">
        <v>21</v>
      </c>
      <c r="M670" s="172">
        <f>G670*(1+L670/100)</f>
        <v>0</v>
      </c>
      <c r="N670" s="172">
        <v>0</v>
      </c>
      <c r="O670" s="172">
        <f>ROUND(E670*N670,2)</f>
        <v>0</v>
      </c>
      <c r="P670" s="172">
        <v>0</v>
      </c>
      <c r="Q670" s="172">
        <f>ROUND(E670*P670,2)</f>
        <v>0</v>
      </c>
      <c r="R670" s="172"/>
      <c r="S670" s="172" t="s">
        <v>184</v>
      </c>
      <c r="T670" s="173" t="s">
        <v>178</v>
      </c>
      <c r="U670" s="158">
        <v>0</v>
      </c>
      <c r="V670" s="158">
        <f>ROUND(E670*U670,2)</f>
        <v>0</v>
      </c>
      <c r="W670" s="15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 t="s">
        <v>611</v>
      </c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outlineLevel="1" x14ac:dyDescent="0.2">
      <c r="A671" s="155"/>
      <c r="B671" s="156"/>
      <c r="C671" s="190" t="s">
        <v>823</v>
      </c>
      <c r="D671" s="188"/>
      <c r="E671" s="189">
        <v>6</v>
      </c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 t="s">
        <v>200</v>
      </c>
      <c r="AH671" s="148">
        <v>0</v>
      </c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outlineLevel="1" x14ac:dyDescent="0.2">
      <c r="A672" s="167">
        <v>167</v>
      </c>
      <c r="B672" s="168" t="s">
        <v>840</v>
      </c>
      <c r="C672" s="184" t="s">
        <v>841</v>
      </c>
      <c r="D672" s="169" t="s">
        <v>227</v>
      </c>
      <c r="E672" s="170">
        <v>6</v>
      </c>
      <c r="F672" s="171"/>
      <c r="G672" s="172">
        <f>ROUND(E672*F672,2)</f>
        <v>0</v>
      </c>
      <c r="H672" s="171"/>
      <c r="I672" s="172">
        <f>ROUND(E672*H672,2)</f>
        <v>0</v>
      </c>
      <c r="J672" s="171"/>
      <c r="K672" s="172">
        <f>ROUND(E672*J672,2)</f>
        <v>0</v>
      </c>
      <c r="L672" s="172">
        <v>21</v>
      </c>
      <c r="M672" s="172">
        <f>G672*(1+L672/100)</f>
        <v>0</v>
      </c>
      <c r="N672" s="172">
        <v>0</v>
      </c>
      <c r="O672" s="172">
        <f>ROUND(E672*N672,2)</f>
        <v>0</v>
      </c>
      <c r="P672" s="172">
        <v>0</v>
      </c>
      <c r="Q672" s="172">
        <f>ROUND(E672*P672,2)</f>
        <v>0</v>
      </c>
      <c r="R672" s="172"/>
      <c r="S672" s="172" t="s">
        <v>184</v>
      </c>
      <c r="T672" s="173" t="s">
        <v>178</v>
      </c>
      <c r="U672" s="158">
        <v>0</v>
      </c>
      <c r="V672" s="158">
        <f>ROUND(E672*U672,2)</f>
        <v>0</v>
      </c>
      <c r="W672" s="15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 t="s">
        <v>185</v>
      </c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</row>
    <row r="673" spans="1:60" outlineLevel="1" x14ac:dyDescent="0.2">
      <c r="A673" s="155"/>
      <c r="B673" s="156"/>
      <c r="C673" s="190" t="s">
        <v>823</v>
      </c>
      <c r="D673" s="188"/>
      <c r="E673" s="189">
        <v>6</v>
      </c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 t="s">
        <v>200</v>
      </c>
      <c r="AH673" s="148">
        <v>0</v>
      </c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outlineLevel="1" x14ac:dyDescent="0.2">
      <c r="A674" s="167">
        <v>168</v>
      </c>
      <c r="B674" s="168" t="s">
        <v>1552</v>
      </c>
      <c r="C674" s="184" t="s">
        <v>1553</v>
      </c>
      <c r="D674" s="169" t="s">
        <v>256</v>
      </c>
      <c r="E674" s="170">
        <v>34.1</v>
      </c>
      <c r="F674" s="171"/>
      <c r="G674" s="172">
        <f>ROUND(E674*F674,2)</f>
        <v>0</v>
      </c>
      <c r="H674" s="171"/>
      <c r="I674" s="172">
        <f>ROUND(E674*H674,2)</f>
        <v>0</v>
      </c>
      <c r="J674" s="171"/>
      <c r="K674" s="172">
        <f>ROUND(E674*J674,2)</f>
        <v>0</v>
      </c>
      <c r="L674" s="172">
        <v>21</v>
      </c>
      <c r="M674" s="172">
        <f>G674*(1+L674/100)</f>
        <v>0</v>
      </c>
      <c r="N674" s="172">
        <v>0</v>
      </c>
      <c r="O674" s="172">
        <f>ROUND(E674*N674,2)</f>
        <v>0</v>
      </c>
      <c r="P674" s="172">
        <v>0</v>
      </c>
      <c r="Q674" s="172">
        <f>ROUND(E674*P674,2)</f>
        <v>0</v>
      </c>
      <c r="R674" s="172"/>
      <c r="S674" s="172" t="s">
        <v>184</v>
      </c>
      <c r="T674" s="173" t="s">
        <v>178</v>
      </c>
      <c r="U674" s="158">
        <v>0</v>
      </c>
      <c r="V674" s="158">
        <f>ROUND(E674*U674,2)</f>
        <v>0</v>
      </c>
      <c r="W674" s="15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 t="s">
        <v>611</v>
      </c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outlineLevel="1" x14ac:dyDescent="0.2">
      <c r="A675" s="155"/>
      <c r="B675" s="156"/>
      <c r="C675" s="190" t="s">
        <v>1549</v>
      </c>
      <c r="D675" s="188"/>
      <c r="E675" s="189">
        <v>34.1</v>
      </c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 t="s">
        <v>200</v>
      </c>
      <c r="AH675" s="148">
        <v>0</v>
      </c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</row>
    <row r="676" spans="1:60" outlineLevel="1" x14ac:dyDescent="0.2">
      <c r="A676" s="167">
        <v>169</v>
      </c>
      <c r="B676" s="168" t="s">
        <v>842</v>
      </c>
      <c r="C676" s="184" t="s">
        <v>1554</v>
      </c>
      <c r="D676" s="169" t="s">
        <v>256</v>
      </c>
      <c r="E676" s="170">
        <v>3.8</v>
      </c>
      <c r="F676" s="171"/>
      <c r="G676" s="172">
        <f>ROUND(E676*F676,2)</f>
        <v>0</v>
      </c>
      <c r="H676" s="171"/>
      <c r="I676" s="172">
        <f>ROUND(E676*H676,2)</f>
        <v>0</v>
      </c>
      <c r="J676" s="171"/>
      <c r="K676" s="172">
        <f>ROUND(E676*J676,2)</f>
        <v>0</v>
      </c>
      <c r="L676" s="172">
        <v>21</v>
      </c>
      <c r="M676" s="172">
        <f>G676*(1+L676/100)</f>
        <v>0</v>
      </c>
      <c r="N676" s="172">
        <v>0</v>
      </c>
      <c r="O676" s="172">
        <f>ROUND(E676*N676,2)</f>
        <v>0</v>
      </c>
      <c r="P676" s="172">
        <v>0</v>
      </c>
      <c r="Q676" s="172">
        <f>ROUND(E676*P676,2)</f>
        <v>0</v>
      </c>
      <c r="R676" s="172"/>
      <c r="S676" s="172" t="s">
        <v>184</v>
      </c>
      <c r="T676" s="173" t="s">
        <v>178</v>
      </c>
      <c r="U676" s="158">
        <v>0</v>
      </c>
      <c r="V676" s="158">
        <f>ROUND(E676*U676,2)</f>
        <v>0</v>
      </c>
      <c r="W676" s="15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 t="s">
        <v>611</v>
      </c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outlineLevel="1" x14ac:dyDescent="0.2">
      <c r="A677" s="155"/>
      <c r="B677" s="156"/>
      <c r="C677" s="190" t="s">
        <v>1116</v>
      </c>
      <c r="D677" s="188"/>
      <c r="E677" s="189">
        <v>3.8</v>
      </c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 t="s">
        <v>200</v>
      </c>
      <c r="AH677" s="148">
        <v>0</v>
      </c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</row>
    <row r="678" spans="1:60" outlineLevel="1" x14ac:dyDescent="0.2">
      <c r="A678" s="167">
        <v>170</v>
      </c>
      <c r="B678" s="168" t="s">
        <v>844</v>
      </c>
      <c r="C678" s="184" t="s">
        <v>845</v>
      </c>
      <c r="D678" s="169" t="s">
        <v>256</v>
      </c>
      <c r="E678" s="170">
        <v>142.6</v>
      </c>
      <c r="F678" s="171"/>
      <c r="G678" s="172">
        <f>ROUND(E678*F678,2)</f>
        <v>0</v>
      </c>
      <c r="H678" s="171"/>
      <c r="I678" s="172">
        <f>ROUND(E678*H678,2)</f>
        <v>0</v>
      </c>
      <c r="J678" s="171"/>
      <c r="K678" s="172">
        <f>ROUND(E678*J678,2)</f>
        <v>0</v>
      </c>
      <c r="L678" s="172">
        <v>21</v>
      </c>
      <c r="M678" s="172">
        <f>G678*(1+L678/100)</f>
        <v>0</v>
      </c>
      <c r="N678" s="172">
        <v>0</v>
      </c>
      <c r="O678" s="172">
        <f>ROUND(E678*N678,2)</f>
        <v>0</v>
      </c>
      <c r="P678" s="172">
        <v>0</v>
      </c>
      <c r="Q678" s="172">
        <f>ROUND(E678*P678,2)</f>
        <v>0</v>
      </c>
      <c r="R678" s="172"/>
      <c r="S678" s="172" t="s">
        <v>184</v>
      </c>
      <c r="T678" s="173" t="s">
        <v>178</v>
      </c>
      <c r="U678" s="158">
        <v>0</v>
      </c>
      <c r="V678" s="158">
        <f>ROUND(E678*U678,2)</f>
        <v>0</v>
      </c>
      <c r="W678" s="15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 t="s">
        <v>611</v>
      </c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</row>
    <row r="679" spans="1:60" outlineLevel="1" x14ac:dyDescent="0.2">
      <c r="A679" s="155"/>
      <c r="B679" s="156"/>
      <c r="C679" s="190" t="s">
        <v>1555</v>
      </c>
      <c r="D679" s="188"/>
      <c r="E679" s="189">
        <v>142.6</v>
      </c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 t="s">
        <v>200</v>
      </c>
      <c r="AH679" s="148">
        <v>0</v>
      </c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</row>
    <row r="680" spans="1:60" ht="22.5" outlineLevel="1" x14ac:dyDescent="0.2">
      <c r="A680" s="167">
        <v>171</v>
      </c>
      <c r="B680" s="168" t="s">
        <v>846</v>
      </c>
      <c r="C680" s="184" t="s">
        <v>847</v>
      </c>
      <c r="D680" s="169" t="s">
        <v>227</v>
      </c>
      <c r="E680" s="170">
        <v>132</v>
      </c>
      <c r="F680" s="171"/>
      <c r="G680" s="172">
        <f>ROUND(E680*F680,2)</f>
        <v>0</v>
      </c>
      <c r="H680" s="171"/>
      <c r="I680" s="172">
        <f>ROUND(E680*H680,2)</f>
        <v>0</v>
      </c>
      <c r="J680" s="171"/>
      <c r="K680" s="172">
        <f>ROUND(E680*J680,2)</f>
        <v>0</v>
      </c>
      <c r="L680" s="172">
        <v>21</v>
      </c>
      <c r="M680" s="172">
        <f>G680*(1+L680/100)</f>
        <v>0</v>
      </c>
      <c r="N680" s="172">
        <v>0</v>
      </c>
      <c r="O680" s="172">
        <f>ROUND(E680*N680,2)</f>
        <v>0</v>
      </c>
      <c r="P680" s="172">
        <v>0</v>
      </c>
      <c r="Q680" s="172">
        <f>ROUND(E680*P680,2)</f>
        <v>0</v>
      </c>
      <c r="R680" s="172"/>
      <c r="S680" s="172" t="s">
        <v>184</v>
      </c>
      <c r="T680" s="173" t="s">
        <v>178</v>
      </c>
      <c r="U680" s="158">
        <v>0</v>
      </c>
      <c r="V680" s="158">
        <f>ROUND(E680*U680,2)</f>
        <v>0</v>
      </c>
      <c r="W680" s="15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 t="s">
        <v>611</v>
      </c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outlineLevel="1" x14ac:dyDescent="0.2">
      <c r="A681" s="155"/>
      <c r="B681" s="156"/>
      <c r="C681" s="190" t="s">
        <v>1117</v>
      </c>
      <c r="D681" s="188"/>
      <c r="E681" s="189">
        <v>132</v>
      </c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 t="s">
        <v>200</v>
      </c>
      <c r="AH681" s="148">
        <v>0</v>
      </c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ht="22.5" outlineLevel="1" x14ac:dyDescent="0.2">
      <c r="A682" s="167">
        <v>172</v>
      </c>
      <c r="B682" s="168" t="s">
        <v>849</v>
      </c>
      <c r="C682" s="184" t="s">
        <v>850</v>
      </c>
      <c r="D682" s="169" t="s">
        <v>227</v>
      </c>
      <c r="E682" s="170">
        <v>132</v>
      </c>
      <c r="F682" s="171"/>
      <c r="G682" s="172">
        <f>ROUND(E682*F682,2)</f>
        <v>0</v>
      </c>
      <c r="H682" s="171"/>
      <c r="I682" s="172">
        <f>ROUND(E682*H682,2)</f>
        <v>0</v>
      </c>
      <c r="J682" s="171"/>
      <c r="K682" s="172">
        <f>ROUND(E682*J682,2)</f>
        <v>0</v>
      </c>
      <c r="L682" s="172">
        <v>21</v>
      </c>
      <c r="M682" s="172">
        <f>G682*(1+L682/100)</f>
        <v>0</v>
      </c>
      <c r="N682" s="172">
        <v>0</v>
      </c>
      <c r="O682" s="172">
        <f>ROUND(E682*N682,2)</f>
        <v>0</v>
      </c>
      <c r="P682" s="172">
        <v>0</v>
      </c>
      <c r="Q682" s="172">
        <f>ROUND(E682*P682,2)</f>
        <v>0</v>
      </c>
      <c r="R682" s="172"/>
      <c r="S682" s="172" t="s">
        <v>184</v>
      </c>
      <c r="T682" s="173" t="s">
        <v>178</v>
      </c>
      <c r="U682" s="158">
        <v>0</v>
      </c>
      <c r="V682" s="158">
        <f>ROUND(E682*U682,2)</f>
        <v>0</v>
      </c>
      <c r="W682" s="15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 t="s">
        <v>611</v>
      </c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outlineLevel="1" x14ac:dyDescent="0.2">
      <c r="A683" s="155"/>
      <c r="B683" s="156"/>
      <c r="C683" s="190" t="s">
        <v>1117</v>
      </c>
      <c r="D683" s="188"/>
      <c r="E683" s="189">
        <v>132</v>
      </c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 t="s">
        <v>200</v>
      </c>
      <c r="AH683" s="148">
        <v>0</v>
      </c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outlineLevel="1" x14ac:dyDescent="0.2">
      <c r="A684" s="167">
        <v>173</v>
      </c>
      <c r="B684" s="168" t="s">
        <v>851</v>
      </c>
      <c r="C684" s="184" t="s">
        <v>852</v>
      </c>
      <c r="D684" s="169" t="s">
        <v>227</v>
      </c>
      <c r="E684" s="170">
        <v>24</v>
      </c>
      <c r="F684" s="171"/>
      <c r="G684" s="172">
        <f>ROUND(E684*F684,2)</f>
        <v>0</v>
      </c>
      <c r="H684" s="171"/>
      <c r="I684" s="172">
        <f>ROUND(E684*H684,2)</f>
        <v>0</v>
      </c>
      <c r="J684" s="171"/>
      <c r="K684" s="172">
        <f>ROUND(E684*J684,2)</f>
        <v>0</v>
      </c>
      <c r="L684" s="172">
        <v>21</v>
      </c>
      <c r="M684" s="172">
        <f>G684*(1+L684/100)</f>
        <v>0</v>
      </c>
      <c r="N684" s="172">
        <v>0</v>
      </c>
      <c r="O684" s="172">
        <f>ROUND(E684*N684,2)</f>
        <v>0</v>
      </c>
      <c r="P684" s="172">
        <v>0</v>
      </c>
      <c r="Q684" s="172">
        <f>ROUND(E684*P684,2)</f>
        <v>0</v>
      </c>
      <c r="R684" s="172"/>
      <c r="S684" s="172" t="s">
        <v>184</v>
      </c>
      <c r="T684" s="173" t="s">
        <v>178</v>
      </c>
      <c r="U684" s="158">
        <v>0</v>
      </c>
      <c r="V684" s="158">
        <f>ROUND(E684*U684,2)</f>
        <v>0</v>
      </c>
      <c r="W684" s="15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 t="s">
        <v>185</v>
      </c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</row>
    <row r="685" spans="1:60" outlineLevel="1" x14ac:dyDescent="0.2">
      <c r="A685" s="155"/>
      <c r="B685" s="156"/>
      <c r="C685" s="190" t="s">
        <v>1107</v>
      </c>
      <c r="D685" s="188"/>
      <c r="E685" s="189">
        <v>24</v>
      </c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 t="s">
        <v>200</v>
      </c>
      <c r="AH685" s="148">
        <v>0</v>
      </c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</row>
    <row r="686" spans="1:60" outlineLevel="1" x14ac:dyDescent="0.2">
      <c r="A686" s="167">
        <v>174</v>
      </c>
      <c r="B686" s="168" t="s">
        <v>854</v>
      </c>
      <c r="C686" s="184" t="s">
        <v>855</v>
      </c>
      <c r="D686" s="169" t="s">
        <v>256</v>
      </c>
      <c r="E686" s="170">
        <v>425.8</v>
      </c>
      <c r="F686" s="171"/>
      <c r="G686" s="172">
        <f>ROUND(E686*F686,2)</f>
        <v>0</v>
      </c>
      <c r="H686" s="171"/>
      <c r="I686" s="172">
        <f>ROUND(E686*H686,2)</f>
        <v>0</v>
      </c>
      <c r="J686" s="171"/>
      <c r="K686" s="172">
        <f>ROUND(E686*J686,2)</f>
        <v>0</v>
      </c>
      <c r="L686" s="172">
        <v>21</v>
      </c>
      <c r="M686" s="172">
        <f>G686*(1+L686/100)</f>
        <v>0</v>
      </c>
      <c r="N686" s="172">
        <v>0</v>
      </c>
      <c r="O686" s="172">
        <f>ROUND(E686*N686,2)</f>
        <v>0</v>
      </c>
      <c r="P686" s="172">
        <v>0</v>
      </c>
      <c r="Q686" s="172">
        <f>ROUND(E686*P686,2)</f>
        <v>0</v>
      </c>
      <c r="R686" s="172"/>
      <c r="S686" s="172" t="s">
        <v>184</v>
      </c>
      <c r="T686" s="173" t="s">
        <v>178</v>
      </c>
      <c r="U686" s="158">
        <v>0</v>
      </c>
      <c r="V686" s="158">
        <f>ROUND(E686*U686,2)</f>
        <v>0</v>
      </c>
      <c r="W686" s="15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 t="s">
        <v>185</v>
      </c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</row>
    <row r="687" spans="1:60" outlineLevel="1" x14ac:dyDescent="0.2">
      <c r="A687" s="155"/>
      <c r="B687" s="156"/>
      <c r="C687" s="190" t="s">
        <v>1548</v>
      </c>
      <c r="D687" s="188"/>
      <c r="E687" s="189">
        <v>425.8</v>
      </c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 t="s">
        <v>200</v>
      </c>
      <c r="AH687" s="148">
        <v>0</v>
      </c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</row>
    <row r="688" spans="1:60" outlineLevel="1" x14ac:dyDescent="0.2">
      <c r="A688" s="167">
        <v>175</v>
      </c>
      <c r="B688" s="168" t="s">
        <v>856</v>
      </c>
      <c r="C688" s="184" t="s">
        <v>857</v>
      </c>
      <c r="D688" s="169" t="s">
        <v>256</v>
      </c>
      <c r="E688" s="170">
        <v>425.8</v>
      </c>
      <c r="F688" s="171"/>
      <c r="G688" s="172">
        <f>ROUND(E688*F688,2)</f>
        <v>0</v>
      </c>
      <c r="H688" s="171"/>
      <c r="I688" s="172">
        <f>ROUND(E688*H688,2)</f>
        <v>0</v>
      </c>
      <c r="J688" s="171"/>
      <c r="K688" s="172">
        <f>ROUND(E688*J688,2)</f>
        <v>0</v>
      </c>
      <c r="L688" s="172">
        <v>21</v>
      </c>
      <c r="M688" s="172">
        <f>G688*(1+L688/100)</f>
        <v>0</v>
      </c>
      <c r="N688" s="172">
        <v>0</v>
      </c>
      <c r="O688" s="172">
        <f>ROUND(E688*N688,2)</f>
        <v>0</v>
      </c>
      <c r="P688" s="172">
        <v>0</v>
      </c>
      <c r="Q688" s="172">
        <f>ROUND(E688*P688,2)</f>
        <v>0</v>
      </c>
      <c r="R688" s="172"/>
      <c r="S688" s="172" t="s">
        <v>184</v>
      </c>
      <c r="T688" s="173" t="s">
        <v>178</v>
      </c>
      <c r="U688" s="158">
        <v>0</v>
      </c>
      <c r="V688" s="158">
        <f>ROUND(E688*U688,2)</f>
        <v>0</v>
      </c>
      <c r="W688" s="15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 t="s">
        <v>185</v>
      </c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</row>
    <row r="689" spans="1:60" outlineLevel="1" x14ac:dyDescent="0.2">
      <c r="A689" s="155"/>
      <c r="B689" s="156"/>
      <c r="C689" s="190" t="s">
        <v>1548</v>
      </c>
      <c r="D689" s="188"/>
      <c r="E689" s="189">
        <v>425.8</v>
      </c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 t="s">
        <v>200</v>
      </c>
      <c r="AH689" s="148">
        <v>0</v>
      </c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</row>
    <row r="690" spans="1:60" outlineLevel="1" x14ac:dyDescent="0.2">
      <c r="A690" s="167">
        <v>176</v>
      </c>
      <c r="B690" s="168" t="s">
        <v>858</v>
      </c>
      <c r="C690" s="184" t="s">
        <v>845</v>
      </c>
      <c r="D690" s="169" t="s">
        <v>256</v>
      </c>
      <c r="E690" s="170">
        <v>6</v>
      </c>
      <c r="F690" s="171"/>
      <c r="G690" s="172">
        <f>ROUND(E690*F690,2)</f>
        <v>0</v>
      </c>
      <c r="H690" s="171"/>
      <c r="I690" s="172">
        <f>ROUND(E690*H690,2)</f>
        <v>0</v>
      </c>
      <c r="J690" s="171"/>
      <c r="K690" s="172">
        <f>ROUND(E690*J690,2)</f>
        <v>0</v>
      </c>
      <c r="L690" s="172">
        <v>21</v>
      </c>
      <c r="M690" s="172">
        <f>G690*(1+L690/100)</f>
        <v>0</v>
      </c>
      <c r="N690" s="172">
        <v>0</v>
      </c>
      <c r="O690" s="172">
        <f>ROUND(E690*N690,2)</f>
        <v>0</v>
      </c>
      <c r="P690" s="172">
        <v>0</v>
      </c>
      <c r="Q690" s="172">
        <f>ROUND(E690*P690,2)</f>
        <v>0</v>
      </c>
      <c r="R690" s="172"/>
      <c r="S690" s="172" t="s">
        <v>184</v>
      </c>
      <c r="T690" s="173" t="s">
        <v>178</v>
      </c>
      <c r="U690" s="158">
        <v>0</v>
      </c>
      <c r="V690" s="158">
        <f>ROUND(E690*U690,2)</f>
        <v>0</v>
      </c>
      <c r="W690" s="15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 t="s">
        <v>611</v>
      </c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</row>
    <row r="691" spans="1:60" outlineLevel="1" x14ac:dyDescent="0.2">
      <c r="A691" s="155"/>
      <c r="B691" s="156"/>
      <c r="C691" s="190" t="s">
        <v>1110</v>
      </c>
      <c r="D691" s="188"/>
      <c r="E691" s="189">
        <v>6</v>
      </c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 t="s">
        <v>200</v>
      </c>
      <c r="AH691" s="148">
        <v>0</v>
      </c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</row>
    <row r="692" spans="1:60" outlineLevel="1" x14ac:dyDescent="0.2">
      <c r="A692" s="167">
        <v>177</v>
      </c>
      <c r="B692" s="168" t="s">
        <v>859</v>
      </c>
      <c r="C692" s="184" t="s">
        <v>845</v>
      </c>
      <c r="D692" s="169" t="s">
        <v>256</v>
      </c>
      <c r="E692" s="170">
        <v>16.8</v>
      </c>
      <c r="F692" s="171"/>
      <c r="G692" s="172">
        <f>ROUND(E692*F692,2)</f>
        <v>0</v>
      </c>
      <c r="H692" s="171"/>
      <c r="I692" s="172">
        <f>ROUND(E692*H692,2)</f>
        <v>0</v>
      </c>
      <c r="J692" s="171"/>
      <c r="K692" s="172">
        <f>ROUND(E692*J692,2)</f>
        <v>0</v>
      </c>
      <c r="L692" s="172">
        <v>21</v>
      </c>
      <c r="M692" s="172">
        <f>G692*(1+L692/100)</f>
        <v>0</v>
      </c>
      <c r="N692" s="172">
        <v>0</v>
      </c>
      <c r="O692" s="172">
        <f>ROUND(E692*N692,2)</f>
        <v>0</v>
      </c>
      <c r="P692" s="172">
        <v>0</v>
      </c>
      <c r="Q692" s="172">
        <f>ROUND(E692*P692,2)</f>
        <v>0</v>
      </c>
      <c r="R692" s="172"/>
      <c r="S692" s="172" t="s">
        <v>184</v>
      </c>
      <c r="T692" s="173" t="s">
        <v>178</v>
      </c>
      <c r="U692" s="158">
        <v>0</v>
      </c>
      <c r="V692" s="158">
        <f>ROUND(E692*U692,2)</f>
        <v>0</v>
      </c>
      <c r="W692" s="15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 t="s">
        <v>611</v>
      </c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</row>
    <row r="693" spans="1:60" outlineLevel="1" x14ac:dyDescent="0.2">
      <c r="A693" s="155"/>
      <c r="B693" s="156"/>
      <c r="C693" s="190" t="s">
        <v>1556</v>
      </c>
      <c r="D693" s="188"/>
      <c r="E693" s="189">
        <v>16.8</v>
      </c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 t="s">
        <v>200</v>
      </c>
      <c r="AH693" s="148">
        <v>0</v>
      </c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</row>
    <row r="694" spans="1:60" outlineLevel="1" x14ac:dyDescent="0.2">
      <c r="A694" s="167">
        <v>178</v>
      </c>
      <c r="B694" s="168" t="s">
        <v>860</v>
      </c>
      <c r="C694" s="184" t="s">
        <v>861</v>
      </c>
      <c r="D694" s="169" t="s">
        <v>256</v>
      </c>
      <c r="E694" s="170">
        <v>21</v>
      </c>
      <c r="F694" s="171"/>
      <c r="G694" s="172">
        <f>ROUND(E694*F694,2)</f>
        <v>0</v>
      </c>
      <c r="H694" s="171"/>
      <c r="I694" s="172">
        <f>ROUND(E694*H694,2)</f>
        <v>0</v>
      </c>
      <c r="J694" s="171"/>
      <c r="K694" s="172">
        <f>ROUND(E694*J694,2)</f>
        <v>0</v>
      </c>
      <c r="L694" s="172">
        <v>21</v>
      </c>
      <c r="M694" s="172">
        <f>G694*(1+L694/100)</f>
        <v>0</v>
      </c>
      <c r="N694" s="172">
        <v>0</v>
      </c>
      <c r="O694" s="172">
        <f>ROUND(E694*N694,2)</f>
        <v>0</v>
      </c>
      <c r="P694" s="172">
        <v>0</v>
      </c>
      <c r="Q694" s="172">
        <f>ROUND(E694*P694,2)</f>
        <v>0</v>
      </c>
      <c r="R694" s="172"/>
      <c r="S694" s="172" t="s">
        <v>184</v>
      </c>
      <c r="T694" s="173" t="s">
        <v>178</v>
      </c>
      <c r="U694" s="158">
        <v>0</v>
      </c>
      <c r="V694" s="158">
        <f>ROUND(E694*U694,2)</f>
        <v>0</v>
      </c>
      <c r="W694" s="15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 t="s">
        <v>611</v>
      </c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</row>
    <row r="695" spans="1:60" outlineLevel="1" x14ac:dyDescent="0.2">
      <c r="A695" s="155"/>
      <c r="B695" s="156"/>
      <c r="C695" s="190" t="s">
        <v>1557</v>
      </c>
      <c r="D695" s="188"/>
      <c r="E695" s="189">
        <v>21</v>
      </c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 t="s">
        <v>200</v>
      </c>
      <c r="AH695" s="148">
        <v>0</v>
      </c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</row>
    <row r="696" spans="1:60" outlineLevel="1" x14ac:dyDescent="0.2">
      <c r="A696" s="167">
        <v>179</v>
      </c>
      <c r="B696" s="168" t="s">
        <v>1558</v>
      </c>
      <c r="C696" s="184" t="s">
        <v>1125</v>
      </c>
      <c r="D696" s="169" t="s">
        <v>256</v>
      </c>
      <c r="E696" s="170">
        <v>22.2</v>
      </c>
      <c r="F696" s="171"/>
      <c r="G696" s="172">
        <f>ROUND(E696*F696,2)</f>
        <v>0</v>
      </c>
      <c r="H696" s="171"/>
      <c r="I696" s="172">
        <f>ROUND(E696*H696,2)</f>
        <v>0</v>
      </c>
      <c r="J696" s="171"/>
      <c r="K696" s="172">
        <f>ROUND(E696*J696,2)</f>
        <v>0</v>
      </c>
      <c r="L696" s="172">
        <v>21</v>
      </c>
      <c r="M696" s="172">
        <f>G696*(1+L696/100)</f>
        <v>0</v>
      </c>
      <c r="N696" s="172">
        <v>0</v>
      </c>
      <c r="O696" s="172">
        <f>ROUND(E696*N696,2)</f>
        <v>0</v>
      </c>
      <c r="P696" s="172">
        <v>0</v>
      </c>
      <c r="Q696" s="172">
        <f>ROUND(E696*P696,2)</f>
        <v>0</v>
      </c>
      <c r="R696" s="172"/>
      <c r="S696" s="172" t="s">
        <v>184</v>
      </c>
      <c r="T696" s="173" t="s">
        <v>178</v>
      </c>
      <c r="U696" s="158">
        <v>0</v>
      </c>
      <c r="V696" s="158">
        <f>ROUND(E696*U696,2)</f>
        <v>0</v>
      </c>
      <c r="W696" s="15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 t="s">
        <v>611</v>
      </c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</row>
    <row r="697" spans="1:60" outlineLevel="1" x14ac:dyDescent="0.2">
      <c r="A697" s="155"/>
      <c r="B697" s="156"/>
      <c r="C697" s="190" t="s">
        <v>1550</v>
      </c>
      <c r="D697" s="188"/>
      <c r="E697" s="189">
        <v>22.2</v>
      </c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 t="s">
        <v>200</v>
      </c>
      <c r="AH697" s="148">
        <v>0</v>
      </c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</row>
    <row r="698" spans="1:60" outlineLevel="1" x14ac:dyDescent="0.2">
      <c r="A698" s="167">
        <v>180</v>
      </c>
      <c r="B698" s="168" t="s">
        <v>1559</v>
      </c>
      <c r="C698" s="184" t="s">
        <v>1560</v>
      </c>
      <c r="D698" s="169" t="s">
        <v>256</v>
      </c>
      <c r="E698" s="170">
        <v>16.600000000000001</v>
      </c>
      <c r="F698" s="171"/>
      <c r="G698" s="172">
        <f>ROUND(E698*F698,2)</f>
        <v>0</v>
      </c>
      <c r="H698" s="171"/>
      <c r="I698" s="172">
        <f>ROUND(E698*H698,2)</f>
        <v>0</v>
      </c>
      <c r="J698" s="171"/>
      <c r="K698" s="172">
        <f>ROUND(E698*J698,2)</f>
        <v>0</v>
      </c>
      <c r="L698" s="172">
        <v>21</v>
      </c>
      <c r="M698" s="172">
        <f>G698*(1+L698/100)</f>
        <v>0</v>
      </c>
      <c r="N698" s="172">
        <v>0</v>
      </c>
      <c r="O698" s="172">
        <f>ROUND(E698*N698,2)</f>
        <v>0</v>
      </c>
      <c r="P698" s="172">
        <v>0</v>
      </c>
      <c r="Q698" s="172">
        <f>ROUND(E698*P698,2)</f>
        <v>0</v>
      </c>
      <c r="R698" s="172"/>
      <c r="S698" s="172" t="s">
        <v>184</v>
      </c>
      <c r="T698" s="173" t="s">
        <v>178</v>
      </c>
      <c r="U698" s="158">
        <v>0</v>
      </c>
      <c r="V698" s="158">
        <f>ROUND(E698*U698,2)</f>
        <v>0</v>
      </c>
      <c r="W698" s="15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 t="s">
        <v>611</v>
      </c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</row>
    <row r="699" spans="1:60" outlineLevel="1" x14ac:dyDescent="0.2">
      <c r="A699" s="155"/>
      <c r="B699" s="156"/>
      <c r="C699" s="190" t="s">
        <v>1551</v>
      </c>
      <c r="D699" s="188"/>
      <c r="E699" s="189">
        <v>16.600000000000001</v>
      </c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 t="s">
        <v>200</v>
      </c>
      <c r="AH699" s="148">
        <v>0</v>
      </c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</row>
    <row r="700" spans="1:60" outlineLevel="1" x14ac:dyDescent="0.2">
      <c r="A700" s="155">
        <v>181</v>
      </c>
      <c r="B700" s="156" t="s">
        <v>869</v>
      </c>
      <c r="C700" s="203" t="s">
        <v>870</v>
      </c>
      <c r="D700" s="157" t="s">
        <v>0</v>
      </c>
      <c r="E700" s="198"/>
      <c r="F700" s="159"/>
      <c r="G700" s="158">
        <f>ROUND(E700*F700,2)</f>
        <v>0</v>
      </c>
      <c r="H700" s="159"/>
      <c r="I700" s="158">
        <f>ROUND(E700*H700,2)</f>
        <v>0</v>
      </c>
      <c r="J700" s="159"/>
      <c r="K700" s="158">
        <f>ROUND(E700*J700,2)</f>
        <v>0</v>
      </c>
      <c r="L700" s="158">
        <v>21</v>
      </c>
      <c r="M700" s="158">
        <f>G700*(1+L700/100)</f>
        <v>0</v>
      </c>
      <c r="N700" s="158">
        <v>0</v>
      </c>
      <c r="O700" s="158">
        <f>ROUND(E700*N700,2)</f>
        <v>0</v>
      </c>
      <c r="P700" s="158">
        <v>0</v>
      </c>
      <c r="Q700" s="158">
        <f>ROUND(E700*P700,2)</f>
        <v>0</v>
      </c>
      <c r="R700" s="158"/>
      <c r="S700" s="158" t="s">
        <v>177</v>
      </c>
      <c r="T700" s="158" t="s">
        <v>178</v>
      </c>
      <c r="U700" s="158">
        <v>0</v>
      </c>
      <c r="V700" s="158">
        <f>ROUND(E700*U700,2)</f>
        <v>0</v>
      </c>
      <c r="W700" s="15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 t="s">
        <v>702</v>
      </c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</row>
    <row r="701" spans="1:60" x14ac:dyDescent="0.2">
      <c r="A701" s="161" t="s">
        <v>172</v>
      </c>
      <c r="B701" s="162" t="s">
        <v>122</v>
      </c>
      <c r="C701" s="182" t="s">
        <v>123</v>
      </c>
      <c r="D701" s="163"/>
      <c r="E701" s="164"/>
      <c r="F701" s="165"/>
      <c r="G701" s="165">
        <f>SUMIF(AG702:AG746,"&lt;&gt;NOR",G702:G746)</f>
        <v>0</v>
      </c>
      <c r="H701" s="165"/>
      <c r="I701" s="165">
        <f>SUM(I702:I746)</f>
        <v>0</v>
      </c>
      <c r="J701" s="165"/>
      <c r="K701" s="165">
        <f>SUM(K702:K746)</f>
        <v>0</v>
      </c>
      <c r="L701" s="165"/>
      <c r="M701" s="165">
        <f>SUM(M702:M746)</f>
        <v>0</v>
      </c>
      <c r="N701" s="165"/>
      <c r="O701" s="165">
        <f>SUM(O702:O746)</f>
        <v>0</v>
      </c>
      <c r="P701" s="165"/>
      <c r="Q701" s="165">
        <f>SUM(Q702:Q746)</f>
        <v>0</v>
      </c>
      <c r="R701" s="165"/>
      <c r="S701" s="165"/>
      <c r="T701" s="166"/>
      <c r="U701" s="160"/>
      <c r="V701" s="160">
        <f>SUM(V702:V746)</f>
        <v>1018.0899999999999</v>
      </c>
      <c r="W701" s="160"/>
      <c r="AG701" t="s">
        <v>173</v>
      </c>
    </row>
    <row r="702" spans="1:60" ht="22.5" outlineLevel="1" x14ac:dyDescent="0.2">
      <c r="A702" s="167">
        <v>182</v>
      </c>
      <c r="B702" s="168" t="s">
        <v>871</v>
      </c>
      <c r="C702" s="184" t="s">
        <v>872</v>
      </c>
      <c r="D702" s="169" t="s">
        <v>636</v>
      </c>
      <c r="E702" s="170">
        <v>4710.5280000000002</v>
      </c>
      <c r="F702" s="171"/>
      <c r="G702" s="172">
        <f>ROUND(E702*F702,2)</f>
        <v>0</v>
      </c>
      <c r="H702" s="171"/>
      <c r="I702" s="172">
        <f>ROUND(E702*H702,2)</f>
        <v>0</v>
      </c>
      <c r="J702" s="171"/>
      <c r="K702" s="172">
        <f>ROUND(E702*J702,2)</f>
        <v>0</v>
      </c>
      <c r="L702" s="172">
        <v>21</v>
      </c>
      <c r="M702" s="172">
        <f>G702*(1+L702/100)</f>
        <v>0</v>
      </c>
      <c r="N702" s="172">
        <v>0</v>
      </c>
      <c r="O702" s="172">
        <f>ROUND(E702*N702,2)</f>
        <v>0</v>
      </c>
      <c r="P702" s="172">
        <v>0</v>
      </c>
      <c r="Q702" s="172">
        <f>ROUND(E702*P702,2)</f>
        <v>0</v>
      </c>
      <c r="R702" s="172"/>
      <c r="S702" s="172" t="s">
        <v>177</v>
      </c>
      <c r="T702" s="173" t="s">
        <v>178</v>
      </c>
      <c r="U702" s="158">
        <v>9.7000000000000003E-2</v>
      </c>
      <c r="V702" s="158">
        <f>ROUND(E702*U702,2)</f>
        <v>456.92</v>
      </c>
      <c r="W702" s="15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 t="s">
        <v>611</v>
      </c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</row>
    <row r="703" spans="1:60" outlineLevel="1" x14ac:dyDescent="0.2">
      <c r="A703" s="155"/>
      <c r="B703" s="156"/>
      <c r="C703" s="190" t="s">
        <v>873</v>
      </c>
      <c r="D703" s="188"/>
      <c r="E703" s="189">
        <v>141.18</v>
      </c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 t="s">
        <v>200</v>
      </c>
      <c r="AH703" s="148">
        <v>0</v>
      </c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</row>
    <row r="704" spans="1:60" outlineLevel="1" x14ac:dyDescent="0.2">
      <c r="A704" s="155"/>
      <c r="B704" s="156"/>
      <c r="C704" s="190" t="s">
        <v>874</v>
      </c>
      <c r="D704" s="188"/>
      <c r="E704" s="189">
        <v>39.44</v>
      </c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 t="s">
        <v>200</v>
      </c>
      <c r="AH704" s="148">
        <v>0</v>
      </c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</row>
    <row r="705" spans="1:60" outlineLevel="1" x14ac:dyDescent="0.2">
      <c r="A705" s="155"/>
      <c r="B705" s="156"/>
      <c r="C705" s="190" t="s">
        <v>1128</v>
      </c>
      <c r="D705" s="188"/>
      <c r="E705" s="189">
        <v>1661.4</v>
      </c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 t="s">
        <v>200</v>
      </c>
      <c r="AH705" s="148">
        <v>0</v>
      </c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</row>
    <row r="706" spans="1:60" outlineLevel="1" x14ac:dyDescent="0.2">
      <c r="A706" s="155"/>
      <c r="B706" s="156"/>
      <c r="C706" s="190" t="s">
        <v>1561</v>
      </c>
      <c r="D706" s="188"/>
      <c r="E706" s="189">
        <v>828.24</v>
      </c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 t="s">
        <v>200</v>
      </c>
      <c r="AH706" s="148">
        <v>0</v>
      </c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</row>
    <row r="707" spans="1:60" outlineLevel="1" x14ac:dyDescent="0.2">
      <c r="A707" s="155"/>
      <c r="B707" s="156"/>
      <c r="C707" s="190" t="s">
        <v>1562</v>
      </c>
      <c r="D707" s="188"/>
      <c r="E707" s="189">
        <v>186.59</v>
      </c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 t="s">
        <v>200</v>
      </c>
      <c r="AH707" s="148">
        <v>0</v>
      </c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</row>
    <row r="708" spans="1:60" outlineLevel="1" x14ac:dyDescent="0.2">
      <c r="A708" s="155"/>
      <c r="B708" s="156"/>
      <c r="C708" s="190" t="s">
        <v>1131</v>
      </c>
      <c r="D708" s="188"/>
      <c r="E708" s="189">
        <v>143.82</v>
      </c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 t="s">
        <v>200</v>
      </c>
      <c r="AH708" s="148">
        <v>0</v>
      </c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</row>
    <row r="709" spans="1:60" outlineLevel="1" x14ac:dyDescent="0.2">
      <c r="A709" s="155"/>
      <c r="B709" s="156"/>
      <c r="C709" s="190" t="s">
        <v>1390</v>
      </c>
      <c r="D709" s="188"/>
      <c r="E709" s="189">
        <v>47.94</v>
      </c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 t="s">
        <v>200</v>
      </c>
      <c r="AH709" s="148">
        <v>0</v>
      </c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</row>
    <row r="710" spans="1:60" outlineLevel="1" x14ac:dyDescent="0.2">
      <c r="A710" s="155"/>
      <c r="B710" s="156"/>
      <c r="C710" s="190" t="s">
        <v>1563</v>
      </c>
      <c r="D710" s="188"/>
      <c r="E710" s="189">
        <v>1623.26</v>
      </c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 t="s">
        <v>200</v>
      </c>
      <c r="AH710" s="148">
        <v>0</v>
      </c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</row>
    <row r="711" spans="1:60" outlineLevel="1" x14ac:dyDescent="0.2">
      <c r="A711" s="155"/>
      <c r="B711" s="156"/>
      <c r="C711" s="190" t="s">
        <v>1564</v>
      </c>
      <c r="D711" s="188"/>
      <c r="E711" s="189">
        <v>38.659999999999997</v>
      </c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 t="s">
        <v>200</v>
      </c>
      <c r="AH711" s="148">
        <v>0</v>
      </c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</row>
    <row r="712" spans="1:60" ht="22.5" outlineLevel="1" x14ac:dyDescent="0.2">
      <c r="A712" s="167">
        <v>183</v>
      </c>
      <c r="B712" s="168" t="s">
        <v>881</v>
      </c>
      <c r="C712" s="184" t="s">
        <v>882</v>
      </c>
      <c r="D712" s="169" t="s">
        <v>636</v>
      </c>
      <c r="E712" s="170">
        <v>13686.96</v>
      </c>
      <c r="F712" s="171"/>
      <c r="G712" s="172">
        <f>ROUND(E712*F712,2)</f>
        <v>0</v>
      </c>
      <c r="H712" s="171"/>
      <c r="I712" s="172">
        <f>ROUND(E712*H712,2)</f>
        <v>0</v>
      </c>
      <c r="J712" s="171"/>
      <c r="K712" s="172">
        <f>ROUND(E712*J712,2)</f>
        <v>0</v>
      </c>
      <c r="L712" s="172">
        <v>21</v>
      </c>
      <c r="M712" s="172">
        <f>G712*(1+L712/100)</f>
        <v>0</v>
      </c>
      <c r="N712" s="172">
        <v>0</v>
      </c>
      <c r="O712" s="172">
        <f>ROUND(E712*N712,2)</f>
        <v>0</v>
      </c>
      <c r="P712" s="172">
        <v>0</v>
      </c>
      <c r="Q712" s="172">
        <f>ROUND(E712*P712,2)</f>
        <v>0</v>
      </c>
      <c r="R712" s="172"/>
      <c r="S712" s="172" t="s">
        <v>177</v>
      </c>
      <c r="T712" s="173" t="s">
        <v>178</v>
      </c>
      <c r="U712" s="158">
        <v>4.1000000000000002E-2</v>
      </c>
      <c r="V712" s="158">
        <f>ROUND(E712*U712,2)</f>
        <v>561.16999999999996</v>
      </c>
      <c r="W712" s="15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 t="s">
        <v>611</v>
      </c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</row>
    <row r="713" spans="1:60" outlineLevel="1" x14ac:dyDescent="0.2">
      <c r="A713" s="155"/>
      <c r="B713" s="156"/>
      <c r="C713" s="190" t="s">
        <v>1134</v>
      </c>
      <c r="D713" s="188"/>
      <c r="E713" s="189">
        <v>1561.12</v>
      </c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 t="s">
        <v>200</v>
      </c>
      <c r="AH713" s="148">
        <v>0</v>
      </c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</row>
    <row r="714" spans="1:60" outlineLevel="1" x14ac:dyDescent="0.2">
      <c r="A714" s="155"/>
      <c r="B714" s="156"/>
      <c r="C714" s="190" t="s">
        <v>1135</v>
      </c>
      <c r="D714" s="188"/>
      <c r="E714" s="189">
        <v>11343.84</v>
      </c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 t="s">
        <v>200</v>
      </c>
      <c r="AH714" s="148">
        <v>0</v>
      </c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</row>
    <row r="715" spans="1:60" outlineLevel="1" x14ac:dyDescent="0.2">
      <c r="A715" s="155"/>
      <c r="B715" s="156"/>
      <c r="C715" s="190" t="s">
        <v>1565</v>
      </c>
      <c r="D715" s="188"/>
      <c r="E715" s="189">
        <v>782</v>
      </c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 t="s">
        <v>200</v>
      </c>
      <c r="AH715" s="148">
        <v>0</v>
      </c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</row>
    <row r="716" spans="1:60" ht="22.5" outlineLevel="1" x14ac:dyDescent="0.2">
      <c r="A716" s="167">
        <v>184</v>
      </c>
      <c r="B716" s="168" t="s">
        <v>887</v>
      </c>
      <c r="C716" s="184" t="s">
        <v>888</v>
      </c>
      <c r="D716" s="169" t="s">
        <v>195</v>
      </c>
      <c r="E716" s="170">
        <v>48</v>
      </c>
      <c r="F716" s="171"/>
      <c r="G716" s="172">
        <f>ROUND(E716*F716,2)</f>
        <v>0</v>
      </c>
      <c r="H716" s="171"/>
      <c r="I716" s="172">
        <f>ROUND(E716*H716,2)</f>
        <v>0</v>
      </c>
      <c r="J716" s="171"/>
      <c r="K716" s="172">
        <f>ROUND(E716*J716,2)</f>
        <v>0</v>
      </c>
      <c r="L716" s="172">
        <v>21</v>
      </c>
      <c r="M716" s="172">
        <f>G716*(1+L716/100)</f>
        <v>0</v>
      </c>
      <c r="N716" s="172">
        <v>0</v>
      </c>
      <c r="O716" s="172">
        <f>ROUND(E716*N716,2)</f>
        <v>0</v>
      </c>
      <c r="P716" s="172">
        <v>0</v>
      </c>
      <c r="Q716" s="172">
        <f>ROUND(E716*P716,2)</f>
        <v>0</v>
      </c>
      <c r="R716" s="172"/>
      <c r="S716" s="172" t="s">
        <v>184</v>
      </c>
      <c r="T716" s="173" t="s">
        <v>178</v>
      </c>
      <c r="U716" s="158">
        <v>0</v>
      </c>
      <c r="V716" s="158">
        <f>ROUND(E716*U716,2)</f>
        <v>0</v>
      </c>
      <c r="W716" s="15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 t="s">
        <v>611</v>
      </c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</row>
    <row r="717" spans="1:60" ht="22.5" outlineLevel="1" x14ac:dyDescent="0.2">
      <c r="A717" s="155"/>
      <c r="B717" s="156"/>
      <c r="C717" s="190" t="s">
        <v>889</v>
      </c>
      <c r="D717" s="188"/>
      <c r="E717" s="189">
        <v>48</v>
      </c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 t="s">
        <v>200</v>
      </c>
      <c r="AH717" s="148">
        <v>0</v>
      </c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</row>
    <row r="718" spans="1:60" outlineLevel="1" x14ac:dyDescent="0.2">
      <c r="A718" s="167">
        <v>185</v>
      </c>
      <c r="B718" s="168" t="s">
        <v>890</v>
      </c>
      <c r="C718" s="184" t="s">
        <v>891</v>
      </c>
      <c r="D718" s="169" t="s">
        <v>636</v>
      </c>
      <c r="E718" s="170">
        <v>1561.12</v>
      </c>
      <c r="F718" s="171"/>
      <c r="G718" s="172">
        <f>ROUND(E718*F718,2)</f>
        <v>0</v>
      </c>
      <c r="H718" s="171"/>
      <c r="I718" s="172">
        <f>ROUND(E718*H718,2)</f>
        <v>0</v>
      </c>
      <c r="J718" s="171"/>
      <c r="K718" s="172">
        <f>ROUND(E718*J718,2)</f>
        <v>0</v>
      </c>
      <c r="L718" s="172">
        <v>21</v>
      </c>
      <c r="M718" s="172">
        <f>G718*(1+L718/100)</f>
        <v>0</v>
      </c>
      <c r="N718" s="172">
        <v>0</v>
      </c>
      <c r="O718" s="172">
        <f>ROUND(E718*N718,2)</f>
        <v>0</v>
      </c>
      <c r="P718" s="172">
        <v>0</v>
      </c>
      <c r="Q718" s="172">
        <f>ROUND(E718*P718,2)</f>
        <v>0</v>
      </c>
      <c r="R718" s="172"/>
      <c r="S718" s="172" t="s">
        <v>184</v>
      </c>
      <c r="T718" s="173" t="s">
        <v>178</v>
      </c>
      <c r="U718" s="158">
        <v>0</v>
      </c>
      <c r="V718" s="158">
        <f>ROUND(E718*U718,2)</f>
        <v>0</v>
      </c>
      <c r="W718" s="15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 t="s">
        <v>611</v>
      </c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</row>
    <row r="719" spans="1:60" outlineLevel="1" x14ac:dyDescent="0.2">
      <c r="A719" s="155"/>
      <c r="B719" s="156"/>
      <c r="C719" s="190" t="s">
        <v>1134</v>
      </c>
      <c r="D719" s="188"/>
      <c r="E719" s="189">
        <v>1561.12</v>
      </c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 t="s">
        <v>200</v>
      </c>
      <c r="AH719" s="148">
        <v>0</v>
      </c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</row>
    <row r="720" spans="1:60" outlineLevel="1" x14ac:dyDescent="0.2">
      <c r="A720" s="167">
        <v>186</v>
      </c>
      <c r="B720" s="168" t="s">
        <v>893</v>
      </c>
      <c r="C720" s="184" t="s">
        <v>891</v>
      </c>
      <c r="D720" s="169" t="s">
        <v>636</v>
      </c>
      <c r="E720" s="170">
        <v>141.18</v>
      </c>
      <c r="F720" s="171"/>
      <c r="G720" s="172">
        <f>ROUND(E720*F720,2)</f>
        <v>0</v>
      </c>
      <c r="H720" s="171"/>
      <c r="I720" s="172">
        <f>ROUND(E720*H720,2)</f>
        <v>0</v>
      </c>
      <c r="J720" s="171"/>
      <c r="K720" s="172">
        <f>ROUND(E720*J720,2)</f>
        <v>0</v>
      </c>
      <c r="L720" s="172">
        <v>21</v>
      </c>
      <c r="M720" s="172">
        <f>G720*(1+L720/100)</f>
        <v>0</v>
      </c>
      <c r="N720" s="172">
        <v>0</v>
      </c>
      <c r="O720" s="172">
        <f>ROUND(E720*N720,2)</f>
        <v>0</v>
      </c>
      <c r="P720" s="172">
        <v>0</v>
      </c>
      <c r="Q720" s="172">
        <f>ROUND(E720*P720,2)</f>
        <v>0</v>
      </c>
      <c r="R720" s="172"/>
      <c r="S720" s="172" t="s">
        <v>184</v>
      </c>
      <c r="T720" s="173" t="s">
        <v>178</v>
      </c>
      <c r="U720" s="158">
        <v>0</v>
      </c>
      <c r="V720" s="158">
        <f>ROUND(E720*U720,2)</f>
        <v>0</v>
      </c>
      <c r="W720" s="15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 t="s">
        <v>611</v>
      </c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</row>
    <row r="721" spans="1:60" outlineLevel="1" x14ac:dyDescent="0.2">
      <c r="A721" s="155"/>
      <c r="B721" s="156"/>
      <c r="C721" s="190" t="s">
        <v>873</v>
      </c>
      <c r="D721" s="188"/>
      <c r="E721" s="189">
        <v>141.18</v>
      </c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 t="s">
        <v>200</v>
      </c>
      <c r="AH721" s="148">
        <v>0</v>
      </c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</row>
    <row r="722" spans="1:60" outlineLevel="1" x14ac:dyDescent="0.2">
      <c r="A722" s="167">
        <v>187</v>
      </c>
      <c r="B722" s="168" t="s">
        <v>894</v>
      </c>
      <c r="C722" s="184" t="s">
        <v>895</v>
      </c>
      <c r="D722" s="169" t="s">
        <v>636</v>
      </c>
      <c r="E722" s="170">
        <v>39.44</v>
      </c>
      <c r="F722" s="171"/>
      <c r="G722" s="172">
        <f>ROUND(E722*F722,2)</f>
        <v>0</v>
      </c>
      <c r="H722" s="171"/>
      <c r="I722" s="172">
        <f>ROUND(E722*H722,2)</f>
        <v>0</v>
      </c>
      <c r="J722" s="171"/>
      <c r="K722" s="172">
        <f>ROUND(E722*J722,2)</f>
        <v>0</v>
      </c>
      <c r="L722" s="172">
        <v>21</v>
      </c>
      <c r="M722" s="172">
        <f>G722*(1+L722/100)</f>
        <v>0</v>
      </c>
      <c r="N722" s="172">
        <v>0</v>
      </c>
      <c r="O722" s="172">
        <f>ROUND(E722*N722,2)</f>
        <v>0</v>
      </c>
      <c r="P722" s="172">
        <v>0</v>
      </c>
      <c r="Q722" s="172">
        <f>ROUND(E722*P722,2)</f>
        <v>0</v>
      </c>
      <c r="R722" s="172"/>
      <c r="S722" s="172" t="s">
        <v>184</v>
      </c>
      <c r="T722" s="173" t="s">
        <v>178</v>
      </c>
      <c r="U722" s="158">
        <v>0</v>
      </c>
      <c r="V722" s="158">
        <f>ROUND(E722*U722,2)</f>
        <v>0</v>
      </c>
      <c r="W722" s="15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 t="s">
        <v>611</v>
      </c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</row>
    <row r="723" spans="1:60" outlineLevel="1" x14ac:dyDescent="0.2">
      <c r="A723" s="155"/>
      <c r="B723" s="156"/>
      <c r="C723" s="190" t="s">
        <v>874</v>
      </c>
      <c r="D723" s="188"/>
      <c r="E723" s="189">
        <v>39.44</v>
      </c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 t="s">
        <v>200</v>
      </c>
      <c r="AH723" s="148">
        <v>0</v>
      </c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</row>
    <row r="724" spans="1:60" outlineLevel="1" x14ac:dyDescent="0.2">
      <c r="A724" s="167">
        <v>188</v>
      </c>
      <c r="B724" s="168" t="s">
        <v>896</v>
      </c>
      <c r="C724" s="184" t="s">
        <v>891</v>
      </c>
      <c r="D724" s="169" t="s">
        <v>636</v>
      </c>
      <c r="E724" s="170">
        <v>11343.84</v>
      </c>
      <c r="F724" s="171"/>
      <c r="G724" s="172">
        <f>ROUND(E724*F724,2)</f>
        <v>0</v>
      </c>
      <c r="H724" s="171"/>
      <c r="I724" s="172">
        <f>ROUND(E724*H724,2)</f>
        <v>0</v>
      </c>
      <c r="J724" s="171"/>
      <c r="K724" s="172">
        <f>ROUND(E724*J724,2)</f>
        <v>0</v>
      </c>
      <c r="L724" s="172">
        <v>21</v>
      </c>
      <c r="M724" s="172">
        <f>G724*(1+L724/100)</f>
        <v>0</v>
      </c>
      <c r="N724" s="172">
        <v>0</v>
      </c>
      <c r="O724" s="172">
        <f>ROUND(E724*N724,2)</f>
        <v>0</v>
      </c>
      <c r="P724" s="172">
        <v>0</v>
      </c>
      <c r="Q724" s="172">
        <f>ROUND(E724*P724,2)</f>
        <v>0</v>
      </c>
      <c r="R724" s="172"/>
      <c r="S724" s="172" t="s">
        <v>184</v>
      </c>
      <c r="T724" s="173" t="s">
        <v>178</v>
      </c>
      <c r="U724" s="158">
        <v>0</v>
      </c>
      <c r="V724" s="158">
        <f>ROUND(E724*U724,2)</f>
        <v>0</v>
      </c>
      <c r="W724" s="15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 t="s">
        <v>611</v>
      </c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</row>
    <row r="725" spans="1:60" outlineLevel="1" x14ac:dyDescent="0.2">
      <c r="A725" s="155"/>
      <c r="B725" s="156"/>
      <c r="C725" s="190" t="s">
        <v>1135</v>
      </c>
      <c r="D725" s="188"/>
      <c r="E725" s="189">
        <v>11343.84</v>
      </c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 t="s">
        <v>200</v>
      </c>
      <c r="AH725" s="148">
        <v>0</v>
      </c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</row>
    <row r="726" spans="1:60" outlineLevel="1" x14ac:dyDescent="0.2">
      <c r="A726" s="167">
        <v>189</v>
      </c>
      <c r="B726" s="168" t="s">
        <v>898</v>
      </c>
      <c r="C726" s="184" t="s">
        <v>895</v>
      </c>
      <c r="D726" s="169" t="s">
        <v>636</v>
      </c>
      <c r="E726" s="170">
        <v>1661.4</v>
      </c>
      <c r="F726" s="171"/>
      <c r="G726" s="172">
        <f>ROUND(E726*F726,2)</f>
        <v>0</v>
      </c>
      <c r="H726" s="171"/>
      <c r="I726" s="172">
        <f>ROUND(E726*H726,2)</f>
        <v>0</v>
      </c>
      <c r="J726" s="171"/>
      <c r="K726" s="172">
        <f>ROUND(E726*J726,2)</f>
        <v>0</v>
      </c>
      <c r="L726" s="172">
        <v>21</v>
      </c>
      <c r="M726" s="172">
        <f>G726*(1+L726/100)</f>
        <v>0</v>
      </c>
      <c r="N726" s="172">
        <v>0</v>
      </c>
      <c r="O726" s="172">
        <f>ROUND(E726*N726,2)</f>
        <v>0</v>
      </c>
      <c r="P726" s="172">
        <v>0</v>
      </c>
      <c r="Q726" s="172">
        <f>ROUND(E726*P726,2)</f>
        <v>0</v>
      </c>
      <c r="R726" s="172"/>
      <c r="S726" s="172" t="s">
        <v>184</v>
      </c>
      <c r="T726" s="173" t="s">
        <v>178</v>
      </c>
      <c r="U726" s="158">
        <v>0</v>
      </c>
      <c r="V726" s="158">
        <f>ROUND(E726*U726,2)</f>
        <v>0</v>
      </c>
      <c r="W726" s="15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 t="s">
        <v>611</v>
      </c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</row>
    <row r="727" spans="1:60" outlineLevel="1" x14ac:dyDescent="0.2">
      <c r="A727" s="155"/>
      <c r="B727" s="156"/>
      <c r="C727" s="190" t="s">
        <v>1128</v>
      </c>
      <c r="D727" s="188"/>
      <c r="E727" s="189">
        <v>1661.4</v>
      </c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 t="s">
        <v>200</v>
      </c>
      <c r="AH727" s="148">
        <v>0</v>
      </c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</row>
    <row r="728" spans="1:60" outlineLevel="1" x14ac:dyDescent="0.2">
      <c r="A728" s="167">
        <v>190</v>
      </c>
      <c r="B728" s="168" t="s">
        <v>902</v>
      </c>
      <c r="C728" s="184" t="s">
        <v>891</v>
      </c>
      <c r="D728" s="169" t="s">
        <v>636</v>
      </c>
      <c r="E728" s="170">
        <v>828.24</v>
      </c>
      <c r="F728" s="171"/>
      <c r="G728" s="172">
        <f>ROUND(E728*F728,2)</f>
        <v>0</v>
      </c>
      <c r="H728" s="171"/>
      <c r="I728" s="172">
        <f>ROUND(E728*H728,2)</f>
        <v>0</v>
      </c>
      <c r="J728" s="171"/>
      <c r="K728" s="172">
        <f>ROUND(E728*J728,2)</f>
        <v>0</v>
      </c>
      <c r="L728" s="172">
        <v>21</v>
      </c>
      <c r="M728" s="172">
        <f>G728*(1+L728/100)</f>
        <v>0</v>
      </c>
      <c r="N728" s="172">
        <v>0</v>
      </c>
      <c r="O728" s="172">
        <f>ROUND(E728*N728,2)</f>
        <v>0</v>
      </c>
      <c r="P728" s="172">
        <v>0</v>
      </c>
      <c r="Q728" s="172">
        <f>ROUND(E728*P728,2)</f>
        <v>0</v>
      </c>
      <c r="R728" s="172"/>
      <c r="S728" s="172" t="s">
        <v>184</v>
      </c>
      <c r="T728" s="173" t="s">
        <v>178</v>
      </c>
      <c r="U728" s="158">
        <v>0</v>
      </c>
      <c r="V728" s="158">
        <f>ROUND(E728*U728,2)</f>
        <v>0</v>
      </c>
      <c r="W728" s="15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 t="s">
        <v>611</v>
      </c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</row>
    <row r="729" spans="1:60" outlineLevel="1" x14ac:dyDescent="0.2">
      <c r="A729" s="155"/>
      <c r="B729" s="156"/>
      <c r="C729" s="190" t="s">
        <v>1561</v>
      </c>
      <c r="D729" s="188"/>
      <c r="E729" s="189">
        <v>828.24</v>
      </c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 t="s">
        <v>200</v>
      </c>
      <c r="AH729" s="148">
        <v>0</v>
      </c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</row>
    <row r="730" spans="1:60" outlineLevel="1" x14ac:dyDescent="0.2">
      <c r="A730" s="167">
        <v>191</v>
      </c>
      <c r="B730" s="168" t="s">
        <v>907</v>
      </c>
      <c r="C730" s="184" t="s">
        <v>908</v>
      </c>
      <c r="D730" s="169" t="s">
        <v>636</v>
      </c>
      <c r="E730" s="170">
        <v>186.59</v>
      </c>
      <c r="F730" s="171"/>
      <c r="G730" s="172">
        <f>ROUND(E730*F730,2)</f>
        <v>0</v>
      </c>
      <c r="H730" s="171"/>
      <c r="I730" s="172">
        <f>ROUND(E730*H730,2)</f>
        <v>0</v>
      </c>
      <c r="J730" s="171"/>
      <c r="K730" s="172">
        <f>ROUND(E730*J730,2)</f>
        <v>0</v>
      </c>
      <c r="L730" s="172">
        <v>21</v>
      </c>
      <c r="M730" s="172">
        <f>G730*(1+L730/100)</f>
        <v>0</v>
      </c>
      <c r="N730" s="172">
        <v>0</v>
      </c>
      <c r="O730" s="172">
        <f>ROUND(E730*N730,2)</f>
        <v>0</v>
      </c>
      <c r="P730" s="172">
        <v>0</v>
      </c>
      <c r="Q730" s="172">
        <f>ROUND(E730*P730,2)</f>
        <v>0</v>
      </c>
      <c r="R730" s="172"/>
      <c r="S730" s="172" t="s">
        <v>184</v>
      </c>
      <c r="T730" s="173" t="s">
        <v>178</v>
      </c>
      <c r="U730" s="158">
        <v>0</v>
      </c>
      <c r="V730" s="158">
        <f>ROUND(E730*U730,2)</f>
        <v>0</v>
      </c>
      <c r="W730" s="15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 t="s">
        <v>611</v>
      </c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</row>
    <row r="731" spans="1:60" outlineLevel="1" x14ac:dyDescent="0.2">
      <c r="A731" s="155"/>
      <c r="B731" s="156"/>
      <c r="C731" s="190" t="s">
        <v>1562</v>
      </c>
      <c r="D731" s="188"/>
      <c r="E731" s="189">
        <v>186.59</v>
      </c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 t="s">
        <v>200</v>
      </c>
      <c r="AH731" s="148">
        <v>0</v>
      </c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</row>
    <row r="732" spans="1:60" outlineLevel="1" x14ac:dyDescent="0.2">
      <c r="A732" s="167">
        <v>192</v>
      </c>
      <c r="B732" s="168" t="s">
        <v>910</v>
      </c>
      <c r="C732" s="184" t="s">
        <v>891</v>
      </c>
      <c r="D732" s="169" t="s">
        <v>636</v>
      </c>
      <c r="E732" s="170">
        <v>143.82</v>
      </c>
      <c r="F732" s="171"/>
      <c r="G732" s="172">
        <f>ROUND(E732*F732,2)</f>
        <v>0</v>
      </c>
      <c r="H732" s="171"/>
      <c r="I732" s="172">
        <f>ROUND(E732*H732,2)</f>
        <v>0</v>
      </c>
      <c r="J732" s="171"/>
      <c r="K732" s="172">
        <f>ROUND(E732*J732,2)</f>
        <v>0</v>
      </c>
      <c r="L732" s="172">
        <v>21</v>
      </c>
      <c r="M732" s="172">
        <f>G732*(1+L732/100)</f>
        <v>0</v>
      </c>
      <c r="N732" s="172">
        <v>0</v>
      </c>
      <c r="O732" s="172">
        <f>ROUND(E732*N732,2)</f>
        <v>0</v>
      </c>
      <c r="P732" s="172">
        <v>0</v>
      </c>
      <c r="Q732" s="172">
        <f>ROUND(E732*P732,2)</f>
        <v>0</v>
      </c>
      <c r="R732" s="172"/>
      <c r="S732" s="172" t="s">
        <v>184</v>
      </c>
      <c r="T732" s="173" t="s">
        <v>178</v>
      </c>
      <c r="U732" s="158">
        <v>0</v>
      </c>
      <c r="V732" s="158">
        <f>ROUND(E732*U732,2)</f>
        <v>0</v>
      </c>
      <c r="W732" s="15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 t="s">
        <v>611</v>
      </c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</row>
    <row r="733" spans="1:60" outlineLevel="1" x14ac:dyDescent="0.2">
      <c r="A733" s="155"/>
      <c r="B733" s="156"/>
      <c r="C733" s="190" t="s">
        <v>1131</v>
      </c>
      <c r="D733" s="188"/>
      <c r="E733" s="189">
        <v>143.82</v>
      </c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 t="s">
        <v>200</v>
      </c>
      <c r="AH733" s="148">
        <v>0</v>
      </c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</row>
    <row r="734" spans="1:60" outlineLevel="1" x14ac:dyDescent="0.2">
      <c r="A734" s="167">
        <v>193</v>
      </c>
      <c r="B734" s="168" t="s">
        <v>911</v>
      </c>
      <c r="C734" s="184" t="s">
        <v>891</v>
      </c>
      <c r="D734" s="169" t="s">
        <v>636</v>
      </c>
      <c r="E734" s="170">
        <v>782</v>
      </c>
      <c r="F734" s="171"/>
      <c r="G734" s="172">
        <f>ROUND(E734*F734,2)</f>
        <v>0</v>
      </c>
      <c r="H734" s="171"/>
      <c r="I734" s="172">
        <f>ROUND(E734*H734,2)</f>
        <v>0</v>
      </c>
      <c r="J734" s="171"/>
      <c r="K734" s="172">
        <f>ROUND(E734*J734,2)</f>
        <v>0</v>
      </c>
      <c r="L734" s="172">
        <v>21</v>
      </c>
      <c r="M734" s="172">
        <f>G734*(1+L734/100)</f>
        <v>0</v>
      </c>
      <c r="N734" s="172">
        <v>0</v>
      </c>
      <c r="O734" s="172">
        <f>ROUND(E734*N734,2)</f>
        <v>0</v>
      </c>
      <c r="P734" s="172">
        <v>0</v>
      </c>
      <c r="Q734" s="172">
        <f>ROUND(E734*P734,2)</f>
        <v>0</v>
      </c>
      <c r="R734" s="172"/>
      <c r="S734" s="172" t="s">
        <v>184</v>
      </c>
      <c r="T734" s="173" t="s">
        <v>178</v>
      </c>
      <c r="U734" s="158">
        <v>0</v>
      </c>
      <c r="V734" s="158">
        <f>ROUND(E734*U734,2)</f>
        <v>0</v>
      </c>
      <c r="W734" s="15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 t="s">
        <v>611</v>
      </c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</row>
    <row r="735" spans="1:60" outlineLevel="1" x14ac:dyDescent="0.2">
      <c r="A735" s="155"/>
      <c r="B735" s="156"/>
      <c r="C735" s="190" t="s">
        <v>1565</v>
      </c>
      <c r="D735" s="188"/>
      <c r="E735" s="189">
        <v>782</v>
      </c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 t="s">
        <v>200</v>
      </c>
      <c r="AH735" s="148">
        <v>0</v>
      </c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</row>
    <row r="736" spans="1:60" outlineLevel="1" x14ac:dyDescent="0.2">
      <c r="A736" s="167">
        <v>194</v>
      </c>
      <c r="B736" s="168" t="s">
        <v>912</v>
      </c>
      <c r="C736" s="184" t="s">
        <v>891</v>
      </c>
      <c r="D736" s="169" t="s">
        <v>636</v>
      </c>
      <c r="E736" s="170">
        <v>47.94</v>
      </c>
      <c r="F736" s="171"/>
      <c r="G736" s="172">
        <f>ROUND(E736*F736,2)</f>
        <v>0</v>
      </c>
      <c r="H736" s="171"/>
      <c r="I736" s="172">
        <f>ROUND(E736*H736,2)</f>
        <v>0</v>
      </c>
      <c r="J736" s="171"/>
      <c r="K736" s="172">
        <f>ROUND(E736*J736,2)</f>
        <v>0</v>
      </c>
      <c r="L736" s="172">
        <v>21</v>
      </c>
      <c r="M736" s="172">
        <f>G736*(1+L736/100)</f>
        <v>0</v>
      </c>
      <c r="N736" s="172">
        <v>0</v>
      </c>
      <c r="O736" s="172">
        <f>ROUND(E736*N736,2)</f>
        <v>0</v>
      </c>
      <c r="P736" s="172">
        <v>0</v>
      </c>
      <c r="Q736" s="172">
        <f>ROUND(E736*P736,2)</f>
        <v>0</v>
      </c>
      <c r="R736" s="172"/>
      <c r="S736" s="172" t="s">
        <v>184</v>
      </c>
      <c r="T736" s="173" t="s">
        <v>178</v>
      </c>
      <c r="U736" s="158">
        <v>0</v>
      </c>
      <c r="V736" s="158">
        <f>ROUND(E736*U736,2)</f>
        <v>0</v>
      </c>
      <c r="W736" s="15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 t="s">
        <v>611</v>
      </c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</row>
    <row r="737" spans="1:60" outlineLevel="1" x14ac:dyDescent="0.2">
      <c r="A737" s="155"/>
      <c r="B737" s="156"/>
      <c r="C737" s="190" t="s">
        <v>1390</v>
      </c>
      <c r="D737" s="188"/>
      <c r="E737" s="189">
        <v>47.94</v>
      </c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 t="s">
        <v>200</v>
      </c>
      <c r="AH737" s="148">
        <v>0</v>
      </c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</row>
    <row r="738" spans="1:60" outlineLevel="1" x14ac:dyDescent="0.2">
      <c r="A738" s="167">
        <v>195</v>
      </c>
      <c r="B738" s="168" t="s">
        <v>1140</v>
      </c>
      <c r="C738" s="184" t="s">
        <v>891</v>
      </c>
      <c r="D738" s="169" t="s">
        <v>636</v>
      </c>
      <c r="E738" s="170">
        <v>1623.258</v>
      </c>
      <c r="F738" s="171"/>
      <c r="G738" s="172">
        <f>ROUND(E738*F738,2)</f>
        <v>0</v>
      </c>
      <c r="H738" s="171"/>
      <c r="I738" s="172">
        <f>ROUND(E738*H738,2)</f>
        <v>0</v>
      </c>
      <c r="J738" s="171"/>
      <c r="K738" s="172">
        <f>ROUND(E738*J738,2)</f>
        <v>0</v>
      </c>
      <c r="L738" s="172">
        <v>21</v>
      </c>
      <c r="M738" s="172">
        <f>G738*(1+L738/100)</f>
        <v>0</v>
      </c>
      <c r="N738" s="172">
        <v>0</v>
      </c>
      <c r="O738" s="172">
        <f>ROUND(E738*N738,2)</f>
        <v>0</v>
      </c>
      <c r="P738" s="172">
        <v>0</v>
      </c>
      <c r="Q738" s="172">
        <f>ROUND(E738*P738,2)</f>
        <v>0</v>
      </c>
      <c r="R738" s="172"/>
      <c r="S738" s="172" t="s">
        <v>184</v>
      </c>
      <c r="T738" s="173" t="s">
        <v>178</v>
      </c>
      <c r="U738" s="158">
        <v>0</v>
      </c>
      <c r="V738" s="158">
        <f>ROUND(E738*U738,2)</f>
        <v>0</v>
      </c>
      <c r="W738" s="15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 t="s">
        <v>611</v>
      </c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</row>
    <row r="739" spans="1:60" outlineLevel="1" x14ac:dyDescent="0.2">
      <c r="A739" s="155"/>
      <c r="B739" s="156"/>
      <c r="C739" s="190" t="s">
        <v>1563</v>
      </c>
      <c r="D739" s="188"/>
      <c r="E739" s="189">
        <v>1623.26</v>
      </c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 t="s">
        <v>200</v>
      </c>
      <c r="AH739" s="148">
        <v>0</v>
      </c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</row>
    <row r="740" spans="1:60" outlineLevel="1" x14ac:dyDescent="0.2">
      <c r="A740" s="167">
        <v>196</v>
      </c>
      <c r="B740" s="168" t="s">
        <v>1396</v>
      </c>
      <c r="C740" s="184" t="s">
        <v>891</v>
      </c>
      <c r="D740" s="169" t="s">
        <v>636</v>
      </c>
      <c r="E740" s="170">
        <v>38.659999999999997</v>
      </c>
      <c r="F740" s="171"/>
      <c r="G740" s="172">
        <f>ROUND(E740*F740,2)</f>
        <v>0</v>
      </c>
      <c r="H740" s="171"/>
      <c r="I740" s="172">
        <f>ROUND(E740*H740,2)</f>
        <v>0</v>
      </c>
      <c r="J740" s="171"/>
      <c r="K740" s="172">
        <f>ROUND(E740*J740,2)</f>
        <v>0</v>
      </c>
      <c r="L740" s="172">
        <v>21</v>
      </c>
      <c r="M740" s="172">
        <f>G740*(1+L740/100)</f>
        <v>0</v>
      </c>
      <c r="N740" s="172">
        <v>0</v>
      </c>
      <c r="O740" s="172">
        <f>ROUND(E740*N740,2)</f>
        <v>0</v>
      </c>
      <c r="P740" s="172">
        <v>0</v>
      </c>
      <c r="Q740" s="172">
        <f>ROUND(E740*P740,2)</f>
        <v>0</v>
      </c>
      <c r="R740" s="172"/>
      <c r="S740" s="172" t="s">
        <v>184</v>
      </c>
      <c r="T740" s="173" t="s">
        <v>178</v>
      </c>
      <c r="U740" s="158">
        <v>0</v>
      </c>
      <c r="V740" s="158">
        <f>ROUND(E740*U740,2)</f>
        <v>0</v>
      </c>
      <c r="W740" s="15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 t="s">
        <v>611</v>
      </c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</row>
    <row r="741" spans="1:60" outlineLevel="1" x14ac:dyDescent="0.2">
      <c r="A741" s="155"/>
      <c r="B741" s="156"/>
      <c r="C741" s="190" t="s">
        <v>1564</v>
      </c>
      <c r="D741" s="188"/>
      <c r="E741" s="189">
        <v>38.659999999999997</v>
      </c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 t="s">
        <v>200</v>
      </c>
      <c r="AH741" s="148">
        <v>0</v>
      </c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</row>
    <row r="742" spans="1:60" outlineLevel="1" x14ac:dyDescent="0.2">
      <c r="A742" s="167">
        <v>197</v>
      </c>
      <c r="B742" s="168" t="s">
        <v>913</v>
      </c>
      <c r="C742" s="184" t="s">
        <v>914</v>
      </c>
      <c r="D742" s="169" t="s">
        <v>256</v>
      </c>
      <c r="E742" s="170">
        <v>193.1</v>
      </c>
      <c r="F742" s="171"/>
      <c r="G742" s="172">
        <f>ROUND(E742*F742,2)</f>
        <v>0</v>
      </c>
      <c r="H742" s="171"/>
      <c r="I742" s="172">
        <f>ROUND(E742*H742,2)</f>
        <v>0</v>
      </c>
      <c r="J742" s="171"/>
      <c r="K742" s="172">
        <f>ROUND(E742*J742,2)</f>
        <v>0</v>
      </c>
      <c r="L742" s="172">
        <v>21</v>
      </c>
      <c r="M742" s="172">
        <f>G742*(1+L742/100)</f>
        <v>0</v>
      </c>
      <c r="N742" s="172">
        <v>0</v>
      </c>
      <c r="O742" s="172">
        <f>ROUND(E742*N742,2)</f>
        <v>0</v>
      </c>
      <c r="P742" s="172">
        <v>0</v>
      </c>
      <c r="Q742" s="172">
        <f>ROUND(E742*P742,2)</f>
        <v>0</v>
      </c>
      <c r="R742" s="172"/>
      <c r="S742" s="172" t="s">
        <v>184</v>
      </c>
      <c r="T742" s="173" t="s">
        <v>178</v>
      </c>
      <c r="U742" s="158">
        <v>0</v>
      </c>
      <c r="V742" s="158">
        <f>ROUND(E742*U742,2)</f>
        <v>0</v>
      </c>
      <c r="W742" s="15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 t="s">
        <v>611</v>
      </c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</row>
    <row r="743" spans="1:60" outlineLevel="1" x14ac:dyDescent="0.2">
      <c r="A743" s="155"/>
      <c r="B743" s="156"/>
      <c r="C743" s="190" t="s">
        <v>1566</v>
      </c>
      <c r="D743" s="188"/>
      <c r="E743" s="189">
        <v>193.1</v>
      </c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 t="s">
        <v>200</v>
      </c>
      <c r="AH743" s="148">
        <v>0</v>
      </c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</row>
    <row r="744" spans="1:60" outlineLevel="1" x14ac:dyDescent="0.2">
      <c r="A744" s="167">
        <v>198</v>
      </c>
      <c r="B744" s="168" t="s">
        <v>916</v>
      </c>
      <c r="C744" s="184" t="s">
        <v>917</v>
      </c>
      <c r="D744" s="169" t="s">
        <v>256</v>
      </c>
      <c r="E744" s="170">
        <v>12.6</v>
      </c>
      <c r="F744" s="171"/>
      <c r="G744" s="172">
        <f>ROUND(E744*F744,2)</f>
        <v>0</v>
      </c>
      <c r="H744" s="171"/>
      <c r="I744" s="172">
        <f>ROUND(E744*H744,2)</f>
        <v>0</v>
      </c>
      <c r="J744" s="171"/>
      <c r="K744" s="172">
        <f>ROUND(E744*J744,2)</f>
        <v>0</v>
      </c>
      <c r="L744" s="172">
        <v>21</v>
      </c>
      <c r="M744" s="172">
        <f>G744*(1+L744/100)</f>
        <v>0</v>
      </c>
      <c r="N744" s="172">
        <v>0</v>
      </c>
      <c r="O744" s="172">
        <f>ROUND(E744*N744,2)</f>
        <v>0</v>
      </c>
      <c r="P744" s="172">
        <v>0</v>
      </c>
      <c r="Q744" s="172">
        <f>ROUND(E744*P744,2)</f>
        <v>0</v>
      </c>
      <c r="R744" s="172"/>
      <c r="S744" s="172" t="s">
        <v>184</v>
      </c>
      <c r="T744" s="173" t="s">
        <v>178</v>
      </c>
      <c r="U744" s="158">
        <v>0</v>
      </c>
      <c r="V744" s="158">
        <f>ROUND(E744*U744,2)</f>
        <v>0</v>
      </c>
      <c r="W744" s="15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 t="s">
        <v>611</v>
      </c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</row>
    <row r="745" spans="1:60" outlineLevel="1" x14ac:dyDescent="0.2">
      <c r="A745" s="155"/>
      <c r="B745" s="156"/>
      <c r="C745" s="190" t="s">
        <v>1567</v>
      </c>
      <c r="D745" s="188"/>
      <c r="E745" s="189">
        <v>12.6</v>
      </c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 t="s">
        <v>200</v>
      </c>
      <c r="AH745" s="148">
        <v>0</v>
      </c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</row>
    <row r="746" spans="1:60" outlineLevel="1" x14ac:dyDescent="0.2">
      <c r="A746" s="155">
        <v>199</v>
      </c>
      <c r="B746" s="156" t="s">
        <v>919</v>
      </c>
      <c r="C746" s="203" t="s">
        <v>920</v>
      </c>
      <c r="D746" s="157" t="s">
        <v>0</v>
      </c>
      <c r="E746" s="198"/>
      <c r="F746" s="159"/>
      <c r="G746" s="158">
        <f>ROUND(E746*F746,2)</f>
        <v>0</v>
      </c>
      <c r="H746" s="159"/>
      <c r="I746" s="158">
        <f>ROUND(E746*H746,2)</f>
        <v>0</v>
      </c>
      <c r="J746" s="159"/>
      <c r="K746" s="158">
        <f>ROUND(E746*J746,2)</f>
        <v>0</v>
      </c>
      <c r="L746" s="158">
        <v>21</v>
      </c>
      <c r="M746" s="158">
        <f>G746*(1+L746/100)</f>
        <v>0</v>
      </c>
      <c r="N746" s="158">
        <v>0</v>
      </c>
      <c r="O746" s="158">
        <f>ROUND(E746*N746,2)</f>
        <v>0</v>
      </c>
      <c r="P746" s="158">
        <v>0</v>
      </c>
      <c r="Q746" s="158">
        <f>ROUND(E746*P746,2)</f>
        <v>0</v>
      </c>
      <c r="R746" s="158"/>
      <c r="S746" s="158" t="s">
        <v>177</v>
      </c>
      <c r="T746" s="158" t="s">
        <v>178</v>
      </c>
      <c r="U746" s="158">
        <v>0</v>
      </c>
      <c r="V746" s="158">
        <f>ROUND(E746*U746,2)</f>
        <v>0</v>
      </c>
      <c r="W746" s="15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 t="s">
        <v>702</v>
      </c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</row>
    <row r="747" spans="1:60" x14ac:dyDescent="0.2">
      <c r="A747" s="161" t="s">
        <v>172</v>
      </c>
      <c r="B747" s="162" t="s">
        <v>126</v>
      </c>
      <c r="C747" s="182" t="s">
        <v>127</v>
      </c>
      <c r="D747" s="163"/>
      <c r="E747" s="164"/>
      <c r="F747" s="165"/>
      <c r="G747" s="165">
        <f>SUMIF(AG748:AG751,"&lt;&gt;NOR",G748:G751)</f>
        <v>0</v>
      </c>
      <c r="H747" s="165"/>
      <c r="I747" s="165">
        <f>SUM(I748:I751)</f>
        <v>0</v>
      </c>
      <c r="J747" s="165"/>
      <c r="K747" s="165">
        <f>SUM(K748:K751)</f>
        <v>0</v>
      </c>
      <c r="L747" s="165"/>
      <c r="M747" s="165">
        <f>SUM(M748:M751)</f>
        <v>0</v>
      </c>
      <c r="N747" s="165"/>
      <c r="O747" s="165">
        <f>SUM(O748:O751)</f>
        <v>0</v>
      </c>
      <c r="P747" s="165"/>
      <c r="Q747" s="165">
        <f>SUM(Q748:Q751)</f>
        <v>0</v>
      </c>
      <c r="R747" s="165"/>
      <c r="S747" s="165"/>
      <c r="T747" s="166"/>
      <c r="U747" s="160"/>
      <c r="V747" s="160">
        <f>SUM(V748:V751)</f>
        <v>1006.14</v>
      </c>
      <c r="W747" s="160"/>
      <c r="AG747" t="s">
        <v>173</v>
      </c>
    </row>
    <row r="748" spans="1:60" ht="33.75" outlineLevel="1" x14ac:dyDescent="0.2">
      <c r="A748" s="167">
        <v>200</v>
      </c>
      <c r="B748" s="168" t="s">
        <v>921</v>
      </c>
      <c r="C748" s="184" t="s">
        <v>922</v>
      </c>
      <c r="D748" s="169" t="s">
        <v>195</v>
      </c>
      <c r="E748" s="170">
        <v>426.66</v>
      </c>
      <c r="F748" s="171"/>
      <c r="G748" s="172">
        <f>ROUND(E748*F748,2)</f>
        <v>0</v>
      </c>
      <c r="H748" s="171"/>
      <c r="I748" s="172">
        <f>ROUND(E748*H748,2)</f>
        <v>0</v>
      </c>
      <c r="J748" s="171"/>
      <c r="K748" s="172">
        <f>ROUND(E748*J748,2)</f>
        <v>0</v>
      </c>
      <c r="L748" s="172">
        <v>21</v>
      </c>
      <c r="M748" s="172">
        <f>G748*(1+L748/100)</f>
        <v>0</v>
      </c>
      <c r="N748" s="172">
        <v>0</v>
      </c>
      <c r="O748" s="172">
        <f>ROUND(E748*N748,2)</f>
        <v>0</v>
      </c>
      <c r="P748" s="172">
        <v>0</v>
      </c>
      <c r="Q748" s="172">
        <f>ROUND(E748*P748,2)</f>
        <v>0</v>
      </c>
      <c r="R748" s="172"/>
      <c r="S748" s="172" t="s">
        <v>729</v>
      </c>
      <c r="T748" s="173" t="s">
        <v>178</v>
      </c>
      <c r="U748" s="158">
        <v>2.3581799999999999</v>
      </c>
      <c r="V748" s="158">
        <f>ROUND(E748*U748,2)</f>
        <v>1006.14</v>
      </c>
      <c r="W748" s="15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 t="s">
        <v>923</v>
      </c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</row>
    <row r="749" spans="1:60" outlineLevel="1" x14ac:dyDescent="0.2">
      <c r="A749" s="155"/>
      <c r="B749" s="156"/>
      <c r="C749" s="190" t="s">
        <v>1498</v>
      </c>
      <c r="D749" s="188"/>
      <c r="E749" s="189">
        <v>218.1</v>
      </c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 t="s">
        <v>200</v>
      </c>
      <c r="AH749" s="148">
        <v>0</v>
      </c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</row>
    <row r="750" spans="1:60" outlineLevel="1" x14ac:dyDescent="0.2">
      <c r="A750" s="155"/>
      <c r="B750" s="156"/>
      <c r="C750" s="190" t="s">
        <v>1047</v>
      </c>
      <c r="D750" s="188"/>
      <c r="E750" s="189"/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 t="s">
        <v>200</v>
      </c>
      <c r="AH750" s="148">
        <v>0</v>
      </c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</row>
    <row r="751" spans="1:60" outlineLevel="1" x14ac:dyDescent="0.2">
      <c r="A751" s="155"/>
      <c r="B751" s="156"/>
      <c r="C751" s="190" t="s">
        <v>1074</v>
      </c>
      <c r="D751" s="188"/>
      <c r="E751" s="189">
        <v>208.56</v>
      </c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 t="s">
        <v>200</v>
      </c>
      <c r="AH751" s="148">
        <v>0</v>
      </c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</row>
    <row r="752" spans="1:60" x14ac:dyDescent="0.2">
      <c r="A752" s="161" t="s">
        <v>172</v>
      </c>
      <c r="B752" s="162" t="s">
        <v>132</v>
      </c>
      <c r="C752" s="182" t="s">
        <v>133</v>
      </c>
      <c r="D752" s="163"/>
      <c r="E752" s="164"/>
      <c r="F752" s="165"/>
      <c r="G752" s="165">
        <f>SUMIF(AG753:AG770,"&lt;&gt;NOR",G753:G770)</f>
        <v>0</v>
      </c>
      <c r="H752" s="165"/>
      <c r="I752" s="165">
        <f>SUM(I753:I770)</f>
        <v>0</v>
      </c>
      <c r="J752" s="165"/>
      <c r="K752" s="165">
        <f>SUM(K753:K770)</f>
        <v>0</v>
      </c>
      <c r="L752" s="165"/>
      <c r="M752" s="165">
        <f>SUM(M753:M770)</f>
        <v>0</v>
      </c>
      <c r="N752" s="165"/>
      <c r="O752" s="165">
        <f>SUM(O753:O770)</f>
        <v>0</v>
      </c>
      <c r="P752" s="165"/>
      <c r="Q752" s="165">
        <f>SUM(Q753:Q770)</f>
        <v>0</v>
      </c>
      <c r="R752" s="165"/>
      <c r="S752" s="165"/>
      <c r="T752" s="166"/>
      <c r="U752" s="160"/>
      <c r="V752" s="160">
        <f>SUM(V753:V770)</f>
        <v>297.83</v>
      </c>
      <c r="W752" s="160"/>
      <c r="AG752" t="s">
        <v>173</v>
      </c>
    </row>
    <row r="753" spans="1:60" ht="22.5" outlineLevel="1" x14ac:dyDescent="0.2">
      <c r="A753" s="167">
        <v>201</v>
      </c>
      <c r="B753" s="168" t="s">
        <v>924</v>
      </c>
      <c r="C753" s="184" t="s">
        <v>925</v>
      </c>
      <c r="D753" s="169" t="s">
        <v>195</v>
      </c>
      <c r="E753" s="170">
        <v>1020.97568</v>
      </c>
      <c r="F753" s="171"/>
      <c r="G753" s="172">
        <f>ROUND(E753*F753,2)</f>
        <v>0</v>
      </c>
      <c r="H753" s="171"/>
      <c r="I753" s="172">
        <f>ROUND(E753*H753,2)</f>
        <v>0</v>
      </c>
      <c r="J753" s="171"/>
      <c r="K753" s="172">
        <f>ROUND(E753*J753,2)</f>
        <v>0</v>
      </c>
      <c r="L753" s="172">
        <v>21</v>
      </c>
      <c r="M753" s="172">
        <f>G753*(1+L753/100)</f>
        <v>0</v>
      </c>
      <c r="N753" s="172">
        <v>0</v>
      </c>
      <c r="O753" s="172">
        <f>ROUND(E753*N753,2)</f>
        <v>0</v>
      </c>
      <c r="P753" s="172">
        <v>0</v>
      </c>
      <c r="Q753" s="172">
        <f>ROUND(E753*P753,2)</f>
        <v>0</v>
      </c>
      <c r="R753" s="172"/>
      <c r="S753" s="172" t="s">
        <v>177</v>
      </c>
      <c r="T753" s="173" t="s">
        <v>178</v>
      </c>
      <c r="U753" s="158">
        <v>0.28699999999999998</v>
      </c>
      <c r="V753" s="158">
        <f>ROUND(E753*U753,2)</f>
        <v>293.02</v>
      </c>
      <c r="W753" s="15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 t="s">
        <v>611</v>
      </c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</row>
    <row r="754" spans="1:60" outlineLevel="1" x14ac:dyDescent="0.2">
      <c r="A754" s="155"/>
      <c r="B754" s="156"/>
      <c r="C754" s="190" t="s">
        <v>926</v>
      </c>
      <c r="D754" s="188"/>
      <c r="E754" s="189"/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 t="s">
        <v>200</v>
      </c>
      <c r="AH754" s="148">
        <v>0</v>
      </c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</row>
    <row r="755" spans="1:60" outlineLevel="1" x14ac:dyDescent="0.2">
      <c r="A755" s="155"/>
      <c r="B755" s="156"/>
      <c r="C755" s="190" t="s">
        <v>927</v>
      </c>
      <c r="D755" s="188"/>
      <c r="E755" s="189">
        <v>134.4</v>
      </c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 t="s">
        <v>200</v>
      </c>
      <c r="AH755" s="148">
        <v>0</v>
      </c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</row>
    <row r="756" spans="1:60" outlineLevel="1" x14ac:dyDescent="0.2">
      <c r="A756" s="155"/>
      <c r="B756" s="156"/>
      <c r="C756" s="190" t="s">
        <v>928</v>
      </c>
      <c r="D756" s="188"/>
      <c r="E756" s="189">
        <v>3.59</v>
      </c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 t="s">
        <v>200</v>
      </c>
      <c r="AH756" s="148">
        <v>0</v>
      </c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</row>
    <row r="757" spans="1:60" outlineLevel="1" x14ac:dyDescent="0.2">
      <c r="A757" s="155"/>
      <c r="B757" s="156"/>
      <c r="C757" s="190" t="s">
        <v>929</v>
      </c>
      <c r="D757" s="188"/>
      <c r="E757" s="189">
        <v>1.03</v>
      </c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 t="s">
        <v>200</v>
      </c>
      <c r="AH757" s="148">
        <v>0</v>
      </c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</row>
    <row r="758" spans="1:60" outlineLevel="1" x14ac:dyDescent="0.2">
      <c r="A758" s="155"/>
      <c r="B758" s="156"/>
      <c r="C758" s="190" t="s">
        <v>1142</v>
      </c>
      <c r="D758" s="188"/>
      <c r="E758" s="189">
        <v>528.77</v>
      </c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 t="s">
        <v>200</v>
      </c>
      <c r="AH758" s="148">
        <v>0</v>
      </c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</row>
    <row r="759" spans="1:60" outlineLevel="1" x14ac:dyDescent="0.2">
      <c r="A759" s="155"/>
      <c r="B759" s="156"/>
      <c r="C759" s="190" t="s">
        <v>1143</v>
      </c>
      <c r="D759" s="188"/>
      <c r="E759" s="189">
        <v>43.55</v>
      </c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 t="s">
        <v>200</v>
      </c>
      <c r="AH759" s="148">
        <v>0</v>
      </c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</row>
    <row r="760" spans="1:60" outlineLevel="1" x14ac:dyDescent="0.2">
      <c r="A760" s="155"/>
      <c r="B760" s="156"/>
      <c r="C760" s="190" t="s">
        <v>1568</v>
      </c>
      <c r="D760" s="188"/>
      <c r="E760" s="189">
        <v>101.12</v>
      </c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 t="s">
        <v>200</v>
      </c>
      <c r="AH760" s="148">
        <v>0</v>
      </c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</row>
    <row r="761" spans="1:60" outlineLevel="1" x14ac:dyDescent="0.2">
      <c r="A761" s="155"/>
      <c r="B761" s="156"/>
      <c r="C761" s="190" t="s">
        <v>1569</v>
      </c>
      <c r="D761" s="188"/>
      <c r="E761" s="189">
        <v>9.7799999999999994</v>
      </c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 t="s">
        <v>200</v>
      </c>
      <c r="AH761" s="148">
        <v>0</v>
      </c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</row>
    <row r="762" spans="1:60" outlineLevel="1" x14ac:dyDescent="0.2">
      <c r="A762" s="155"/>
      <c r="B762" s="156"/>
      <c r="C762" s="190" t="s">
        <v>1146</v>
      </c>
      <c r="D762" s="188"/>
      <c r="E762" s="189">
        <v>15.26</v>
      </c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 t="s">
        <v>200</v>
      </c>
      <c r="AH762" s="148">
        <v>0</v>
      </c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</row>
    <row r="763" spans="1:60" outlineLevel="1" x14ac:dyDescent="0.2">
      <c r="A763" s="155"/>
      <c r="B763" s="156"/>
      <c r="C763" s="190" t="s">
        <v>1570</v>
      </c>
      <c r="D763" s="188"/>
      <c r="E763" s="189">
        <v>58.3</v>
      </c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 t="s">
        <v>200</v>
      </c>
      <c r="AH763" s="148">
        <v>0</v>
      </c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</row>
    <row r="764" spans="1:60" outlineLevel="1" x14ac:dyDescent="0.2">
      <c r="A764" s="155"/>
      <c r="B764" s="156"/>
      <c r="C764" s="190" t="s">
        <v>1425</v>
      </c>
      <c r="D764" s="188"/>
      <c r="E764" s="189">
        <v>2.5299999999999998</v>
      </c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 t="s">
        <v>200</v>
      </c>
      <c r="AH764" s="148">
        <v>0</v>
      </c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</row>
    <row r="765" spans="1:60" outlineLevel="1" x14ac:dyDescent="0.2">
      <c r="A765" s="155"/>
      <c r="B765" s="156"/>
      <c r="C765" s="190" t="s">
        <v>1571</v>
      </c>
      <c r="D765" s="188"/>
      <c r="E765" s="189">
        <v>120.12</v>
      </c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 t="s">
        <v>200</v>
      </c>
      <c r="AH765" s="148">
        <v>0</v>
      </c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</row>
    <row r="766" spans="1:60" outlineLevel="1" x14ac:dyDescent="0.2">
      <c r="A766" s="155"/>
      <c r="B766" s="156"/>
      <c r="C766" s="190" t="s">
        <v>1572</v>
      </c>
      <c r="D766" s="188"/>
      <c r="E766" s="189">
        <v>2.5299999999999998</v>
      </c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 t="s">
        <v>200</v>
      </c>
      <c r="AH766" s="148">
        <v>0</v>
      </c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</row>
    <row r="767" spans="1:60" ht="33.75" outlineLevel="1" x14ac:dyDescent="0.2">
      <c r="A767" s="167">
        <v>202</v>
      </c>
      <c r="B767" s="168" t="s">
        <v>1573</v>
      </c>
      <c r="C767" s="184" t="s">
        <v>1574</v>
      </c>
      <c r="D767" s="169" t="s">
        <v>195</v>
      </c>
      <c r="E767" s="170">
        <v>15.275</v>
      </c>
      <c r="F767" s="171"/>
      <c r="G767" s="172">
        <f>ROUND(E767*F767,2)</f>
        <v>0</v>
      </c>
      <c r="H767" s="171"/>
      <c r="I767" s="172">
        <f>ROUND(E767*H767,2)</f>
        <v>0</v>
      </c>
      <c r="J767" s="171"/>
      <c r="K767" s="172">
        <f>ROUND(E767*J767,2)</f>
        <v>0</v>
      </c>
      <c r="L767" s="172">
        <v>21</v>
      </c>
      <c r="M767" s="172">
        <f>G767*(1+L767/100)</f>
        <v>0</v>
      </c>
      <c r="N767" s="172">
        <v>0</v>
      </c>
      <c r="O767" s="172">
        <f>ROUND(E767*N767,2)</f>
        <v>0</v>
      </c>
      <c r="P767" s="172">
        <v>0</v>
      </c>
      <c r="Q767" s="172">
        <f>ROUND(E767*P767,2)</f>
        <v>0</v>
      </c>
      <c r="R767" s="172"/>
      <c r="S767" s="172" t="s">
        <v>177</v>
      </c>
      <c r="T767" s="173" t="s">
        <v>178</v>
      </c>
      <c r="U767" s="158">
        <v>0.315</v>
      </c>
      <c r="V767" s="158">
        <f>ROUND(E767*U767,2)</f>
        <v>4.8099999999999996</v>
      </c>
      <c r="W767" s="15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 t="s">
        <v>611</v>
      </c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</row>
    <row r="768" spans="1:60" outlineLevel="1" x14ac:dyDescent="0.2">
      <c r="A768" s="155"/>
      <c r="B768" s="156"/>
      <c r="C768" s="190" t="s">
        <v>1495</v>
      </c>
      <c r="D768" s="188"/>
      <c r="E768" s="189">
        <v>15.28</v>
      </c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  <c r="W768" s="15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 t="s">
        <v>200</v>
      </c>
      <c r="AH768" s="148">
        <v>0</v>
      </c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</row>
    <row r="769" spans="1:60" outlineLevel="1" x14ac:dyDescent="0.2">
      <c r="A769" s="167">
        <v>203</v>
      </c>
      <c r="B769" s="168" t="s">
        <v>1575</v>
      </c>
      <c r="C769" s="184" t="s">
        <v>1576</v>
      </c>
      <c r="D769" s="169" t="s">
        <v>195</v>
      </c>
      <c r="E769" s="170">
        <v>15.275</v>
      </c>
      <c r="F769" s="171"/>
      <c r="G769" s="172">
        <f>ROUND(E769*F769,2)</f>
        <v>0</v>
      </c>
      <c r="H769" s="171"/>
      <c r="I769" s="172">
        <f>ROUND(E769*H769,2)</f>
        <v>0</v>
      </c>
      <c r="J769" s="171"/>
      <c r="K769" s="172">
        <f>ROUND(E769*J769,2)</f>
        <v>0</v>
      </c>
      <c r="L769" s="172">
        <v>21</v>
      </c>
      <c r="M769" s="172">
        <f>G769*(1+L769/100)</f>
        <v>0</v>
      </c>
      <c r="N769" s="172">
        <v>0</v>
      </c>
      <c r="O769" s="172">
        <f>ROUND(E769*N769,2)</f>
        <v>0</v>
      </c>
      <c r="P769" s="172">
        <v>0</v>
      </c>
      <c r="Q769" s="172">
        <f>ROUND(E769*P769,2)</f>
        <v>0</v>
      </c>
      <c r="R769" s="172"/>
      <c r="S769" s="172" t="s">
        <v>184</v>
      </c>
      <c r="T769" s="173" t="s">
        <v>178</v>
      </c>
      <c r="U769" s="158">
        <v>0</v>
      </c>
      <c r="V769" s="158">
        <f>ROUND(E769*U769,2)</f>
        <v>0</v>
      </c>
      <c r="W769" s="15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 t="s">
        <v>185</v>
      </c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</row>
    <row r="770" spans="1:60" outlineLevel="1" x14ac:dyDescent="0.2">
      <c r="A770" s="155"/>
      <c r="B770" s="156"/>
      <c r="C770" s="190" t="s">
        <v>1495</v>
      </c>
      <c r="D770" s="188"/>
      <c r="E770" s="189">
        <v>15.28</v>
      </c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 t="s">
        <v>200</v>
      </c>
      <c r="AH770" s="148">
        <v>0</v>
      </c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</row>
    <row r="771" spans="1:60" x14ac:dyDescent="0.2">
      <c r="A771" s="161" t="s">
        <v>172</v>
      </c>
      <c r="B771" s="162" t="s">
        <v>134</v>
      </c>
      <c r="C771" s="182" t="s">
        <v>135</v>
      </c>
      <c r="D771" s="163"/>
      <c r="E771" s="164"/>
      <c r="F771" s="165"/>
      <c r="G771" s="165">
        <f>SUMIF(AG772:AG775,"&lt;&gt;NOR",G772:G775)</f>
        <v>0</v>
      </c>
      <c r="H771" s="165"/>
      <c r="I771" s="165">
        <f>SUM(I772:I775)</f>
        <v>0</v>
      </c>
      <c r="J771" s="165"/>
      <c r="K771" s="165">
        <f>SUM(K772:K775)</f>
        <v>0</v>
      </c>
      <c r="L771" s="165"/>
      <c r="M771" s="165">
        <f>SUM(M772:M775)</f>
        <v>0</v>
      </c>
      <c r="N771" s="165"/>
      <c r="O771" s="165">
        <f>SUM(O772:O775)</f>
        <v>0</v>
      </c>
      <c r="P771" s="165"/>
      <c r="Q771" s="165">
        <f>SUM(Q772:Q775)</f>
        <v>0</v>
      </c>
      <c r="R771" s="165"/>
      <c r="S771" s="165"/>
      <c r="T771" s="166"/>
      <c r="U771" s="160"/>
      <c r="V771" s="160">
        <f>SUM(V772:V775)</f>
        <v>1.0699999999999998</v>
      </c>
      <c r="W771" s="160"/>
      <c r="AG771" t="s">
        <v>173</v>
      </c>
    </row>
    <row r="772" spans="1:60" ht="22.5" outlineLevel="1" x14ac:dyDescent="0.2">
      <c r="A772" s="167">
        <v>204</v>
      </c>
      <c r="B772" s="168" t="s">
        <v>938</v>
      </c>
      <c r="C772" s="184" t="s">
        <v>939</v>
      </c>
      <c r="D772" s="169" t="s">
        <v>195</v>
      </c>
      <c r="E772" s="170">
        <v>7.56</v>
      </c>
      <c r="F772" s="171"/>
      <c r="G772" s="172">
        <f>ROUND(E772*F772,2)</f>
        <v>0</v>
      </c>
      <c r="H772" s="171"/>
      <c r="I772" s="172">
        <f>ROUND(E772*H772,2)</f>
        <v>0</v>
      </c>
      <c r="J772" s="171"/>
      <c r="K772" s="172">
        <f>ROUND(E772*J772,2)</f>
        <v>0</v>
      </c>
      <c r="L772" s="172">
        <v>21</v>
      </c>
      <c r="M772" s="172">
        <f>G772*(1+L772/100)</f>
        <v>0</v>
      </c>
      <c r="N772" s="172">
        <v>0</v>
      </c>
      <c r="O772" s="172">
        <f>ROUND(E772*N772,2)</f>
        <v>0</v>
      </c>
      <c r="P772" s="172">
        <v>0</v>
      </c>
      <c r="Q772" s="172">
        <f>ROUND(E772*P772,2)</f>
        <v>0</v>
      </c>
      <c r="R772" s="172"/>
      <c r="S772" s="172" t="s">
        <v>177</v>
      </c>
      <c r="T772" s="173" t="s">
        <v>178</v>
      </c>
      <c r="U772" s="158">
        <v>3.2480000000000002E-2</v>
      </c>
      <c r="V772" s="158">
        <f>ROUND(E772*U772,2)</f>
        <v>0.25</v>
      </c>
      <c r="W772" s="15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 t="s">
        <v>611</v>
      </c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</row>
    <row r="773" spans="1:60" outlineLevel="1" x14ac:dyDescent="0.2">
      <c r="A773" s="155"/>
      <c r="B773" s="156"/>
      <c r="C773" s="190" t="s">
        <v>412</v>
      </c>
      <c r="D773" s="188"/>
      <c r="E773" s="189">
        <v>7.56</v>
      </c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 t="s">
        <v>200</v>
      </c>
      <c r="AH773" s="148">
        <v>0</v>
      </c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</row>
    <row r="774" spans="1:60" ht="22.5" outlineLevel="1" x14ac:dyDescent="0.2">
      <c r="A774" s="167">
        <v>205</v>
      </c>
      <c r="B774" s="168" t="s">
        <v>940</v>
      </c>
      <c r="C774" s="184" t="s">
        <v>941</v>
      </c>
      <c r="D774" s="169" t="s">
        <v>195</v>
      </c>
      <c r="E774" s="170">
        <v>7.56</v>
      </c>
      <c r="F774" s="171"/>
      <c r="G774" s="172">
        <f>ROUND(E774*F774,2)</f>
        <v>0</v>
      </c>
      <c r="H774" s="171"/>
      <c r="I774" s="172">
        <f>ROUND(E774*H774,2)</f>
        <v>0</v>
      </c>
      <c r="J774" s="171"/>
      <c r="K774" s="172">
        <f>ROUND(E774*J774,2)</f>
        <v>0</v>
      </c>
      <c r="L774" s="172">
        <v>21</v>
      </c>
      <c r="M774" s="172">
        <f>G774*(1+L774/100)</f>
        <v>0</v>
      </c>
      <c r="N774" s="172">
        <v>0</v>
      </c>
      <c r="O774" s="172">
        <f>ROUND(E774*N774,2)</f>
        <v>0</v>
      </c>
      <c r="P774" s="172">
        <v>0</v>
      </c>
      <c r="Q774" s="172">
        <f>ROUND(E774*P774,2)</f>
        <v>0</v>
      </c>
      <c r="R774" s="172"/>
      <c r="S774" s="172" t="s">
        <v>177</v>
      </c>
      <c r="T774" s="173" t="s">
        <v>178</v>
      </c>
      <c r="U774" s="158">
        <v>0.10902000000000001</v>
      </c>
      <c r="V774" s="158">
        <f>ROUND(E774*U774,2)</f>
        <v>0.82</v>
      </c>
      <c r="W774" s="15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 t="s">
        <v>611</v>
      </c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</row>
    <row r="775" spans="1:60" outlineLevel="1" x14ac:dyDescent="0.2">
      <c r="A775" s="155"/>
      <c r="B775" s="156"/>
      <c r="C775" s="190" t="s">
        <v>412</v>
      </c>
      <c r="D775" s="188"/>
      <c r="E775" s="189">
        <v>7.56</v>
      </c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 t="s">
        <v>200</v>
      </c>
      <c r="AH775" s="148">
        <v>0</v>
      </c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</row>
    <row r="776" spans="1:60" x14ac:dyDescent="0.2">
      <c r="A776" s="161" t="s">
        <v>172</v>
      </c>
      <c r="B776" s="162" t="s">
        <v>138</v>
      </c>
      <c r="C776" s="182" t="s">
        <v>139</v>
      </c>
      <c r="D776" s="163"/>
      <c r="E776" s="164"/>
      <c r="F776" s="165"/>
      <c r="G776" s="165">
        <f>SUMIF(AG777:AG780,"&lt;&gt;NOR",G777:G780)</f>
        <v>0</v>
      </c>
      <c r="H776" s="165"/>
      <c r="I776" s="165">
        <f>SUM(I777:I780)</f>
        <v>0</v>
      </c>
      <c r="J776" s="165"/>
      <c r="K776" s="165">
        <f>SUM(K777:K780)</f>
        <v>0</v>
      </c>
      <c r="L776" s="165"/>
      <c r="M776" s="165">
        <f>SUM(M777:M780)</f>
        <v>0</v>
      </c>
      <c r="N776" s="165"/>
      <c r="O776" s="165">
        <f>SUM(O777:O780)</f>
        <v>0</v>
      </c>
      <c r="P776" s="165"/>
      <c r="Q776" s="165">
        <f>SUM(Q777:Q780)</f>
        <v>0</v>
      </c>
      <c r="R776" s="165"/>
      <c r="S776" s="165"/>
      <c r="T776" s="166"/>
      <c r="U776" s="160"/>
      <c r="V776" s="160">
        <f>SUM(V777:V780)</f>
        <v>0</v>
      </c>
      <c r="W776" s="160"/>
      <c r="AG776" t="s">
        <v>173</v>
      </c>
    </row>
    <row r="777" spans="1:60" ht="22.5" outlineLevel="1" x14ac:dyDescent="0.2">
      <c r="A777" s="167">
        <v>206</v>
      </c>
      <c r="B777" s="168" t="s">
        <v>942</v>
      </c>
      <c r="C777" s="184" t="s">
        <v>943</v>
      </c>
      <c r="D777" s="169" t="s">
        <v>195</v>
      </c>
      <c r="E777" s="170">
        <v>31.96</v>
      </c>
      <c r="F777" s="171"/>
      <c r="G777" s="172">
        <f>ROUND(E777*F777,2)</f>
        <v>0</v>
      </c>
      <c r="H777" s="171"/>
      <c r="I777" s="172">
        <f>ROUND(E777*H777,2)</f>
        <v>0</v>
      </c>
      <c r="J777" s="171"/>
      <c r="K777" s="172">
        <f>ROUND(E777*J777,2)</f>
        <v>0</v>
      </c>
      <c r="L777" s="172">
        <v>21</v>
      </c>
      <c r="M777" s="172">
        <f>G777*(1+L777/100)</f>
        <v>0</v>
      </c>
      <c r="N777" s="172">
        <v>0</v>
      </c>
      <c r="O777" s="172">
        <f>ROUND(E777*N777,2)</f>
        <v>0</v>
      </c>
      <c r="P777" s="172">
        <v>0</v>
      </c>
      <c r="Q777" s="172">
        <f>ROUND(E777*P777,2)</f>
        <v>0</v>
      </c>
      <c r="R777" s="172"/>
      <c r="S777" s="172" t="s">
        <v>184</v>
      </c>
      <c r="T777" s="173" t="s">
        <v>178</v>
      </c>
      <c r="U777" s="158">
        <v>0</v>
      </c>
      <c r="V777" s="158">
        <f>ROUND(E777*U777,2)</f>
        <v>0</v>
      </c>
      <c r="W777" s="15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 t="s">
        <v>611</v>
      </c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</row>
    <row r="778" spans="1:60" outlineLevel="1" x14ac:dyDescent="0.2">
      <c r="A778" s="155"/>
      <c r="B778" s="156"/>
      <c r="C778" s="190" t="s">
        <v>944</v>
      </c>
      <c r="D778" s="188"/>
      <c r="E778" s="189">
        <v>31.96</v>
      </c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 t="s">
        <v>200</v>
      </c>
      <c r="AH778" s="148">
        <v>0</v>
      </c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</row>
    <row r="779" spans="1:60" ht="22.5" outlineLevel="1" x14ac:dyDescent="0.2">
      <c r="A779" s="167">
        <v>207</v>
      </c>
      <c r="B779" s="168" t="s">
        <v>945</v>
      </c>
      <c r="C779" s="184" t="s">
        <v>946</v>
      </c>
      <c r="D779" s="169" t="s">
        <v>195</v>
      </c>
      <c r="E779" s="170">
        <v>279.74400000000003</v>
      </c>
      <c r="F779" s="171"/>
      <c r="G779" s="172">
        <f>ROUND(E779*F779,2)</f>
        <v>0</v>
      </c>
      <c r="H779" s="171"/>
      <c r="I779" s="172">
        <f>ROUND(E779*H779,2)</f>
        <v>0</v>
      </c>
      <c r="J779" s="171"/>
      <c r="K779" s="172">
        <f>ROUND(E779*J779,2)</f>
        <v>0</v>
      </c>
      <c r="L779" s="172">
        <v>21</v>
      </c>
      <c r="M779" s="172">
        <f>G779*(1+L779/100)</f>
        <v>0</v>
      </c>
      <c r="N779" s="172">
        <v>0</v>
      </c>
      <c r="O779" s="172">
        <f>ROUND(E779*N779,2)</f>
        <v>0</v>
      </c>
      <c r="P779" s="172">
        <v>0</v>
      </c>
      <c r="Q779" s="172">
        <f>ROUND(E779*P779,2)</f>
        <v>0</v>
      </c>
      <c r="R779" s="172"/>
      <c r="S779" s="172" t="s">
        <v>184</v>
      </c>
      <c r="T779" s="173" t="s">
        <v>178</v>
      </c>
      <c r="U779" s="158">
        <v>0</v>
      </c>
      <c r="V779" s="158">
        <f>ROUND(E779*U779,2)</f>
        <v>0</v>
      </c>
      <c r="W779" s="15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 t="s">
        <v>611</v>
      </c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</row>
    <row r="780" spans="1:60" outlineLevel="1" x14ac:dyDescent="0.2">
      <c r="A780" s="155"/>
      <c r="B780" s="156"/>
      <c r="C780" s="190" t="s">
        <v>1150</v>
      </c>
      <c r="D780" s="188"/>
      <c r="E780" s="189">
        <v>279.74</v>
      </c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 t="s">
        <v>200</v>
      </c>
      <c r="AH780" s="148">
        <v>0</v>
      </c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</row>
    <row r="781" spans="1:60" x14ac:dyDescent="0.2">
      <c r="A781" s="161" t="s">
        <v>172</v>
      </c>
      <c r="B781" s="162" t="s">
        <v>142</v>
      </c>
      <c r="C781" s="182" t="s">
        <v>143</v>
      </c>
      <c r="D781" s="163"/>
      <c r="E781" s="164"/>
      <c r="F781" s="165"/>
      <c r="G781" s="165">
        <f>SUMIF(AG782:AG806,"&lt;&gt;NOR",G782:G806)</f>
        <v>0</v>
      </c>
      <c r="H781" s="165"/>
      <c r="I781" s="165">
        <f>SUM(I782:I806)</f>
        <v>0</v>
      </c>
      <c r="J781" s="165"/>
      <c r="K781" s="165">
        <f>SUM(K782:K806)</f>
        <v>0</v>
      </c>
      <c r="L781" s="165"/>
      <c r="M781" s="165">
        <f>SUM(M782:M806)</f>
        <v>0</v>
      </c>
      <c r="N781" s="165"/>
      <c r="O781" s="165">
        <f>SUM(O782:O806)</f>
        <v>0</v>
      </c>
      <c r="P781" s="165"/>
      <c r="Q781" s="165">
        <f>SUM(Q782:Q806)</f>
        <v>0</v>
      </c>
      <c r="R781" s="165"/>
      <c r="S781" s="165"/>
      <c r="T781" s="166"/>
      <c r="U781" s="160"/>
      <c r="V781" s="160">
        <f>SUM(V782:V806)</f>
        <v>5946.22</v>
      </c>
      <c r="W781" s="160"/>
      <c r="AG781" t="s">
        <v>173</v>
      </c>
    </row>
    <row r="782" spans="1:60" outlineLevel="1" x14ac:dyDescent="0.2">
      <c r="A782" s="167">
        <v>208</v>
      </c>
      <c r="B782" s="168" t="s">
        <v>948</v>
      </c>
      <c r="C782" s="184" t="s">
        <v>949</v>
      </c>
      <c r="D782" s="169" t="s">
        <v>234</v>
      </c>
      <c r="E782" s="170">
        <v>123.75</v>
      </c>
      <c r="F782" s="171"/>
      <c r="G782" s="172">
        <f>ROUND(E782*F782,2)</f>
        <v>0</v>
      </c>
      <c r="H782" s="171"/>
      <c r="I782" s="172">
        <f>ROUND(E782*H782,2)</f>
        <v>0</v>
      </c>
      <c r="J782" s="171"/>
      <c r="K782" s="172">
        <f>ROUND(E782*J782,2)</f>
        <v>0</v>
      </c>
      <c r="L782" s="172">
        <v>21</v>
      </c>
      <c r="M782" s="172">
        <f>G782*(1+L782/100)</f>
        <v>0</v>
      </c>
      <c r="N782" s="172">
        <v>0</v>
      </c>
      <c r="O782" s="172">
        <f>ROUND(E782*N782,2)</f>
        <v>0</v>
      </c>
      <c r="P782" s="172">
        <v>0</v>
      </c>
      <c r="Q782" s="172">
        <f>ROUND(E782*P782,2)</f>
        <v>0</v>
      </c>
      <c r="R782" s="172"/>
      <c r="S782" s="172" t="s">
        <v>177</v>
      </c>
      <c r="T782" s="173" t="s">
        <v>178</v>
      </c>
      <c r="U782" s="158">
        <v>0</v>
      </c>
      <c r="V782" s="158">
        <f>ROUND(E782*U782,2)</f>
        <v>0</v>
      </c>
      <c r="W782" s="15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 t="s">
        <v>188</v>
      </c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</row>
    <row r="783" spans="1:60" outlineLevel="1" x14ac:dyDescent="0.2">
      <c r="A783" s="155"/>
      <c r="B783" s="156"/>
      <c r="C783" s="199" t="s">
        <v>283</v>
      </c>
      <c r="D783" s="191"/>
      <c r="E783" s="192"/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 t="s">
        <v>200</v>
      </c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</row>
    <row r="784" spans="1:60" outlineLevel="1" x14ac:dyDescent="0.2">
      <c r="A784" s="155"/>
      <c r="B784" s="156"/>
      <c r="C784" s="200" t="s">
        <v>1151</v>
      </c>
      <c r="D784" s="191"/>
      <c r="E784" s="192"/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 t="s">
        <v>200</v>
      </c>
      <c r="AH784" s="148">
        <v>2</v>
      </c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</row>
    <row r="785" spans="1:60" outlineLevel="1" x14ac:dyDescent="0.2">
      <c r="A785" s="155"/>
      <c r="B785" s="156"/>
      <c r="C785" s="200" t="s">
        <v>1152</v>
      </c>
      <c r="D785" s="191"/>
      <c r="E785" s="192">
        <v>3.3</v>
      </c>
      <c r="F785" s="158"/>
      <c r="G785" s="158"/>
      <c r="H785" s="158"/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  <c r="W785" s="15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 t="s">
        <v>200</v>
      </c>
      <c r="AH785" s="148">
        <v>2</v>
      </c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</row>
    <row r="786" spans="1:60" outlineLevel="1" x14ac:dyDescent="0.2">
      <c r="A786" s="155"/>
      <c r="B786" s="156"/>
      <c r="C786" s="200" t="s">
        <v>1153</v>
      </c>
      <c r="D786" s="191"/>
      <c r="E786" s="192">
        <v>39.6</v>
      </c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 t="s">
        <v>200</v>
      </c>
      <c r="AH786" s="148">
        <v>2</v>
      </c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</row>
    <row r="787" spans="1:60" ht="22.5" outlineLevel="1" x14ac:dyDescent="0.2">
      <c r="A787" s="155"/>
      <c r="B787" s="156"/>
      <c r="C787" s="200" t="s">
        <v>1154</v>
      </c>
      <c r="D787" s="191"/>
      <c r="E787" s="192">
        <v>6.6</v>
      </c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 t="s">
        <v>200</v>
      </c>
      <c r="AH787" s="148">
        <v>2</v>
      </c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</row>
    <row r="788" spans="1:60" outlineLevel="1" x14ac:dyDescent="0.2">
      <c r="A788" s="155"/>
      <c r="B788" s="156"/>
      <c r="C788" s="201" t="s">
        <v>295</v>
      </c>
      <c r="D788" s="193"/>
      <c r="E788" s="194">
        <v>49.5</v>
      </c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 t="s">
        <v>200</v>
      </c>
      <c r="AH788" s="148">
        <v>3</v>
      </c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</row>
    <row r="789" spans="1:60" outlineLevel="1" x14ac:dyDescent="0.2">
      <c r="A789" s="155"/>
      <c r="B789" s="156"/>
      <c r="C789" s="199" t="s">
        <v>296</v>
      </c>
      <c r="D789" s="191"/>
      <c r="E789" s="192"/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 t="s">
        <v>200</v>
      </c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</row>
    <row r="790" spans="1:60" outlineLevel="1" x14ac:dyDescent="0.2">
      <c r="A790" s="155"/>
      <c r="B790" s="156"/>
      <c r="C790" s="190" t="s">
        <v>1155</v>
      </c>
      <c r="D790" s="188"/>
      <c r="E790" s="189">
        <v>123.75</v>
      </c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 t="s">
        <v>200</v>
      </c>
      <c r="AH790" s="148">
        <v>0</v>
      </c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</row>
    <row r="791" spans="1:60" outlineLevel="1" x14ac:dyDescent="0.2">
      <c r="A791" s="167">
        <v>209</v>
      </c>
      <c r="B791" s="168" t="s">
        <v>951</v>
      </c>
      <c r="C791" s="184" t="s">
        <v>952</v>
      </c>
      <c r="D791" s="169" t="s">
        <v>234</v>
      </c>
      <c r="E791" s="170">
        <v>123.75</v>
      </c>
      <c r="F791" s="171"/>
      <c r="G791" s="172">
        <f>ROUND(E791*F791,2)</f>
        <v>0</v>
      </c>
      <c r="H791" s="171"/>
      <c r="I791" s="172">
        <f>ROUND(E791*H791,2)</f>
        <v>0</v>
      </c>
      <c r="J791" s="171"/>
      <c r="K791" s="172">
        <f>ROUND(E791*J791,2)</f>
        <v>0</v>
      </c>
      <c r="L791" s="172">
        <v>21</v>
      </c>
      <c r="M791" s="172">
        <f>G791*(1+L791/100)</f>
        <v>0</v>
      </c>
      <c r="N791" s="172">
        <v>0</v>
      </c>
      <c r="O791" s="172">
        <f>ROUND(E791*N791,2)</f>
        <v>0</v>
      </c>
      <c r="P791" s="172">
        <v>0</v>
      </c>
      <c r="Q791" s="172">
        <f>ROUND(E791*P791,2)</f>
        <v>0</v>
      </c>
      <c r="R791" s="172"/>
      <c r="S791" s="172" t="s">
        <v>177</v>
      </c>
      <c r="T791" s="173" t="s">
        <v>178</v>
      </c>
      <c r="U791" s="158">
        <v>0</v>
      </c>
      <c r="V791" s="158">
        <f>ROUND(E791*U791,2)</f>
        <v>0</v>
      </c>
      <c r="W791" s="15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 t="s">
        <v>188</v>
      </c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</row>
    <row r="792" spans="1:60" outlineLevel="1" x14ac:dyDescent="0.2">
      <c r="A792" s="155"/>
      <c r="B792" s="156"/>
      <c r="C792" s="199" t="s">
        <v>283</v>
      </c>
      <c r="D792" s="191"/>
      <c r="E792" s="192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 t="s">
        <v>200</v>
      </c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</row>
    <row r="793" spans="1:60" outlineLevel="1" x14ac:dyDescent="0.2">
      <c r="A793" s="155"/>
      <c r="B793" s="156"/>
      <c r="C793" s="200" t="s">
        <v>1151</v>
      </c>
      <c r="D793" s="191"/>
      <c r="E793" s="192"/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 t="s">
        <v>200</v>
      </c>
      <c r="AH793" s="148">
        <v>2</v>
      </c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</row>
    <row r="794" spans="1:60" outlineLevel="1" x14ac:dyDescent="0.2">
      <c r="A794" s="155"/>
      <c r="B794" s="156"/>
      <c r="C794" s="200" t="s">
        <v>1152</v>
      </c>
      <c r="D794" s="191"/>
      <c r="E794" s="192">
        <v>3.3</v>
      </c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 t="s">
        <v>200</v>
      </c>
      <c r="AH794" s="148">
        <v>2</v>
      </c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</row>
    <row r="795" spans="1:60" outlineLevel="1" x14ac:dyDescent="0.2">
      <c r="A795" s="155"/>
      <c r="B795" s="156"/>
      <c r="C795" s="200" t="s">
        <v>1153</v>
      </c>
      <c r="D795" s="191"/>
      <c r="E795" s="192">
        <v>39.6</v>
      </c>
      <c r="F795" s="158"/>
      <c r="G795" s="158"/>
      <c r="H795" s="158"/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  <c r="W795" s="15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 t="s">
        <v>200</v>
      </c>
      <c r="AH795" s="148">
        <v>2</v>
      </c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</row>
    <row r="796" spans="1:60" ht="22.5" outlineLevel="1" x14ac:dyDescent="0.2">
      <c r="A796" s="155"/>
      <c r="B796" s="156"/>
      <c r="C796" s="200" t="s">
        <v>1154</v>
      </c>
      <c r="D796" s="191"/>
      <c r="E796" s="192">
        <v>6.6</v>
      </c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 t="s">
        <v>200</v>
      </c>
      <c r="AH796" s="148">
        <v>2</v>
      </c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</row>
    <row r="797" spans="1:60" outlineLevel="1" x14ac:dyDescent="0.2">
      <c r="A797" s="155"/>
      <c r="B797" s="156"/>
      <c r="C797" s="201" t="s">
        <v>295</v>
      </c>
      <c r="D797" s="193"/>
      <c r="E797" s="194">
        <v>49.5</v>
      </c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 t="s">
        <v>200</v>
      </c>
      <c r="AH797" s="148">
        <v>3</v>
      </c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</row>
    <row r="798" spans="1:60" outlineLevel="1" x14ac:dyDescent="0.2">
      <c r="A798" s="155"/>
      <c r="B798" s="156"/>
      <c r="C798" s="199" t="s">
        <v>296</v>
      </c>
      <c r="D798" s="191"/>
      <c r="E798" s="192"/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 t="s">
        <v>200</v>
      </c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</row>
    <row r="799" spans="1:60" outlineLevel="1" x14ac:dyDescent="0.2">
      <c r="A799" s="155"/>
      <c r="B799" s="156"/>
      <c r="C799" s="190" t="s">
        <v>1155</v>
      </c>
      <c r="D799" s="188"/>
      <c r="E799" s="189">
        <v>123.75</v>
      </c>
      <c r="F799" s="158"/>
      <c r="G799" s="158"/>
      <c r="H799" s="158"/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 t="s">
        <v>200</v>
      </c>
      <c r="AH799" s="148">
        <v>0</v>
      </c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</row>
    <row r="800" spans="1:60" ht="22.5" outlineLevel="1" x14ac:dyDescent="0.2">
      <c r="A800" s="174">
        <v>210</v>
      </c>
      <c r="B800" s="175" t="s">
        <v>953</v>
      </c>
      <c r="C800" s="183" t="s">
        <v>954</v>
      </c>
      <c r="D800" s="176" t="s">
        <v>234</v>
      </c>
      <c r="E800" s="177">
        <v>860.15110000000004</v>
      </c>
      <c r="F800" s="178"/>
      <c r="G800" s="179">
        <f t="shared" ref="G800:G806" si="0">ROUND(E800*F800,2)</f>
        <v>0</v>
      </c>
      <c r="H800" s="178"/>
      <c r="I800" s="179">
        <f t="shared" ref="I800:I806" si="1">ROUND(E800*H800,2)</f>
        <v>0</v>
      </c>
      <c r="J800" s="178"/>
      <c r="K800" s="179">
        <f t="shared" ref="K800:K806" si="2">ROUND(E800*J800,2)</f>
        <v>0</v>
      </c>
      <c r="L800" s="179">
        <v>21</v>
      </c>
      <c r="M800" s="179">
        <f t="shared" ref="M800:M806" si="3">G800*(1+L800/100)</f>
        <v>0</v>
      </c>
      <c r="N800" s="179">
        <v>0</v>
      </c>
      <c r="O800" s="179">
        <f t="shared" ref="O800:O806" si="4">ROUND(E800*N800,2)</f>
        <v>0</v>
      </c>
      <c r="P800" s="179">
        <v>0</v>
      </c>
      <c r="Q800" s="179">
        <f t="shared" ref="Q800:Q806" si="5">ROUND(E800*P800,2)</f>
        <v>0</v>
      </c>
      <c r="R800" s="179"/>
      <c r="S800" s="179" t="s">
        <v>177</v>
      </c>
      <c r="T800" s="180" t="s">
        <v>178</v>
      </c>
      <c r="U800" s="158">
        <v>0.93300000000000005</v>
      </c>
      <c r="V800" s="158">
        <f t="shared" ref="V800:V806" si="6">ROUND(E800*U800,2)</f>
        <v>802.52</v>
      </c>
      <c r="W800" s="15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 t="s">
        <v>188</v>
      </c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</row>
    <row r="801" spans="1:60" ht="22.5" outlineLevel="1" x14ac:dyDescent="0.2">
      <c r="A801" s="174">
        <v>211</v>
      </c>
      <c r="B801" s="175" t="s">
        <v>955</v>
      </c>
      <c r="C801" s="183" t="s">
        <v>956</v>
      </c>
      <c r="D801" s="176" t="s">
        <v>234</v>
      </c>
      <c r="E801" s="177">
        <v>5160.9065799999998</v>
      </c>
      <c r="F801" s="178"/>
      <c r="G801" s="179">
        <f t="shared" si="0"/>
        <v>0</v>
      </c>
      <c r="H801" s="178"/>
      <c r="I801" s="179">
        <f t="shared" si="1"/>
        <v>0</v>
      </c>
      <c r="J801" s="178"/>
      <c r="K801" s="179">
        <f t="shared" si="2"/>
        <v>0</v>
      </c>
      <c r="L801" s="179">
        <v>21</v>
      </c>
      <c r="M801" s="179">
        <f t="shared" si="3"/>
        <v>0</v>
      </c>
      <c r="N801" s="179">
        <v>0</v>
      </c>
      <c r="O801" s="179">
        <f t="shared" si="4"/>
        <v>0</v>
      </c>
      <c r="P801" s="179">
        <v>0</v>
      </c>
      <c r="Q801" s="179">
        <f t="shared" si="5"/>
        <v>0</v>
      </c>
      <c r="R801" s="179"/>
      <c r="S801" s="179" t="s">
        <v>177</v>
      </c>
      <c r="T801" s="180" t="s">
        <v>178</v>
      </c>
      <c r="U801" s="158">
        <v>0.65300000000000002</v>
      </c>
      <c r="V801" s="158">
        <f t="shared" si="6"/>
        <v>3370.07</v>
      </c>
      <c r="W801" s="15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 t="s">
        <v>188</v>
      </c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</row>
    <row r="802" spans="1:60" outlineLevel="1" x14ac:dyDescent="0.2">
      <c r="A802" s="174">
        <v>212</v>
      </c>
      <c r="B802" s="175" t="s">
        <v>957</v>
      </c>
      <c r="C802" s="183" t="s">
        <v>958</v>
      </c>
      <c r="D802" s="176" t="s">
        <v>234</v>
      </c>
      <c r="E802" s="177">
        <v>860.15110000000004</v>
      </c>
      <c r="F802" s="178"/>
      <c r="G802" s="179">
        <f t="shared" si="0"/>
        <v>0</v>
      </c>
      <c r="H802" s="178"/>
      <c r="I802" s="179">
        <f t="shared" si="1"/>
        <v>0</v>
      </c>
      <c r="J802" s="178"/>
      <c r="K802" s="179">
        <f t="shared" si="2"/>
        <v>0</v>
      </c>
      <c r="L802" s="179">
        <v>21</v>
      </c>
      <c r="M802" s="179">
        <f t="shared" si="3"/>
        <v>0</v>
      </c>
      <c r="N802" s="179">
        <v>0</v>
      </c>
      <c r="O802" s="179">
        <f t="shared" si="4"/>
        <v>0</v>
      </c>
      <c r="P802" s="179">
        <v>0</v>
      </c>
      <c r="Q802" s="179">
        <f t="shared" si="5"/>
        <v>0</v>
      </c>
      <c r="R802" s="179"/>
      <c r="S802" s="179" t="s">
        <v>177</v>
      </c>
      <c r="T802" s="180" t="s">
        <v>178</v>
      </c>
      <c r="U802" s="158">
        <v>0.49</v>
      </c>
      <c r="V802" s="158">
        <f t="shared" si="6"/>
        <v>421.47</v>
      </c>
      <c r="W802" s="15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 t="s">
        <v>188</v>
      </c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</row>
    <row r="803" spans="1:60" ht="22.5" outlineLevel="1" x14ac:dyDescent="0.2">
      <c r="A803" s="174">
        <v>213</v>
      </c>
      <c r="B803" s="175" t="s">
        <v>959</v>
      </c>
      <c r="C803" s="183" t="s">
        <v>960</v>
      </c>
      <c r="D803" s="176" t="s">
        <v>234</v>
      </c>
      <c r="E803" s="177">
        <v>16342.87084</v>
      </c>
      <c r="F803" s="178"/>
      <c r="G803" s="179">
        <f t="shared" si="0"/>
        <v>0</v>
      </c>
      <c r="H803" s="178"/>
      <c r="I803" s="179">
        <f t="shared" si="1"/>
        <v>0</v>
      </c>
      <c r="J803" s="178"/>
      <c r="K803" s="179">
        <f t="shared" si="2"/>
        <v>0</v>
      </c>
      <c r="L803" s="179">
        <v>21</v>
      </c>
      <c r="M803" s="179">
        <f t="shared" si="3"/>
        <v>0</v>
      </c>
      <c r="N803" s="179">
        <v>0</v>
      </c>
      <c r="O803" s="179">
        <f t="shared" si="4"/>
        <v>0</v>
      </c>
      <c r="P803" s="179">
        <v>0</v>
      </c>
      <c r="Q803" s="179">
        <f t="shared" si="5"/>
        <v>0</v>
      </c>
      <c r="R803" s="179"/>
      <c r="S803" s="179" t="s">
        <v>177</v>
      </c>
      <c r="T803" s="180" t="s">
        <v>178</v>
      </c>
      <c r="U803" s="158">
        <v>0</v>
      </c>
      <c r="V803" s="158">
        <f t="shared" si="6"/>
        <v>0</v>
      </c>
      <c r="W803" s="15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 t="s">
        <v>188</v>
      </c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</row>
    <row r="804" spans="1:60" ht="22.5" outlineLevel="1" x14ac:dyDescent="0.2">
      <c r="A804" s="174">
        <v>214</v>
      </c>
      <c r="B804" s="175" t="s">
        <v>961</v>
      </c>
      <c r="C804" s="183" t="s">
        <v>962</v>
      </c>
      <c r="D804" s="176" t="s">
        <v>234</v>
      </c>
      <c r="E804" s="177">
        <v>860.15110000000004</v>
      </c>
      <c r="F804" s="178"/>
      <c r="G804" s="179">
        <f t="shared" si="0"/>
        <v>0</v>
      </c>
      <c r="H804" s="178"/>
      <c r="I804" s="179">
        <f t="shared" si="1"/>
        <v>0</v>
      </c>
      <c r="J804" s="178"/>
      <c r="K804" s="179">
        <f t="shared" si="2"/>
        <v>0</v>
      </c>
      <c r="L804" s="179">
        <v>21</v>
      </c>
      <c r="M804" s="179">
        <f t="shared" si="3"/>
        <v>0</v>
      </c>
      <c r="N804" s="179">
        <v>0</v>
      </c>
      <c r="O804" s="179">
        <f t="shared" si="4"/>
        <v>0</v>
      </c>
      <c r="P804" s="179">
        <v>0</v>
      </c>
      <c r="Q804" s="179">
        <f t="shared" si="5"/>
        <v>0</v>
      </c>
      <c r="R804" s="179"/>
      <c r="S804" s="179" t="s">
        <v>177</v>
      </c>
      <c r="T804" s="180" t="s">
        <v>178</v>
      </c>
      <c r="U804" s="158">
        <v>0.94199999999999995</v>
      </c>
      <c r="V804" s="158">
        <f t="shared" si="6"/>
        <v>810.26</v>
      </c>
      <c r="W804" s="15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 t="s">
        <v>188</v>
      </c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</row>
    <row r="805" spans="1:60" ht="22.5" outlineLevel="1" x14ac:dyDescent="0.2">
      <c r="A805" s="174">
        <v>215</v>
      </c>
      <c r="B805" s="175" t="s">
        <v>963</v>
      </c>
      <c r="C805" s="183" t="s">
        <v>964</v>
      </c>
      <c r="D805" s="176" t="s">
        <v>234</v>
      </c>
      <c r="E805" s="177">
        <v>5160.9065799999998</v>
      </c>
      <c r="F805" s="178"/>
      <c r="G805" s="179">
        <f t="shared" si="0"/>
        <v>0</v>
      </c>
      <c r="H805" s="178"/>
      <c r="I805" s="179">
        <f t="shared" si="1"/>
        <v>0</v>
      </c>
      <c r="J805" s="178"/>
      <c r="K805" s="179">
        <f t="shared" si="2"/>
        <v>0</v>
      </c>
      <c r="L805" s="179">
        <v>21</v>
      </c>
      <c r="M805" s="179">
        <f t="shared" si="3"/>
        <v>0</v>
      </c>
      <c r="N805" s="179">
        <v>0</v>
      </c>
      <c r="O805" s="179">
        <f t="shared" si="4"/>
        <v>0</v>
      </c>
      <c r="P805" s="179">
        <v>0</v>
      </c>
      <c r="Q805" s="179">
        <f t="shared" si="5"/>
        <v>0</v>
      </c>
      <c r="R805" s="179"/>
      <c r="S805" s="179" t="s">
        <v>177</v>
      </c>
      <c r="T805" s="180" t="s">
        <v>178</v>
      </c>
      <c r="U805" s="158">
        <v>0.105</v>
      </c>
      <c r="V805" s="158">
        <f t="shared" si="6"/>
        <v>541.9</v>
      </c>
      <c r="W805" s="15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 t="s">
        <v>188</v>
      </c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</row>
    <row r="806" spans="1:60" outlineLevel="1" x14ac:dyDescent="0.2">
      <c r="A806" s="167">
        <v>216</v>
      </c>
      <c r="B806" s="168" t="s">
        <v>239</v>
      </c>
      <c r="C806" s="184" t="s">
        <v>240</v>
      </c>
      <c r="D806" s="169" t="s">
        <v>234</v>
      </c>
      <c r="E806" s="170">
        <v>860.15110000000004</v>
      </c>
      <c r="F806" s="171"/>
      <c r="G806" s="172">
        <f t="shared" si="0"/>
        <v>0</v>
      </c>
      <c r="H806" s="171"/>
      <c r="I806" s="172">
        <f t="shared" si="1"/>
        <v>0</v>
      </c>
      <c r="J806" s="171"/>
      <c r="K806" s="172">
        <f t="shared" si="2"/>
        <v>0</v>
      </c>
      <c r="L806" s="172">
        <v>21</v>
      </c>
      <c r="M806" s="172">
        <f t="shared" si="3"/>
        <v>0</v>
      </c>
      <c r="N806" s="172">
        <v>0</v>
      </c>
      <c r="O806" s="172">
        <f t="shared" si="4"/>
        <v>0</v>
      </c>
      <c r="P806" s="172">
        <v>0</v>
      </c>
      <c r="Q806" s="172">
        <f t="shared" si="5"/>
        <v>0</v>
      </c>
      <c r="R806" s="172"/>
      <c r="S806" s="172" t="s">
        <v>177</v>
      </c>
      <c r="T806" s="173" t="s">
        <v>178</v>
      </c>
      <c r="U806" s="158">
        <v>0</v>
      </c>
      <c r="V806" s="158">
        <f t="shared" si="6"/>
        <v>0</v>
      </c>
      <c r="W806" s="15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 t="s">
        <v>188</v>
      </c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</row>
    <row r="807" spans="1:60" x14ac:dyDescent="0.2">
      <c r="A807" s="5"/>
      <c r="B807" s="6"/>
      <c r="C807" s="185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AE807">
        <v>15</v>
      </c>
      <c r="AF807">
        <v>21</v>
      </c>
    </row>
    <row r="808" spans="1:60" x14ac:dyDescent="0.2">
      <c r="A808" s="151"/>
      <c r="B808" s="152" t="s">
        <v>26</v>
      </c>
      <c r="C808" s="186"/>
      <c r="D808" s="153"/>
      <c r="E808" s="154"/>
      <c r="F808" s="154"/>
      <c r="G808" s="181">
        <f>G8+G84+G119+G139+G176+G181+G238+G249+G305+G328+G379+G392+G403+G405+G467+G551+G576+G584+G618+G622+G628+G701+G747+G752+G771+G776+G781</f>
        <v>0</v>
      </c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AE808">
        <f>SUMIF(L7:L806,AE807,G7:G806)</f>
        <v>0</v>
      </c>
      <c r="AF808">
        <f>SUMIF(L7:L806,AF807,G7:G806)</f>
        <v>0</v>
      </c>
      <c r="AG808" t="s">
        <v>189</v>
      </c>
    </row>
    <row r="809" spans="1:60" x14ac:dyDescent="0.2">
      <c r="A809" s="5"/>
      <c r="B809" s="6"/>
      <c r="C809" s="185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60" x14ac:dyDescent="0.2">
      <c r="A810" s="5"/>
      <c r="B810" s="6"/>
      <c r="C810" s="185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60" x14ac:dyDescent="0.2">
      <c r="A811" s="274" t="s">
        <v>190</v>
      </c>
      <c r="B811" s="274"/>
      <c r="C811" s="275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60" x14ac:dyDescent="0.2">
      <c r="A812" s="255"/>
      <c r="B812" s="256"/>
      <c r="C812" s="257"/>
      <c r="D812" s="256"/>
      <c r="E812" s="256"/>
      <c r="F812" s="256"/>
      <c r="G812" s="25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AG812" t="s">
        <v>191</v>
      </c>
    </row>
    <row r="813" spans="1:60" x14ac:dyDescent="0.2">
      <c r="A813" s="259"/>
      <c r="B813" s="260"/>
      <c r="C813" s="261"/>
      <c r="D813" s="260"/>
      <c r="E813" s="260"/>
      <c r="F813" s="260"/>
      <c r="G813" s="262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60" x14ac:dyDescent="0.2">
      <c r="A814" s="259"/>
      <c r="B814" s="260"/>
      <c r="C814" s="261"/>
      <c r="D814" s="260"/>
      <c r="E814" s="260"/>
      <c r="F814" s="260"/>
      <c r="G814" s="262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60" x14ac:dyDescent="0.2">
      <c r="A815" s="259"/>
      <c r="B815" s="260"/>
      <c r="C815" s="261"/>
      <c r="D815" s="260"/>
      <c r="E815" s="260"/>
      <c r="F815" s="260"/>
      <c r="G815" s="262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60" x14ac:dyDescent="0.2">
      <c r="A816" s="263"/>
      <c r="B816" s="264"/>
      <c r="C816" s="265"/>
      <c r="D816" s="264"/>
      <c r="E816" s="264"/>
      <c r="F816" s="264"/>
      <c r="G816" s="266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33" x14ac:dyDescent="0.2">
      <c r="A817" s="5"/>
      <c r="B817" s="6"/>
      <c r="C817" s="185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33" x14ac:dyDescent="0.2">
      <c r="C818" s="187"/>
      <c r="D818" s="139"/>
      <c r="AG818" t="s">
        <v>192</v>
      </c>
    </row>
    <row r="819" spans="1:33" x14ac:dyDescent="0.2">
      <c r="D819" s="139"/>
    </row>
    <row r="820" spans="1:33" x14ac:dyDescent="0.2">
      <c r="D820" s="139"/>
    </row>
    <row r="821" spans="1:33" x14ac:dyDescent="0.2">
      <c r="D821" s="139"/>
    </row>
    <row r="822" spans="1:33" x14ac:dyDescent="0.2">
      <c r="D822" s="139"/>
    </row>
    <row r="823" spans="1:33" x14ac:dyDescent="0.2">
      <c r="D823" s="139"/>
    </row>
    <row r="824" spans="1:33" x14ac:dyDescent="0.2">
      <c r="D824" s="139"/>
    </row>
    <row r="825" spans="1:33" x14ac:dyDescent="0.2">
      <c r="D825" s="139"/>
    </row>
    <row r="826" spans="1:33" x14ac:dyDescent="0.2">
      <c r="D826" s="139"/>
    </row>
    <row r="827" spans="1:33" x14ac:dyDescent="0.2">
      <c r="D827" s="139"/>
    </row>
    <row r="828" spans="1:33" x14ac:dyDescent="0.2">
      <c r="D828" s="139"/>
    </row>
    <row r="829" spans="1:33" x14ac:dyDescent="0.2">
      <c r="D829" s="139"/>
    </row>
    <row r="830" spans="1:33" x14ac:dyDescent="0.2">
      <c r="D830" s="139"/>
    </row>
    <row r="831" spans="1:33" x14ac:dyDescent="0.2">
      <c r="D831" s="139"/>
    </row>
    <row r="832" spans="1:33" x14ac:dyDescent="0.2">
      <c r="D832" s="139"/>
    </row>
    <row r="833" spans="4:4" x14ac:dyDescent="0.2">
      <c r="D833" s="139"/>
    </row>
    <row r="834" spans="4:4" x14ac:dyDescent="0.2">
      <c r="D834" s="139"/>
    </row>
    <row r="835" spans="4:4" x14ac:dyDescent="0.2">
      <c r="D835" s="139"/>
    </row>
    <row r="836" spans="4:4" x14ac:dyDescent="0.2">
      <c r="D836" s="139"/>
    </row>
    <row r="837" spans="4:4" x14ac:dyDescent="0.2">
      <c r="D837" s="139"/>
    </row>
    <row r="838" spans="4:4" x14ac:dyDescent="0.2">
      <c r="D838" s="139"/>
    </row>
    <row r="839" spans="4:4" x14ac:dyDescent="0.2">
      <c r="D839" s="139"/>
    </row>
    <row r="840" spans="4:4" x14ac:dyDescent="0.2">
      <c r="D840" s="139"/>
    </row>
    <row r="841" spans="4:4" x14ac:dyDescent="0.2">
      <c r="D841" s="139"/>
    </row>
    <row r="842" spans="4:4" x14ac:dyDescent="0.2">
      <c r="D842" s="139"/>
    </row>
    <row r="843" spans="4:4" x14ac:dyDescent="0.2">
      <c r="D843" s="139"/>
    </row>
    <row r="844" spans="4:4" x14ac:dyDescent="0.2">
      <c r="D844" s="139"/>
    </row>
    <row r="845" spans="4:4" x14ac:dyDescent="0.2">
      <c r="D845" s="139"/>
    </row>
    <row r="846" spans="4:4" x14ac:dyDescent="0.2">
      <c r="D846" s="139"/>
    </row>
    <row r="847" spans="4:4" x14ac:dyDescent="0.2">
      <c r="D847" s="139"/>
    </row>
    <row r="848" spans="4:4" x14ac:dyDescent="0.2">
      <c r="D848" s="139"/>
    </row>
    <row r="849" spans="4:4" x14ac:dyDescent="0.2">
      <c r="D849" s="139"/>
    </row>
    <row r="850" spans="4:4" x14ac:dyDescent="0.2">
      <c r="D850" s="139"/>
    </row>
    <row r="851" spans="4:4" x14ac:dyDescent="0.2">
      <c r="D851" s="139"/>
    </row>
    <row r="852" spans="4:4" x14ac:dyDescent="0.2">
      <c r="D852" s="139"/>
    </row>
    <row r="853" spans="4:4" x14ac:dyDescent="0.2">
      <c r="D853" s="139"/>
    </row>
    <row r="854" spans="4:4" x14ac:dyDescent="0.2">
      <c r="D854" s="139"/>
    </row>
    <row r="855" spans="4:4" x14ac:dyDescent="0.2">
      <c r="D855" s="139"/>
    </row>
    <row r="856" spans="4:4" x14ac:dyDescent="0.2">
      <c r="D856" s="139"/>
    </row>
    <row r="857" spans="4:4" x14ac:dyDescent="0.2">
      <c r="D857" s="139"/>
    </row>
    <row r="858" spans="4:4" x14ac:dyDescent="0.2">
      <c r="D858" s="139"/>
    </row>
    <row r="859" spans="4:4" x14ac:dyDescent="0.2">
      <c r="D859" s="139"/>
    </row>
    <row r="860" spans="4:4" x14ac:dyDescent="0.2">
      <c r="D860" s="139"/>
    </row>
    <row r="861" spans="4:4" x14ac:dyDescent="0.2">
      <c r="D861" s="139"/>
    </row>
    <row r="862" spans="4:4" x14ac:dyDescent="0.2">
      <c r="D862" s="139"/>
    </row>
    <row r="863" spans="4:4" x14ac:dyDescent="0.2">
      <c r="D863" s="139"/>
    </row>
    <row r="864" spans="4:4" x14ac:dyDescent="0.2">
      <c r="D864" s="139"/>
    </row>
    <row r="865" spans="4:4" x14ac:dyDescent="0.2">
      <c r="D865" s="139"/>
    </row>
    <row r="866" spans="4:4" x14ac:dyDescent="0.2">
      <c r="D866" s="139"/>
    </row>
    <row r="867" spans="4:4" x14ac:dyDescent="0.2">
      <c r="D867" s="139"/>
    </row>
    <row r="868" spans="4:4" x14ac:dyDescent="0.2">
      <c r="D868" s="139"/>
    </row>
    <row r="869" spans="4:4" x14ac:dyDescent="0.2">
      <c r="D869" s="139"/>
    </row>
    <row r="870" spans="4:4" x14ac:dyDescent="0.2">
      <c r="D870" s="139"/>
    </row>
    <row r="871" spans="4:4" x14ac:dyDescent="0.2">
      <c r="D871" s="139"/>
    </row>
    <row r="872" spans="4:4" x14ac:dyDescent="0.2">
      <c r="D872" s="139"/>
    </row>
    <row r="873" spans="4:4" x14ac:dyDescent="0.2">
      <c r="D873" s="139"/>
    </row>
    <row r="874" spans="4:4" x14ac:dyDescent="0.2">
      <c r="D874" s="139"/>
    </row>
    <row r="875" spans="4:4" x14ac:dyDescent="0.2">
      <c r="D875" s="139"/>
    </row>
    <row r="876" spans="4:4" x14ac:dyDescent="0.2">
      <c r="D876" s="139"/>
    </row>
    <row r="877" spans="4:4" x14ac:dyDescent="0.2">
      <c r="D877" s="139"/>
    </row>
    <row r="878" spans="4:4" x14ac:dyDescent="0.2">
      <c r="D878" s="139"/>
    </row>
    <row r="879" spans="4:4" x14ac:dyDescent="0.2">
      <c r="D879" s="139"/>
    </row>
    <row r="880" spans="4:4" x14ac:dyDescent="0.2">
      <c r="D880" s="139"/>
    </row>
    <row r="881" spans="4:4" x14ac:dyDescent="0.2">
      <c r="D881" s="139"/>
    </row>
    <row r="882" spans="4:4" x14ac:dyDescent="0.2">
      <c r="D882" s="139"/>
    </row>
    <row r="883" spans="4:4" x14ac:dyDescent="0.2">
      <c r="D883" s="139"/>
    </row>
    <row r="884" spans="4:4" x14ac:dyDescent="0.2">
      <c r="D884" s="139"/>
    </row>
    <row r="885" spans="4:4" x14ac:dyDescent="0.2">
      <c r="D885" s="139"/>
    </row>
    <row r="886" spans="4:4" x14ac:dyDescent="0.2">
      <c r="D886" s="139"/>
    </row>
    <row r="887" spans="4:4" x14ac:dyDescent="0.2">
      <c r="D887" s="139"/>
    </row>
    <row r="888" spans="4:4" x14ac:dyDescent="0.2">
      <c r="D888" s="139"/>
    </row>
    <row r="889" spans="4:4" x14ac:dyDescent="0.2">
      <c r="D889" s="139"/>
    </row>
    <row r="890" spans="4:4" x14ac:dyDescent="0.2">
      <c r="D890" s="139"/>
    </row>
    <row r="891" spans="4:4" x14ac:dyDescent="0.2">
      <c r="D891" s="139"/>
    </row>
    <row r="892" spans="4:4" x14ac:dyDescent="0.2">
      <c r="D892" s="139"/>
    </row>
    <row r="893" spans="4:4" x14ac:dyDescent="0.2">
      <c r="D893" s="139"/>
    </row>
    <row r="894" spans="4:4" x14ac:dyDescent="0.2">
      <c r="D894" s="139"/>
    </row>
    <row r="895" spans="4:4" x14ac:dyDescent="0.2">
      <c r="D895" s="139"/>
    </row>
    <row r="896" spans="4:4" x14ac:dyDescent="0.2">
      <c r="D896" s="139"/>
    </row>
    <row r="897" spans="4:4" x14ac:dyDescent="0.2">
      <c r="D897" s="139"/>
    </row>
    <row r="898" spans="4:4" x14ac:dyDescent="0.2">
      <c r="D898" s="139"/>
    </row>
    <row r="899" spans="4:4" x14ac:dyDescent="0.2">
      <c r="D899" s="139"/>
    </row>
    <row r="900" spans="4:4" x14ac:dyDescent="0.2">
      <c r="D900" s="139"/>
    </row>
    <row r="901" spans="4:4" x14ac:dyDescent="0.2">
      <c r="D901" s="139"/>
    </row>
    <row r="902" spans="4:4" x14ac:dyDescent="0.2">
      <c r="D902" s="139"/>
    </row>
    <row r="903" spans="4:4" x14ac:dyDescent="0.2">
      <c r="D903" s="139"/>
    </row>
    <row r="904" spans="4:4" x14ac:dyDescent="0.2">
      <c r="D904" s="139"/>
    </row>
    <row r="905" spans="4:4" x14ac:dyDescent="0.2">
      <c r="D905" s="139"/>
    </row>
    <row r="906" spans="4:4" x14ac:dyDescent="0.2">
      <c r="D906" s="139"/>
    </row>
    <row r="907" spans="4:4" x14ac:dyDescent="0.2">
      <c r="D907" s="139"/>
    </row>
    <row r="908" spans="4:4" x14ac:dyDescent="0.2">
      <c r="D908" s="139"/>
    </row>
    <row r="909" spans="4:4" x14ac:dyDescent="0.2">
      <c r="D909" s="139"/>
    </row>
    <row r="910" spans="4:4" x14ac:dyDescent="0.2">
      <c r="D910" s="139"/>
    </row>
    <row r="911" spans="4:4" x14ac:dyDescent="0.2">
      <c r="D911" s="139"/>
    </row>
    <row r="912" spans="4:4" x14ac:dyDescent="0.2">
      <c r="D912" s="139"/>
    </row>
    <row r="913" spans="4:4" x14ac:dyDescent="0.2">
      <c r="D913" s="139"/>
    </row>
    <row r="914" spans="4:4" x14ac:dyDescent="0.2">
      <c r="D914" s="139"/>
    </row>
    <row r="915" spans="4:4" x14ac:dyDescent="0.2">
      <c r="D915" s="139"/>
    </row>
    <row r="916" spans="4:4" x14ac:dyDescent="0.2">
      <c r="D916" s="139"/>
    </row>
    <row r="917" spans="4:4" x14ac:dyDescent="0.2">
      <c r="D917" s="139"/>
    </row>
    <row r="918" spans="4:4" x14ac:dyDescent="0.2">
      <c r="D918" s="139"/>
    </row>
    <row r="919" spans="4:4" x14ac:dyDescent="0.2">
      <c r="D919" s="139"/>
    </row>
    <row r="920" spans="4:4" x14ac:dyDescent="0.2">
      <c r="D920" s="139"/>
    </row>
    <row r="921" spans="4:4" x14ac:dyDescent="0.2">
      <c r="D921" s="139"/>
    </row>
    <row r="922" spans="4:4" x14ac:dyDescent="0.2">
      <c r="D922" s="139"/>
    </row>
    <row r="923" spans="4:4" x14ac:dyDescent="0.2">
      <c r="D923" s="139"/>
    </row>
    <row r="924" spans="4:4" x14ac:dyDescent="0.2">
      <c r="D924" s="139"/>
    </row>
    <row r="925" spans="4:4" x14ac:dyDescent="0.2">
      <c r="D925" s="139"/>
    </row>
    <row r="926" spans="4:4" x14ac:dyDescent="0.2">
      <c r="D926" s="139"/>
    </row>
    <row r="927" spans="4:4" x14ac:dyDescent="0.2">
      <c r="D927" s="139"/>
    </row>
    <row r="928" spans="4:4" x14ac:dyDescent="0.2">
      <c r="D928" s="139"/>
    </row>
    <row r="929" spans="4:4" x14ac:dyDescent="0.2">
      <c r="D929" s="139"/>
    </row>
    <row r="930" spans="4:4" x14ac:dyDescent="0.2">
      <c r="D930" s="139"/>
    </row>
    <row r="931" spans="4:4" x14ac:dyDescent="0.2">
      <c r="D931" s="139"/>
    </row>
    <row r="932" spans="4:4" x14ac:dyDescent="0.2">
      <c r="D932" s="139"/>
    </row>
    <row r="933" spans="4:4" x14ac:dyDescent="0.2">
      <c r="D933" s="139"/>
    </row>
    <row r="934" spans="4:4" x14ac:dyDescent="0.2">
      <c r="D934" s="139"/>
    </row>
    <row r="935" spans="4:4" x14ac:dyDescent="0.2">
      <c r="D935" s="139"/>
    </row>
    <row r="936" spans="4:4" x14ac:dyDescent="0.2">
      <c r="D936" s="139"/>
    </row>
    <row r="937" spans="4:4" x14ac:dyDescent="0.2">
      <c r="D937" s="139"/>
    </row>
    <row r="938" spans="4:4" x14ac:dyDescent="0.2">
      <c r="D938" s="139"/>
    </row>
    <row r="939" spans="4:4" x14ac:dyDescent="0.2">
      <c r="D939" s="139"/>
    </row>
    <row r="940" spans="4:4" x14ac:dyDescent="0.2">
      <c r="D940" s="139"/>
    </row>
    <row r="941" spans="4:4" x14ac:dyDescent="0.2">
      <c r="D941" s="139"/>
    </row>
    <row r="942" spans="4:4" x14ac:dyDescent="0.2">
      <c r="D942" s="139"/>
    </row>
    <row r="943" spans="4:4" x14ac:dyDescent="0.2">
      <c r="D943" s="139"/>
    </row>
    <row r="944" spans="4:4" x14ac:dyDescent="0.2">
      <c r="D944" s="139"/>
    </row>
    <row r="945" spans="4:4" x14ac:dyDescent="0.2">
      <c r="D945" s="139"/>
    </row>
    <row r="946" spans="4:4" x14ac:dyDescent="0.2">
      <c r="D946" s="139"/>
    </row>
    <row r="947" spans="4:4" x14ac:dyDescent="0.2">
      <c r="D947" s="139"/>
    </row>
    <row r="948" spans="4:4" x14ac:dyDescent="0.2">
      <c r="D948" s="139"/>
    </row>
    <row r="949" spans="4:4" x14ac:dyDescent="0.2">
      <c r="D949" s="139"/>
    </row>
    <row r="950" spans="4:4" x14ac:dyDescent="0.2">
      <c r="D950" s="139"/>
    </row>
    <row r="951" spans="4:4" x14ac:dyDescent="0.2">
      <c r="D951" s="139"/>
    </row>
    <row r="952" spans="4:4" x14ac:dyDescent="0.2">
      <c r="D952" s="139"/>
    </row>
    <row r="953" spans="4:4" x14ac:dyDescent="0.2">
      <c r="D953" s="139"/>
    </row>
    <row r="954" spans="4:4" x14ac:dyDescent="0.2">
      <c r="D954" s="139"/>
    </row>
    <row r="955" spans="4:4" x14ac:dyDescent="0.2">
      <c r="D955" s="139"/>
    </row>
    <row r="956" spans="4:4" x14ac:dyDescent="0.2">
      <c r="D956" s="139"/>
    </row>
    <row r="957" spans="4:4" x14ac:dyDescent="0.2">
      <c r="D957" s="139"/>
    </row>
    <row r="958" spans="4:4" x14ac:dyDescent="0.2">
      <c r="D958" s="139"/>
    </row>
    <row r="959" spans="4:4" x14ac:dyDescent="0.2">
      <c r="D959" s="139"/>
    </row>
    <row r="960" spans="4:4" x14ac:dyDescent="0.2">
      <c r="D960" s="139"/>
    </row>
    <row r="961" spans="4:4" x14ac:dyDescent="0.2">
      <c r="D961" s="139"/>
    </row>
    <row r="962" spans="4:4" x14ac:dyDescent="0.2">
      <c r="D962" s="139"/>
    </row>
    <row r="963" spans="4:4" x14ac:dyDescent="0.2">
      <c r="D963" s="139"/>
    </row>
    <row r="964" spans="4:4" x14ac:dyDescent="0.2">
      <c r="D964" s="139"/>
    </row>
    <row r="965" spans="4:4" x14ac:dyDescent="0.2">
      <c r="D965" s="139"/>
    </row>
    <row r="966" spans="4:4" x14ac:dyDescent="0.2">
      <c r="D966" s="139"/>
    </row>
    <row r="967" spans="4:4" x14ac:dyDescent="0.2">
      <c r="D967" s="139"/>
    </row>
    <row r="968" spans="4:4" x14ac:dyDescent="0.2">
      <c r="D968" s="139"/>
    </row>
    <row r="969" spans="4:4" x14ac:dyDescent="0.2">
      <c r="D969" s="139"/>
    </row>
    <row r="970" spans="4:4" x14ac:dyDescent="0.2">
      <c r="D970" s="139"/>
    </row>
    <row r="971" spans="4:4" x14ac:dyDescent="0.2">
      <c r="D971" s="139"/>
    </row>
    <row r="972" spans="4:4" x14ac:dyDescent="0.2">
      <c r="D972" s="139"/>
    </row>
    <row r="973" spans="4:4" x14ac:dyDescent="0.2">
      <c r="D973" s="139"/>
    </row>
    <row r="974" spans="4:4" x14ac:dyDescent="0.2">
      <c r="D974" s="139"/>
    </row>
    <row r="975" spans="4:4" x14ac:dyDescent="0.2">
      <c r="D975" s="139"/>
    </row>
    <row r="976" spans="4:4" x14ac:dyDescent="0.2">
      <c r="D976" s="139"/>
    </row>
    <row r="977" spans="4:4" x14ac:dyDescent="0.2">
      <c r="D977" s="139"/>
    </row>
    <row r="978" spans="4:4" x14ac:dyDescent="0.2">
      <c r="D978" s="139"/>
    </row>
    <row r="979" spans="4:4" x14ac:dyDescent="0.2">
      <c r="D979" s="139"/>
    </row>
    <row r="980" spans="4:4" x14ac:dyDescent="0.2">
      <c r="D980" s="139"/>
    </row>
    <row r="981" spans="4:4" x14ac:dyDescent="0.2">
      <c r="D981" s="139"/>
    </row>
    <row r="982" spans="4:4" x14ac:dyDescent="0.2">
      <c r="D982" s="139"/>
    </row>
    <row r="983" spans="4:4" x14ac:dyDescent="0.2">
      <c r="D983" s="139"/>
    </row>
    <row r="984" spans="4:4" x14ac:dyDescent="0.2">
      <c r="D984" s="139"/>
    </row>
    <row r="985" spans="4:4" x14ac:dyDescent="0.2">
      <c r="D985" s="139"/>
    </row>
    <row r="986" spans="4:4" x14ac:dyDescent="0.2">
      <c r="D986" s="139"/>
    </row>
    <row r="987" spans="4:4" x14ac:dyDescent="0.2">
      <c r="D987" s="139"/>
    </row>
    <row r="988" spans="4:4" x14ac:dyDescent="0.2">
      <c r="D988" s="139"/>
    </row>
    <row r="989" spans="4:4" x14ac:dyDescent="0.2">
      <c r="D989" s="139"/>
    </row>
    <row r="990" spans="4:4" x14ac:dyDescent="0.2">
      <c r="D990" s="139"/>
    </row>
    <row r="991" spans="4:4" x14ac:dyDescent="0.2">
      <c r="D991" s="139"/>
    </row>
    <row r="992" spans="4:4" x14ac:dyDescent="0.2">
      <c r="D992" s="139"/>
    </row>
    <row r="993" spans="4:4" x14ac:dyDescent="0.2">
      <c r="D993" s="139"/>
    </row>
    <row r="994" spans="4:4" x14ac:dyDescent="0.2">
      <c r="D994" s="139"/>
    </row>
    <row r="995" spans="4:4" x14ac:dyDescent="0.2">
      <c r="D995" s="139"/>
    </row>
    <row r="996" spans="4:4" x14ac:dyDescent="0.2">
      <c r="D996" s="139"/>
    </row>
    <row r="997" spans="4:4" x14ac:dyDescent="0.2">
      <c r="D997" s="139"/>
    </row>
    <row r="998" spans="4:4" x14ac:dyDescent="0.2">
      <c r="D998" s="139"/>
    </row>
    <row r="999" spans="4:4" x14ac:dyDescent="0.2">
      <c r="D999" s="139"/>
    </row>
    <row r="1000" spans="4:4" x14ac:dyDescent="0.2">
      <c r="D1000" s="139"/>
    </row>
    <row r="1001" spans="4:4" x14ac:dyDescent="0.2">
      <c r="D1001" s="139"/>
    </row>
    <row r="1002" spans="4:4" x14ac:dyDescent="0.2">
      <c r="D1002" s="139"/>
    </row>
    <row r="1003" spans="4:4" x14ac:dyDescent="0.2">
      <c r="D1003" s="139"/>
    </row>
    <row r="1004" spans="4:4" x14ac:dyDescent="0.2">
      <c r="D1004" s="139"/>
    </row>
    <row r="1005" spans="4:4" x14ac:dyDescent="0.2">
      <c r="D1005" s="139"/>
    </row>
    <row r="1006" spans="4:4" x14ac:dyDescent="0.2">
      <c r="D1006" s="139"/>
    </row>
    <row r="1007" spans="4:4" x14ac:dyDescent="0.2">
      <c r="D1007" s="139"/>
    </row>
    <row r="1008" spans="4:4" x14ac:dyDescent="0.2">
      <c r="D1008" s="139"/>
    </row>
    <row r="1009" spans="4:4" x14ac:dyDescent="0.2">
      <c r="D1009" s="139"/>
    </row>
    <row r="1010" spans="4:4" x14ac:dyDescent="0.2">
      <c r="D1010" s="139"/>
    </row>
    <row r="1011" spans="4:4" x14ac:dyDescent="0.2">
      <c r="D1011" s="139"/>
    </row>
    <row r="1012" spans="4:4" x14ac:dyDescent="0.2">
      <c r="D1012" s="139"/>
    </row>
    <row r="1013" spans="4:4" x14ac:dyDescent="0.2">
      <c r="D1013" s="139"/>
    </row>
    <row r="1014" spans="4:4" x14ac:dyDescent="0.2">
      <c r="D1014" s="139"/>
    </row>
    <row r="1015" spans="4:4" x14ac:dyDescent="0.2">
      <c r="D1015" s="139"/>
    </row>
    <row r="1016" spans="4:4" x14ac:dyDescent="0.2">
      <c r="D1016" s="139"/>
    </row>
    <row r="1017" spans="4:4" x14ac:dyDescent="0.2">
      <c r="D1017" s="139"/>
    </row>
    <row r="1018" spans="4:4" x14ac:dyDescent="0.2">
      <c r="D1018" s="139"/>
    </row>
    <row r="1019" spans="4:4" x14ac:dyDescent="0.2">
      <c r="D1019" s="139"/>
    </row>
    <row r="1020" spans="4:4" x14ac:dyDescent="0.2">
      <c r="D1020" s="139"/>
    </row>
    <row r="1021" spans="4:4" x14ac:dyDescent="0.2">
      <c r="D1021" s="139"/>
    </row>
    <row r="1022" spans="4:4" x14ac:dyDescent="0.2">
      <c r="D1022" s="139"/>
    </row>
    <row r="1023" spans="4:4" x14ac:dyDescent="0.2">
      <c r="D1023" s="139"/>
    </row>
    <row r="1024" spans="4:4" x14ac:dyDescent="0.2">
      <c r="D1024" s="139"/>
    </row>
    <row r="1025" spans="4:4" x14ac:dyDescent="0.2">
      <c r="D1025" s="139"/>
    </row>
    <row r="1026" spans="4:4" x14ac:dyDescent="0.2">
      <c r="D1026" s="139"/>
    </row>
    <row r="1027" spans="4:4" x14ac:dyDescent="0.2">
      <c r="D1027" s="139"/>
    </row>
    <row r="1028" spans="4:4" x14ac:dyDescent="0.2">
      <c r="D1028" s="139"/>
    </row>
    <row r="1029" spans="4:4" x14ac:dyDescent="0.2">
      <c r="D1029" s="139"/>
    </row>
    <row r="1030" spans="4:4" x14ac:dyDescent="0.2">
      <c r="D1030" s="139"/>
    </row>
    <row r="1031" spans="4:4" x14ac:dyDescent="0.2">
      <c r="D1031" s="139"/>
    </row>
    <row r="1032" spans="4:4" x14ac:dyDescent="0.2">
      <c r="D1032" s="139"/>
    </row>
    <row r="1033" spans="4:4" x14ac:dyDescent="0.2">
      <c r="D1033" s="139"/>
    </row>
    <row r="1034" spans="4:4" x14ac:dyDescent="0.2">
      <c r="D1034" s="139"/>
    </row>
    <row r="1035" spans="4:4" x14ac:dyDescent="0.2">
      <c r="D1035" s="139"/>
    </row>
    <row r="1036" spans="4:4" x14ac:dyDescent="0.2">
      <c r="D1036" s="139"/>
    </row>
    <row r="1037" spans="4:4" x14ac:dyDescent="0.2">
      <c r="D1037" s="139"/>
    </row>
    <row r="1038" spans="4:4" x14ac:dyDescent="0.2">
      <c r="D1038" s="139"/>
    </row>
    <row r="1039" spans="4:4" x14ac:dyDescent="0.2">
      <c r="D1039" s="139"/>
    </row>
    <row r="1040" spans="4:4" x14ac:dyDescent="0.2">
      <c r="D1040" s="139"/>
    </row>
    <row r="1041" spans="4:4" x14ac:dyDescent="0.2">
      <c r="D1041" s="139"/>
    </row>
    <row r="1042" spans="4:4" x14ac:dyDescent="0.2">
      <c r="D1042" s="139"/>
    </row>
    <row r="1043" spans="4:4" x14ac:dyDescent="0.2">
      <c r="D1043" s="139"/>
    </row>
    <row r="1044" spans="4:4" x14ac:dyDescent="0.2">
      <c r="D1044" s="139"/>
    </row>
    <row r="1045" spans="4:4" x14ac:dyDescent="0.2">
      <c r="D1045" s="139"/>
    </row>
    <row r="1046" spans="4:4" x14ac:dyDescent="0.2">
      <c r="D1046" s="139"/>
    </row>
    <row r="1047" spans="4:4" x14ac:dyDescent="0.2">
      <c r="D1047" s="139"/>
    </row>
    <row r="1048" spans="4:4" x14ac:dyDescent="0.2">
      <c r="D1048" s="139"/>
    </row>
    <row r="1049" spans="4:4" x14ac:dyDescent="0.2">
      <c r="D1049" s="139"/>
    </row>
    <row r="1050" spans="4:4" x14ac:dyDescent="0.2">
      <c r="D1050" s="139"/>
    </row>
    <row r="1051" spans="4:4" x14ac:dyDescent="0.2">
      <c r="D1051" s="139"/>
    </row>
    <row r="1052" spans="4:4" x14ac:dyDescent="0.2">
      <c r="D1052" s="139"/>
    </row>
    <row r="1053" spans="4:4" x14ac:dyDescent="0.2">
      <c r="D1053" s="139"/>
    </row>
    <row r="1054" spans="4:4" x14ac:dyDescent="0.2">
      <c r="D1054" s="139"/>
    </row>
    <row r="1055" spans="4:4" x14ac:dyDescent="0.2">
      <c r="D1055" s="139"/>
    </row>
    <row r="1056" spans="4:4" x14ac:dyDescent="0.2">
      <c r="D1056" s="139"/>
    </row>
    <row r="1057" spans="4:4" x14ac:dyDescent="0.2">
      <c r="D1057" s="139"/>
    </row>
    <row r="1058" spans="4:4" x14ac:dyDescent="0.2">
      <c r="D1058" s="139"/>
    </row>
    <row r="1059" spans="4:4" x14ac:dyDescent="0.2">
      <c r="D1059" s="139"/>
    </row>
    <row r="1060" spans="4:4" x14ac:dyDescent="0.2">
      <c r="D1060" s="139"/>
    </row>
    <row r="1061" spans="4:4" x14ac:dyDescent="0.2">
      <c r="D1061" s="139"/>
    </row>
    <row r="1062" spans="4:4" x14ac:dyDescent="0.2">
      <c r="D1062" s="139"/>
    </row>
    <row r="1063" spans="4:4" x14ac:dyDescent="0.2">
      <c r="D1063" s="139"/>
    </row>
    <row r="1064" spans="4:4" x14ac:dyDescent="0.2">
      <c r="D1064" s="139"/>
    </row>
    <row r="1065" spans="4:4" x14ac:dyDescent="0.2">
      <c r="D1065" s="139"/>
    </row>
    <row r="1066" spans="4:4" x14ac:dyDescent="0.2">
      <c r="D1066" s="139"/>
    </row>
    <row r="1067" spans="4:4" x14ac:dyDescent="0.2">
      <c r="D1067" s="139"/>
    </row>
    <row r="1068" spans="4:4" x14ac:dyDescent="0.2">
      <c r="D1068" s="139"/>
    </row>
    <row r="1069" spans="4:4" x14ac:dyDescent="0.2">
      <c r="D1069" s="139"/>
    </row>
    <row r="1070" spans="4:4" x14ac:dyDescent="0.2">
      <c r="D1070" s="139"/>
    </row>
    <row r="1071" spans="4:4" x14ac:dyDescent="0.2">
      <c r="D1071" s="139"/>
    </row>
    <row r="1072" spans="4:4" x14ac:dyDescent="0.2">
      <c r="D1072" s="139"/>
    </row>
    <row r="1073" spans="4:4" x14ac:dyDescent="0.2">
      <c r="D1073" s="139"/>
    </row>
    <row r="1074" spans="4:4" x14ac:dyDescent="0.2">
      <c r="D1074" s="139"/>
    </row>
    <row r="1075" spans="4:4" x14ac:dyDescent="0.2">
      <c r="D1075" s="139"/>
    </row>
    <row r="1076" spans="4:4" x14ac:dyDescent="0.2">
      <c r="D1076" s="139"/>
    </row>
    <row r="1077" spans="4:4" x14ac:dyDescent="0.2">
      <c r="D1077" s="139"/>
    </row>
    <row r="1078" spans="4:4" x14ac:dyDescent="0.2">
      <c r="D1078" s="139"/>
    </row>
    <row r="1079" spans="4:4" x14ac:dyDescent="0.2">
      <c r="D1079" s="139"/>
    </row>
    <row r="1080" spans="4:4" x14ac:dyDescent="0.2">
      <c r="D1080" s="139"/>
    </row>
    <row r="1081" spans="4:4" x14ac:dyDescent="0.2">
      <c r="D1081" s="139"/>
    </row>
    <row r="1082" spans="4:4" x14ac:dyDescent="0.2">
      <c r="D1082" s="139"/>
    </row>
    <row r="1083" spans="4:4" x14ac:dyDescent="0.2">
      <c r="D1083" s="139"/>
    </row>
    <row r="1084" spans="4:4" x14ac:dyDescent="0.2">
      <c r="D1084" s="139"/>
    </row>
    <row r="1085" spans="4:4" x14ac:dyDescent="0.2">
      <c r="D1085" s="139"/>
    </row>
    <row r="1086" spans="4:4" x14ac:dyDescent="0.2">
      <c r="D1086" s="139"/>
    </row>
    <row r="1087" spans="4:4" x14ac:dyDescent="0.2">
      <c r="D1087" s="139"/>
    </row>
    <row r="1088" spans="4:4" x14ac:dyDescent="0.2">
      <c r="D1088" s="139"/>
    </row>
    <row r="1089" spans="4:4" x14ac:dyDescent="0.2">
      <c r="D1089" s="139"/>
    </row>
    <row r="1090" spans="4:4" x14ac:dyDescent="0.2">
      <c r="D1090" s="139"/>
    </row>
    <row r="1091" spans="4:4" x14ac:dyDescent="0.2">
      <c r="D1091" s="139"/>
    </row>
    <row r="1092" spans="4:4" x14ac:dyDescent="0.2">
      <c r="D1092" s="139"/>
    </row>
    <row r="1093" spans="4:4" x14ac:dyDescent="0.2">
      <c r="D1093" s="139"/>
    </row>
    <row r="1094" spans="4:4" x14ac:dyDescent="0.2">
      <c r="D1094" s="139"/>
    </row>
    <row r="1095" spans="4:4" x14ac:dyDescent="0.2">
      <c r="D1095" s="139"/>
    </row>
    <row r="1096" spans="4:4" x14ac:dyDescent="0.2">
      <c r="D1096" s="139"/>
    </row>
    <row r="1097" spans="4:4" x14ac:dyDescent="0.2">
      <c r="D1097" s="139"/>
    </row>
    <row r="1098" spans="4:4" x14ac:dyDescent="0.2">
      <c r="D1098" s="139"/>
    </row>
    <row r="1099" spans="4:4" x14ac:dyDescent="0.2">
      <c r="D1099" s="139"/>
    </row>
    <row r="1100" spans="4:4" x14ac:dyDescent="0.2">
      <c r="D1100" s="139"/>
    </row>
    <row r="1101" spans="4:4" x14ac:dyDescent="0.2">
      <c r="D1101" s="139"/>
    </row>
    <row r="1102" spans="4:4" x14ac:dyDescent="0.2">
      <c r="D1102" s="139"/>
    </row>
    <row r="1103" spans="4:4" x14ac:dyDescent="0.2">
      <c r="D1103" s="139"/>
    </row>
    <row r="1104" spans="4:4" x14ac:dyDescent="0.2">
      <c r="D1104" s="139"/>
    </row>
    <row r="1105" spans="4:4" x14ac:dyDescent="0.2">
      <c r="D1105" s="139"/>
    </row>
    <row r="1106" spans="4:4" x14ac:dyDescent="0.2">
      <c r="D1106" s="139"/>
    </row>
    <row r="1107" spans="4:4" x14ac:dyDescent="0.2">
      <c r="D1107" s="139"/>
    </row>
    <row r="1108" spans="4:4" x14ac:dyDescent="0.2">
      <c r="D1108" s="139"/>
    </row>
    <row r="1109" spans="4:4" x14ac:dyDescent="0.2">
      <c r="D1109" s="139"/>
    </row>
    <row r="1110" spans="4:4" x14ac:dyDescent="0.2">
      <c r="D1110" s="139"/>
    </row>
    <row r="1111" spans="4:4" x14ac:dyDescent="0.2">
      <c r="D1111" s="139"/>
    </row>
    <row r="1112" spans="4:4" x14ac:dyDescent="0.2">
      <c r="D1112" s="139"/>
    </row>
    <row r="1113" spans="4:4" x14ac:dyDescent="0.2">
      <c r="D1113" s="139"/>
    </row>
    <row r="1114" spans="4:4" x14ac:dyDescent="0.2">
      <c r="D1114" s="139"/>
    </row>
    <row r="1115" spans="4:4" x14ac:dyDescent="0.2">
      <c r="D1115" s="139"/>
    </row>
    <row r="1116" spans="4:4" x14ac:dyDescent="0.2">
      <c r="D1116" s="139"/>
    </row>
    <row r="1117" spans="4:4" x14ac:dyDescent="0.2">
      <c r="D1117" s="139"/>
    </row>
    <row r="1118" spans="4:4" x14ac:dyDescent="0.2">
      <c r="D1118" s="139"/>
    </row>
    <row r="1119" spans="4:4" x14ac:dyDescent="0.2">
      <c r="D1119" s="139"/>
    </row>
    <row r="1120" spans="4:4" x14ac:dyDescent="0.2">
      <c r="D1120" s="139"/>
    </row>
    <row r="1121" spans="4:4" x14ac:dyDescent="0.2">
      <c r="D1121" s="139"/>
    </row>
    <row r="1122" spans="4:4" x14ac:dyDescent="0.2">
      <c r="D1122" s="139"/>
    </row>
    <row r="1123" spans="4:4" x14ac:dyDescent="0.2">
      <c r="D1123" s="139"/>
    </row>
    <row r="1124" spans="4:4" x14ac:dyDescent="0.2">
      <c r="D1124" s="139"/>
    </row>
    <row r="1125" spans="4:4" x14ac:dyDescent="0.2">
      <c r="D1125" s="139"/>
    </row>
    <row r="1126" spans="4:4" x14ac:dyDescent="0.2">
      <c r="D1126" s="139"/>
    </row>
    <row r="1127" spans="4:4" x14ac:dyDescent="0.2">
      <c r="D1127" s="139"/>
    </row>
    <row r="1128" spans="4:4" x14ac:dyDescent="0.2">
      <c r="D1128" s="139"/>
    </row>
    <row r="1129" spans="4:4" x14ac:dyDescent="0.2">
      <c r="D1129" s="139"/>
    </row>
    <row r="1130" spans="4:4" x14ac:dyDescent="0.2">
      <c r="D1130" s="139"/>
    </row>
    <row r="1131" spans="4:4" x14ac:dyDescent="0.2">
      <c r="D1131" s="139"/>
    </row>
    <row r="1132" spans="4:4" x14ac:dyDescent="0.2">
      <c r="D1132" s="139"/>
    </row>
    <row r="1133" spans="4:4" x14ac:dyDescent="0.2">
      <c r="D1133" s="139"/>
    </row>
    <row r="1134" spans="4:4" x14ac:dyDescent="0.2">
      <c r="D1134" s="139"/>
    </row>
    <row r="1135" spans="4:4" x14ac:dyDescent="0.2">
      <c r="D1135" s="139"/>
    </row>
    <row r="1136" spans="4:4" x14ac:dyDescent="0.2">
      <c r="D1136" s="139"/>
    </row>
    <row r="1137" spans="4:4" x14ac:dyDescent="0.2">
      <c r="D1137" s="139"/>
    </row>
    <row r="1138" spans="4:4" x14ac:dyDescent="0.2">
      <c r="D1138" s="139"/>
    </row>
    <row r="1139" spans="4:4" x14ac:dyDescent="0.2">
      <c r="D1139" s="139"/>
    </row>
    <row r="1140" spans="4:4" x14ac:dyDescent="0.2">
      <c r="D1140" s="139"/>
    </row>
    <row r="1141" spans="4:4" x14ac:dyDescent="0.2">
      <c r="D1141" s="139"/>
    </row>
    <row r="1142" spans="4:4" x14ac:dyDescent="0.2">
      <c r="D1142" s="139"/>
    </row>
    <row r="1143" spans="4:4" x14ac:dyDescent="0.2">
      <c r="D1143" s="139"/>
    </row>
    <row r="1144" spans="4:4" x14ac:dyDescent="0.2">
      <c r="D1144" s="139"/>
    </row>
    <row r="1145" spans="4:4" x14ac:dyDescent="0.2">
      <c r="D1145" s="139"/>
    </row>
    <row r="1146" spans="4:4" x14ac:dyDescent="0.2">
      <c r="D1146" s="139"/>
    </row>
    <row r="1147" spans="4:4" x14ac:dyDescent="0.2">
      <c r="D1147" s="139"/>
    </row>
    <row r="1148" spans="4:4" x14ac:dyDescent="0.2">
      <c r="D1148" s="139"/>
    </row>
    <row r="1149" spans="4:4" x14ac:dyDescent="0.2">
      <c r="D1149" s="139"/>
    </row>
    <row r="1150" spans="4:4" x14ac:dyDescent="0.2">
      <c r="D1150" s="139"/>
    </row>
    <row r="1151" spans="4:4" x14ac:dyDescent="0.2">
      <c r="D1151" s="139"/>
    </row>
    <row r="1152" spans="4:4" x14ac:dyDescent="0.2">
      <c r="D1152" s="139"/>
    </row>
    <row r="1153" spans="4:4" x14ac:dyDescent="0.2">
      <c r="D1153" s="139"/>
    </row>
    <row r="1154" spans="4:4" x14ac:dyDescent="0.2">
      <c r="D1154" s="139"/>
    </row>
    <row r="1155" spans="4:4" x14ac:dyDescent="0.2">
      <c r="D1155" s="139"/>
    </row>
    <row r="1156" spans="4:4" x14ac:dyDescent="0.2">
      <c r="D1156" s="139"/>
    </row>
    <row r="1157" spans="4:4" x14ac:dyDescent="0.2">
      <c r="D1157" s="139"/>
    </row>
    <row r="1158" spans="4:4" x14ac:dyDescent="0.2">
      <c r="D1158" s="139"/>
    </row>
    <row r="1159" spans="4:4" x14ac:dyDescent="0.2">
      <c r="D1159" s="139"/>
    </row>
    <row r="1160" spans="4:4" x14ac:dyDescent="0.2">
      <c r="D1160" s="139"/>
    </row>
    <row r="1161" spans="4:4" x14ac:dyDescent="0.2">
      <c r="D1161" s="139"/>
    </row>
    <row r="1162" spans="4:4" x14ac:dyDescent="0.2">
      <c r="D1162" s="139"/>
    </row>
    <row r="1163" spans="4:4" x14ac:dyDescent="0.2">
      <c r="D1163" s="139"/>
    </row>
    <row r="1164" spans="4:4" x14ac:dyDescent="0.2">
      <c r="D1164" s="139"/>
    </row>
    <row r="1165" spans="4:4" x14ac:dyDescent="0.2">
      <c r="D1165" s="139"/>
    </row>
    <row r="1166" spans="4:4" x14ac:dyDescent="0.2">
      <c r="D1166" s="139"/>
    </row>
    <row r="1167" spans="4:4" x14ac:dyDescent="0.2">
      <c r="D1167" s="139"/>
    </row>
    <row r="1168" spans="4:4" x14ac:dyDescent="0.2">
      <c r="D1168" s="139"/>
    </row>
    <row r="1169" spans="4:4" x14ac:dyDescent="0.2">
      <c r="D1169" s="139"/>
    </row>
    <row r="1170" spans="4:4" x14ac:dyDescent="0.2">
      <c r="D1170" s="139"/>
    </row>
    <row r="1171" spans="4:4" x14ac:dyDescent="0.2">
      <c r="D1171" s="139"/>
    </row>
    <row r="1172" spans="4:4" x14ac:dyDescent="0.2">
      <c r="D1172" s="139"/>
    </row>
    <row r="1173" spans="4:4" x14ac:dyDescent="0.2">
      <c r="D1173" s="139"/>
    </row>
    <row r="1174" spans="4:4" x14ac:dyDescent="0.2">
      <c r="D1174" s="139"/>
    </row>
    <row r="1175" spans="4:4" x14ac:dyDescent="0.2">
      <c r="D1175" s="139"/>
    </row>
    <row r="1176" spans="4:4" x14ac:dyDescent="0.2">
      <c r="D1176" s="139"/>
    </row>
    <row r="1177" spans="4:4" x14ac:dyDescent="0.2">
      <c r="D1177" s="139"/>
    </row>
    <row r="1178" spans="4:4" x14ac:dyDescent="0.2">
      <c r="D1178" s="139"/>
    </row>
    <row r="1179" spans="4:4" x14ac:dyDescent="0.2">
      <c r="D1179" s="139"/>
    </row>
    <row r="1180" spans="4:4" x14ac:dyDescent="0.2">
      <c r="D1180" s="139"/>
    </row>
    <row r="1181" spans="4:4" x14ac:dyDescent="0.2">
      <c r="D1181" s="139"/>
    </row>
    <row r="1182" spans="4:4" x14ac:dyDescent="0.2">
      <c r="D1182" s="139"/>
    </row>
    <row r="1183" spans="4:4" x14ac:dyDescent="0.2">
      <c r="D1183" s="139"/>
    </row>
    <row r="1184" spans="4:4" x14ac:dyDescent="0.2">
      <c r="D1184" s="139"/>
    </row>
    <row r="1185" spans="4:4" x14ac:dyDescent="0.2">
      <c r="D1185" s="139"/>
    </row>
    <row r="1186" spans="4:4" x14ac:dyDescent="0.2">
      <c r="D1186" s="139"/>
    </row>
    <row r="1187" spans="4:4" x14ac:dyDescent="0.2">
      <c r="D1187" s="139"/>
    </row>
    <row r="1188" spans="4:4" x14ac:dyDescent="0.2">
      <c r="D1188" s="139"/>
    </row>
    <row r="1189" spans="4:4" x14ac:dyDescent="0.2">
      <c r="D1189" s="139"/>
    </row>
    <row r="1190" spans="4:4" x14ac:dyDescent="0.2">
      <c r="D1190" s="139"/>
    </row>
    <row r="1191" spans="4:4" x14ac:dyDescent="0.2">
      <c r="D1191" s="139"/>
    </row>
    <row r="1192" spans="4:4" x14ac:dyDescent="0.2">
      <c r="D1192" s="139"/>
    </row>
    <row r="1193" spans="4:4" x14ac:dyDescent="0.2">
      <c r="D1193" s="139"/>
    </row>
    <row r="1194" spans="4:4" x14ac:dyDescent="0.2">
      <c r="D1194" s="139"/>
    </row>
    <row r="1195" spans="4:4" x14ac:dyDescent="0.2">
      <c r="D1195" s="139"/>
    </row>
    <row r="1196" spans="4:4" x14ac:dyDescent="0.2">
      <c r="D1196" s="139"/>
    </row>
    <row r="1197" spans="4:4" x14ac:dyDescent="0.2">
      <c r="D1197" s="139"/>
    </row>
    <row r="1198" spans="4:4" x14ac:dyDescent="0.2">
      <c r="D1198" s="139"/>
    </row>
    <row r="1199" spans="4:4" x14ac:dyDescent="0.2">
      <c r="D1199" s="139"/>
    </row>
    <row r="1200" spans="4:4" x14ac:dyDescent="0.2">
      <c r="D1200" s="139"/>
    </row>
    <row r="1201" spans="4:4" x14ac:dyDescent="0.2">
      <c r="D1201" s="139"/>
    </row>
    <row r="1202" spans="4:4" x14ac:dyDescent="0.2">
      <c r="D1202" s="139"/>
    </row>
    <row r="1203" spans="4:4" x14ac:dyDescent="0.2">
      <c r="D1203" s="139"/>
    </row>
    <row r="1204" spans="4:4" x14ac:dyDescent="0.2">
      <c r="D1204" s="139"/>
    </row>
    <row r="1205" spans="4:4" x14ac:dyDescent="0.2">
      <c r="D1205" s="139"/>
    </row>
    <row r="1206" spans="4:4" x14ac:dyDescent="0.2">
      <c r="D1206" s="139"/>
    </row>
    <row r="1207" spans="4:4" x14ac:dyDescent="0.2">
      <c r="D1207" s="139"/>
    </row>
    <row r="1208" spans="4:4" x14ac:dyDescent="0.2">
      <c r="D1208" s="139"/>
    </row>
    <row r="1209" spans="4:4" x14ac:dyDescent="0.2">
      <c r="D1209" s="139"/>
    </row>
    <row r="1210" spans="4:4" x14ac:dyDescent="0.2">
      <c r="D1210" s="139"/>
    </row>
    <row r="1211" spans="4:4" x14ac:dyDescent="0.2">
      <c r="D1211" s="139"/>
    </row>
    <row r="1212" spans="4:4" x14ac:dyDescent="0.2">
      <c r="D1212" s="139"/>
    </row>
    <row r="1213" spans="4:4" x14ac:dyDescent="0.2">
      <c r="D1213" s="139"/>
    </row>
    <row r="1214" spans="4:4" x14ac:dyDescent="0.2">
      <c r="D1214" s="139"/>
    </row>
    <row r="1215" spans="4:4" x14ac:dyDescent="0.2">
      <c r="D1215" s="139"/>
    </row>
    <row r="1216" spans="4:4" x14ac:dyDescent="0.2">
      <c r="D1216" s="139"/>
    </row>
    <row r="1217" spans="4:4" x14ac:dyDescent="0.2">
      <c r="D1217" s="139"/>
    </row>
    <row r="1218" spans="4:4" x14ac:dyDescent="0.2">
      <c r="D1218" s="139"/>
    </row>
    <row r="1219" spans="4:4" x14ac:dyDescent="0.2">
      <c r="D1219" s="139"/>
    </row>
    <row r="1220" spans="4:4" x14ac:dyDescent="0.2">
      <c r="D1220" s="139"/>
    </row>
    <row r="1221" spans="4:4" x14ac:dyDescent="0.2">
      <c r="D1221" s="139"/>
    </row>
    <row r="1222" spans="4:4" x14ac:dyDescent="0.2">
      <c r="D1222" s="139"/>
    </row>
    <row r="1223" spans="4:4" x14ac:dyDescent="0.2">
      <c r="D1223" s="139"/>
    </row>
    <row r="1224" spans="4:4" x14ac:dyDescent="0.2">
      <c r="D1224" s="139"/>
    </row>
    <row r="1225" spans="4:4" x14ac:dyDescent="0.2">
      <c r="D1225" s="139"/>
    </row>
    <row r="1226" spans="4:4" x14ac:dyDescent="0.2">
      <c r="D1226" s="139"/>
    </row>
    <row r="1227" spans="4:4" x14ac:dyDescent="0.2">
      <c r="D1227" s="139"/>
    </row>
    <row r="1228" spans="4:4" x14ac:dyDescent="0.2">
      <c r="D1228" s="139"/>
    </row>
    <row r="1229" spans="4:4" x14ac:dyDescent="0.2">
      <c r="D1229" s="139"/>
    </row>
    <row r="1230" spans="4:4" x14ac:dyDescent="0.2">
      <c r="D1230" s="139"/>
    </row>
    <row r="1231" spans="4:4" x14ac:dyDescent="0.2">
      <c r="D1231" s="139"/>
    </row>
    <row r="1232" spans="4:4" x14ac:dyDescent="0.2">
      <c r="D1232" s="139"/>
    </row>
    <row r="1233" spans="4:4" x14ac:dyDescent="0.2">
      <c r="D1233" s="139"/>
    </row>
    <row r="1234" spans="4:4" x14ac:dyDescent="0.2">
      <c r="D1234" s="139"/>
    </row>
    <row r="1235" spans="4:4" x14ac:dyDescent="0.2">
      <c r="D1235" s="139"/>
    </row>
    <row r="1236" spans="4:4" x14ac:dyDescent="0.2">
      <c r="D1236" s="139"/>
    </row>
    <row r="1237" spans="4:4" x14ac:dyDescent="0.2">
      <c r="D1237" s="139"/>
    </row>
    <row r="1238" spans="4:4" x14ac:dyDescent="0.2">
      <c r="D1238" s="139"/>
    </row>
    <row r="1239" spans="4:4" x14ac:dyDescent="0.2">
      <c r="D1239" s="139"/>
    </row>
    <row r="1240" spans="4:4" x14ac:dyDescent="0.2">
      <c r="D1240" s="139"/>
    </row>
    <row r="1241" spans="4:4" x14ac:dyDescent="0.2">
      <c r="D1241" s="139"/>
    </row>
    <row r="1242" spans="4:4" x14ac:dyDescent="0.2">
      <c r="D1242" s="139"/>
    </row>
    <row r="1243" spans="4:4" x14ac:dyDescent="0.2">
      <c r="D1243" s="139"/>
    </row>
    <row r="1244" spans="4:4" x14ac:dyDescent="0.2">
      <c r="D1244" s="139"/>
    </row>
    <row r="1245" spans="4:4" x14ac:dyDescent="0.2">
      <c r="D1245" s="139"/>
    </row>
    <row r="1246" spans="4:4" x14ac:dyDescent="0.2">
      <c r="D1246" s="139"/>
    </row>
    <row r="1247" spans="4:4" x14ac:dyDescent="0.2">
      <c r="D1247" s="139"/>
    </row>
    <row r="1248" spans="4:4" x14ac:dyDescent="0.2">
      <c r="D1248" s="139"/>
    </row>
    <row r="1249" spans="4:4" x14ac:dyDescent="0.2">
      <c r="D1249" s="139"/>
    </row>
    <row r="1250" spans="4:4" x14ac:dyDescent="0.2">
      <c r="D1250" s="139"/>
    </row>
    <row r="1251" spans="4:4" x14ac:dyDescent="0.2">
      <c r="D1251" s="139"/>
    </row>
    <row r="1252" spans="4:4" x14ac:dyDescent="0.2">
      <c r="D1252" s="139"/>
    </row>
    <row r="1253" spans="4:4" x14ac:dyDescent="0.2">
      <c r="D1253" s="139"/>
    </row>
    <row r="1254" spans="4:4" x14ac:dyDescent="0.2">
      <c r="D1254" s="139"/>
    </row>
    <row r="1255" spans="4:4" x14ac:dyDescent="0.2">
      <c r="D1255" s="139"/>
    </row>
    <row r="1256" spans="4:4" x14ac:dyDescent="0.2">
      <c r="D1256" s="139"/>
    </row>
    <row r="1257" spans="4:4" x14ac:dyDescent="0.2">
      <c r="D1257" s="139"/>
    </row>
    <row r="1258" spans="4:4" x14ac:dyDescent="0.2">
      <c r="D1258" s="139"/>
    </row>
    <row r="1259" spans="4:4" x14ac:dyDescent="0.2">
      <c r="D1259" s="139"/>
    </row>
    <row r="1260" spans="4:4" x14ac:dyDescent="0.2">
      <c r="D1260" s="139"/>
    </row>
    <row r="1261" spans="4:4" x14ac:dyDescent="0.2">
      <c r="D1261" s="139"/>
    </row>
    <row r="1262" spans="4:4" x14ac:dyDescent="0.2">
      <c r="D1262" s="139"/>
    </row>
    <row r="1263" spans="4:4" x14ac:dyDescent="0.2">
      <c r="D1263" s="139"/>
    </row>
    <row r="1264" spans="4:4" x14ac:dyDescent="0.2">
      <c r="D1264" s="139"/>
    </row>
    <row r="1265" spans="4:4" x14ac:dyDescent="0.2">
      <c r="D1265" s="139"/>
    </row>
    <row r="1266" spans="4:4" x14ac:dyDescent="0.2">
      <c r="D1266" s="139"/>
    </row>
    <row r="1267" spans="4:4" x14ac:dyDescent="0.2">
      <c r="D1267" s="139"/>
    </row>
    <row r="1268" spans="4:4" x14ac:dyDescent="0.2">
      <c r="D1268" s="139"/>
    </row>
    <row r="1269" spans="4:4" x14ac:dyDescent="0.2">
      <c r="D1269" s="139"/>
    </row>
    <row r="1270" spans="4:4" x14ac:dyDescent="0.2">
      <c r="D1270" s="139"/>
    </row>
    <row r="1271" spans="4:4" x14ac:dyDescent="0.2">
      <c r="D1271" s="139"/>
    </row>
    <row r="1272" spans="4:4" x14ac:dyDescent="0.2">
      <c r="D1272" s="139"/>
    </row>
    <row r="1273" spans="4:4" x14ac:dyDescent="0.2">
      <c r="D1273" s="139"/>
    </row>
    <row r="1274" spans="4:4" x14ac:dyDescent="0.2">
      <c r="D1274" s="139"/>
    </row>
    <row r="1275" spans="4:4" x14ac:dyDescent="0.2">
      <c r="D1275" s="139"/>
    </row>
    <row r="1276" spans="4:4" x14ac:dyDescent="0.2">
      <c r="D1276" s="139"/>
    </row>
    <row r="1277" spans="4:4" x14ac:dyDescent="0.2">
      <c r="D1277" s="139"/>
    </row>
    <row r="1278" spans="4:4" x14ac:dyDescent="0.2">
      <c r="D1278" s="139"/>
    </row>
    <row r="1279" spans="4:4" x14ac:dyDescent="0.2">
      <c r="D1279" s="139"/>
    </row>
    <row r="1280" spans="4:4" x14ac:dyDescent="0.2">
      <c r="D1280" s="139"/>
    </row>
    <row r="1281" spans="4:4" x14ac:dyDescent="0.2">
      <c r="D1281" s="139"/>
    </row>
    <row r="1282" spans="4:4" x14ac:dyDescent="0.2">
      <c r="D1282" s="139"/>
    </row>
    <row r="1283" spans="4:4" x14ac:dyDescent="0.2">
      <c r="D1283" s="139"/>
    </row>
    <row r="1284" spans="4:4" x14ac:dyDescent="0.2">
      <c r="D1284" s="139"/>
    </row>
    <row r="1285" spans="4:4" x14ac:dyDescent="0.2">
      <c r="D1285" s="139"/>
    </row>
    <row r="1286" spans="4:4" x14ac:dyDescent="0.2">
      <c r="D1286" s="139"/>
    </row>
    <row r="1287" spans="4:4" x14ac:dyDescent="0.2">
      <c r="D1287" s="139"/>
    </row>
    <row r="1288" spans="4:4" x14ac:dyDescent="0.2">
      <c r="D1288" s="139"/>
    </row>
    <row r="1289" spans="4:4" x14ac:dyDescent="0.2">
      <c r="D1289" s="139"/>
    </row>
    <row r="1290" spans="4:4" x14ac:dyDescent="0.2">
      <c r="D1290" s="139"/>
    </row>
    <row r="1291" spans="4:4" x14ac:dyDescent="0.2">
      <c r="D1291" s="139"/>
    </row>
    <row r="1292" spans="4:4" x14ac:dyDescent="0.2">
      <c r="D1292" s="139"/>
    </row>
    <row r="1293" spans="4:4" x14ac:dyDescent="0.2">
      <c r="D1293" s="139"/>
    </row>
    <row r="1294" spans="4:4" x14ac:dyDescent="0.2">
      <c r="D1294" s="139"/>
    </row>
    <row r="1295" spans="4:4" x14ac:dyDescent="0.2">
      <c r="D1295" s="139"/>
    </row>
    <row r="1296" spans="4:4" x14ac:dyDescent="0.2">
      <c r="D1296" s="139"/>
    </row>
    <row r="1297" spans="4:4" x14ac:dyDescent="0.2">
      <c r="D1297" s="139"/>
    </row>
    <row r="1298" spans="4:4" x14ac:dyDescent="0.2">
      <c r="D1298" s="139"/>
    </row>
    <row r="1299" spans="4:4" x14ac:dyDescent="0.2">
      <c r="D1299" s="139"/>
    </row>
    <row r="1300" spans="4:4" x14ac:dyDescent="0.2">
      <c r="D1300" s="139"/>
    </row>
    <row r="1301" spans="4:4" x14ac:dyDescent="0.2">
      <c r="D1301" s="139"/>
    </row>
    <row r="1302" spans="4:4" x14ac:dyDescent="0.2">
      <c r="D1302" s="139"/>
    </row>
    <row r="1303" spans="4:4" x14ac:dyDescent="0.2">
      <c r="D1303" s="139"/>
    </row>
    <row r="1304" spans="4:4" x14ac:dyDescent="0.2">
      <c r="D1304" s="139"/>
    </row>
    <row r="1305" spans="4:4" x14ac:dyDescent="0.2">
      <c r="D1305" s="139"/>
    </row>
    <row r="1306" spans="4:4" x14ac:dyDescent="0.2">
      <c r="D1306" s="139"/>
    </row>
    <row r="1307" spans="4:4" x14ac:dyDescent="0.2">
      <c r="D1307" s="139"/>
    </row>
    <row r="1308" spans="4:4" x14ac:dyDescent="0.2">
      <c r="D1308" s="139"/>
    </row>
    <row r="1309" spans="4:4" x14ac:dyDescent="0.2">
      <c r="D1309" s="139"/>
    </row>
    <row r="1310" spans="4:4" x14ac:dyDescent="0.2">
      <c r="D1310" s="139"/>
    </row>
    <row r="1311" spans="4:4" x14ac:dyDescent="0.2">
      <c r="D1311" s="139"/>
    </row>
    <row r="1312" spans="4:4" x14ac:dyDescent="0.2">
      <c r="D1312" s="139"/>
    </row>
    <row r="1313" spans="4:4" x14ac:dyDescent="0.2">
      <c r="D1313" s="139"/>
    </row>
    <row r="1314" spans="4:4" x14ac:dyDescent="0.2">
      <c r="D1314" s="139"/>
    </row>
    <row r="1315" spans="4:4" x14ac:dyDescent="0.2">
      <c r="D1315" s="139"/>
    </row>
    <row r="1316" spans="4:4" x14ac:dyDescent="0.2">
      <c r="D1316" s="139"/>
    </row>
    <row r="1317" spans="4:4" x14ac:dyDescent="0.2">
      <c r="D1317" s="139"/>
    </row>
    <row r="1318" spans="4:4" x14ac:dyDescent="0.2">
      <c r="D1318" s="139"/>
    </row>
    <row r="1319" spans="4:4" x14ac:dyDescent="0.2">
      <c r="D1319" s="139"/>
    </row>
    <row r="1320" spans="4:4" x14ac:dyDescent="0.2">
      <c r="D1320" s="139"/>
    </row>
    <row r="1321" spans="4:4" x14ac:dyDescent="0.2">
      <c r="D1321" s="139"/>
    </row>
    <row r="1322" spans="4:4" x14ac:dyDescent="0.2">
      <c r="D1322" s="139"/>
    </row>
    <row r="1323" spans="4:4" x14ac:dyDescent="0.2">
      <c r="D1323" s="139"/>
    </row>
    <row r="1324" spans="4:4" x14ac:dyDescent="0.2">
      <c r="D1324" s="139"/>
    </row>
    <row r="1325" spans="4:4" x14ac:dyDescent="0.2">
      <c r="D1325" s="139"/>
    </row>
    <row r="1326" spans="4:4" x14ac:dyDescent="0.2">
      <c r="D1326" s="139"/>
    </row>
    <row r="1327" spans="4:4" x14ac:dyDescent="0.2">
      <c r="D1327" s="139"/>
    </row>
    <row r="1328" spans="4:4" x14ac:dyDescent="0.2">
      <c r="D1328" s="139"/>
    </row>
    <row r="1329" spans="4:4" x14ac:dyDescent="0.2">
      <c r="D1329" s="139"/>
    </row>
    <row r="1330" spans="4:4" x14ac:dyDescent="0.2">
      <c r="D1330" s="139"/>
    </row>
    <row r="1331" spans="4:4" x14ac:dyDescent="0.2">
      <c r="D1331" s="139"/>
    </row>
    <row r="1332" spans="4:4" x14ac:dyDescent="0.2">
      <c r="D1332" s="139"/>
    </row>
    <row r="1333" spans="4:4" x14ac:dyDescent="0.2">
      <c r="D1333" s="139"/>
    </row>
    <row r="1334" spans="4:4" x14ac:dyDescent="0.2">
      <c r="D1334" s="139"/>
    </row>
    <row r="1335" spans="4:4" x14ac:dyDescent="0.2">
      <c r="D1335" s="139"/>
    </row>
    <row r="1336" spans="4:4" x14ac:dyDescent="0.2">
      <c r="D1336" s="139"/>
    </row>
    <row r="1337" spans="4:4" x14ac:dyDescent="0.2">
      <c r="D1337" s="139"/>
    </row>
    <row r="1338" spans="4:4" x14ac:dyDescent="0.2">
      <c r="D1338" s="139"/>
    </row>
    <row r="1339" spans="4:4" x14ac:dyDescent="0.2">
      <c r="D1339" s="139"/>
    </row>
    <row r="1340" spans="4:4" x14ac:dyDescent="0.2">
      <c r="D1340" s="139"/>
    </row>
    <row r="1341" spans="4:4" x14ac:dyDescent="0.2">
      <c r="D1341" s="139"/>
    </row>
    <row r="1342" spans="4:4" x14ac:dyDescent="0.2">
      <c r="D1342" s="139"/>
    </row>
    <row r="1343" spans="4:4" x14ac:dyDescent="0.2">
      <c r="D1343" s="139"/>
    </row>
    <row r="1344" spans="4:4" x14ac:dyDescent="0.2">
      <c r="D1344" s="139"/>
    </row>
    <row r="1345" spans="4:4" x14ac:dyDescent="0.2">
      <c r="D1345" s="139"/>
    </row>
    <row r="1346" spans="4:4" x14ac:dyDescent="0.2">
      <c r="D1346" s="139"/>
    </row>
    <row r="1347" spans="4:4" x14ac:dyDescent="0.2">
      <c r="D1347" s="139"/>
    </row>
    <row r="1348" spans="4:4" x14ac:dyDescent="0.2">
      <c r="D1348" s="139"/>
    </row>
    <row r="1349" spans="4:4" x14ac:dyDescent="0.2">
      <c r="D1349" s="139"/>
    </row>
    <row r="1350" spans="4:4" x14ac:dyDescent="0.2">
      <c r="D1350" s="139"/>
    </row>
    <row r="1351" spans="4:4" x14ac:dyDescent="0.2">
      <c r="D1351" s="139"/>
    </row>
    <row r="1352" spans="4:4" x14ac:dyDescent="0.2">
      <c r="D1352" s="139"/>
    </row>
    <row r="1353" spans="4:4" x14ac:dyDescent="0.2">
      <c r="D1353" s="139"/>
    </row>
    <row r="1354" spans="4:4" x14ac:dyDescent="0.2">
      <c r="D1354" s="139"/>
    </row>
    <row r="1355" spans="4:4" x14ac:dyDescent="0.2">
      <c r="D1355" s="139"/>
    </row>
    <row r="1356" spans="4:4" x14ac:dyDescent="0.2">
      <c r="D1356" s="139"/>
    </row>
    <row r="1357" spans="4:4" x14ac:dyDescent="0.2">
      <c r="D1357" s="139"/>
    </row>
    <row r="1358" spans="4:4" x14ac:dyDescent="0.2">
      <c r="D1358" s="139"/>
    </row>
    <row r="1359" spans="4:4" x14ac:dyDescent="0.2">
      <c r="D1359" s="139"/>
    </row>
    <row r="1360" spans="4:4" x14ac:dyDescent="0.2">
      <c r="D1360" s="139"/>
    </row>
    <row r="1361" spans="4:4" x14ac:dyDescent="0.2">
      <c r="D1361" s="139"/>
    </row>
    <row r="1362" spans="4:4" x14ac:dyDescent="0.2">
      <c r="D1362" s="139"/>
    </row>
    <row r="1363" spans="4:4" x14ac:dyDescent="0.2">
      <c r="D1363" s="139"/>
    </row>
    <row r="1364" spans="4:4" x14ac:dyDescent="0.2">
      <c r="D1364" s="139"/>
    </row>
    <row r="1365" spans="4:4" x14ac:dyDescent="0.2">
      <c r="D1365" s="139"/>
    </row>
    <row r="1366" spans="4:4" x14ac:dyDescent="0.2">
      <c r="D1366" s="139"/>
    </row>
    <row r="1367" spans="4:4" x14ac:dyDescent="0.2">
      <c r="D1367" s="139"/>
    </row>
    <row r="1368" spans="4:4" x14ac:dyDescent="0.2">
      <c r="D1368" s="139"/>
    </row>
    <row r="1369" spans="4:4" x14ac:dyDescent="0.2">
      <c r="D1369" s="139"/>
    </row>
    <row r="1370" spans="4:4" x14ac:dyDescent="0.2">
      <c r="D1370" s="139"/>
    </row>
    <row r="1371" spans="4:4" x14ac:dyDescent="0.2">
      <c r="D1371" s="139"/>
    </row>
    <row r="1372" spans="4:4" x14ac:dyDescent="0.2">
      <c r="D1372" s="139"/>
    </row>
    <row r="1373" spans="4:4" x14ac:dyDescent="0.2">
      <c r="D1373" s="139"/>
    </row>
    <row r="1374" spans="4:4" x14ac:dyDescent="0.2">
      <c r="D1374" s="139"/>
    </row>
    <row r="1375" spans="4:4" x14ac:dyDescent="0.2">
      <c r="D1375" s="139"/>
    </row>
    <row r="1376" spans="4:4" x14ac:dyDescent="0.2">
      <c r="D1376" s="139"/>
    </row>
    <row r="1377" spans="4:4" x14ac:dyDescent="0.2">
      <c r="D1377" s="139"/>
    </row>
    <row r="1378" spans="4:4" x14ac:dyDescent="0.2">
      <c r="D1378" s="139"/>
    </row>
    <row r="1379" spans="4:4" x14ac:dyDescent="0.2">
      <c r="D1379" s="139"/>
    </row>
    <row r="1380" spans="4:4" x14ac:dyDescent="0.2">
      <c r="D1380" s="139"/>
    </row>
    <row r="1381" spans="4:4" x14ac:dyDescent="0.2">
      <c r="D1381" s="139"/>
    </row>
    <row r="1382" spans="4:4" x14ac:dyDescent="0.2">
      <c r="D1382" s="139"/>
    </row>
    <row r="1383" spans="4:4" x14ac:dyDescent="0.2">
      <c r="D1383" s="139"/>
    </row>
    <row r="1384" spans="4:4" x14ac:dyDescent="0.2">
      <c r="D1384" s="139"/>
    </row>
    <row r="1385" spans="4:4" x14ac:dyDescent="0.2">
      <c r="D1385" s="139"/>
    </row>
    <row r="1386" spans="4:4" x14ac:dyDescent="0.2">
      <c r="D1386" s="139"/>
    </row>
    <row r="1387" spans="4:4" x14ac:dyDescent="0.2">
      <c r="D1387" s="139"/>
    </row>
    <row r="1388" spans="4:4" x14ac:dyDescent="0.2">
      <c r="D1388" s="139"/>
    </row>
    <row r="1389" spans="4:4" x14ac:dyDescent="0.2">
      <c r="D1389" s="139"/>
    </row>
    <row r="1390" spans="4:4" x14ac:dyDescent="0.2">
      <c r="D1390" s="139"/>
    </row>
    <row r="1391" spans="4:4" x14ac:dyDescent="0.2">
      <c r="D1391" s="139"/>
    </row>
    <row r="1392" spans="4:4" x14ac:dyDescent="0.2">
      <c r="D1392" s="139"/>
    </row>
    <row r="1393" spans="4:4" x14ac:dyDescent="0.2">
      <c r="D1393" s="139"/>
    </row>
    <row r="1394" spans="4:4" x14ac:dyDescent="0.2">
      <c r="D1394" s="139"/>
    </row>
    <row r="1395" spans="4:4" x14ac:dyDescent="0.2">
      <c r="D1395" s="139"/>
    </row>
    <row r="1396" spans="4:4" x14ac:dyDescent="0.2">
      <c r="D1396" s="139"/>
    </row>
    <row r="1397" spans="4:4" x14ac:dyDescent="0.2">
      <c r="D1397" s="139"/>
    </row>
    <row r="1398" spans="4:4" x14ac:dyDescent="0.2">
      <c r="D1398" s="139"/>
    </row>
    <row r="1399" spans="4:4" x14ac:dyDescent="0.2">
      <c r="D1399" s="139"/>
    </row>
    <row r="1400" spans="4:4" x14ac:dyDescent="0.2">
      <c r="D1400" s="139"/>
    </row>
    <row r="1401" spans="4:4" x14ac:dyDescent="0.2">
      <c r="D1401" s="139"/>
    </row>
    <row r="1402" spans="4:4" x14ac:dyDescent="0.2">
      <c r="D1402" s="139"/>
    </row>
    <row r="1403" spans="4:4" x14ac:dyDescent="0.2">
      <c r="D1403" s="139"/>
    </row>
    <row r="1404" spans="4:4" x14ac:dyDescent="0.2">
      <c r="D1404" s="139"/>
    </row>
    <row r="1405" spans="4:4" x14ac:dyDescent="0.2">
      <c r="D1405" s="139"/>
    </row>
    <row r="1406" spans="4:4" x14ac:dyDescent="0.2">
      <c r="D1406" s="139"/>
    </row>
    <row r="1407" spans="4:4" x14ac:dyDescent="0.2">
      <c r="D1407" s="139"/>
    </row>
    <row r="1408" spans="4:4" x14ac:dyDescent="0.2">
      <c r="D1408" s="139"/>
    </row>
    <row r="1409" spans="4:4" x14ac:dyDescent="0.2">
      <c r="D1409" s="139"/>
    </row>
    <row r="1410" spans="4:4" x14ac:dyDescent="0.2">
      <c r="D1410" s="139"/>
    </row>
    <row r="1411" spans="4:4" x14ac:dyDescent="0.2">
      <c r="D1411" s="139"/>
    </row>
    <row r="1412" spans="4:4" x14ac:dyDescent="0.2">
      <c r="D1412" s="139"/>
    </row>
    <row r="1413" spans="4:4" x14ac:dyDescent="0.2">
      <c r="D1413" s="139"/>
    </row>
    <row r="1414" spans="4:4" x14ac:dyDescent="0.2">
      <c r="D1414" s="139"/>
    </row>
    <row r="1415" spans="4:4" x14ac:dyDescent="0.2">
      <c r="D1415" s="139"/>
    </row>
    <row r="1416" spans="4:4" x14ac:dyDescent="0.2">
      <c r="D1416" s="139"/>
    </row>
    <row r="1417" spans="4:4" x14ac:dyDescent="0.2">
      <c r="D1417" s="139"/>
    </row>
    <row r="1418" spans="4:4" x14ac:dyDescent="0.2">
      <c r="D1418" s="139"/>
    </row>
    <row r="1419" spans="4:4" x14ac:dyDescent="0.2">
      <c r="D1419" s="139"/>
    </row>
    <row r="1420" spans="4:4" x14ac:dyDescent="0.2">
      <c r="D1420" s="139"/>
    </row>
    <row r="1421" spans="4:4" x14ac:dyDescent="0.2">
      <c r="D1421" s="139"/>
    </row>
    <row r="1422" spans="4:4" x14ac:dyDescent="0.2">
      <c r="D1422" s="139"/>
    </row>
    <row r="1423" spans="4:4" x14ac:dyDescent="0.2">
      <c r="D1423" s="139"/>
    </row>
    <row r="1424" spans="4:4" x14ac:dyDescent="0.2">
      <c r="D1424" s="139"/>
    </row>
    <row r="1425" spans="4:4" x14ac:dyDescent="0.2">
      <c r="D1425" s="139"/>
    </row>
    <row r="1426" spans="4:4" x14ac:dyDescent="0.2">
      <c r="D1426" s="139"/>
    </row>
    <row r="1427" spans="4:4" x14ac:dyDescent="0.2">
      <c r="D1427" s="139"/>
    </row>
    <row r="1428" spans="4:4" x14ac:dyDescent="0.2">
      <c r="D1428" s="139"/>
    </row>
    <row r="1429" spans="4:4" x14ac:dyDescent="0.2">
      <c r="D1429" s="139"/>
    </row>
    <row r="1430" spans="4:4" x14ac:dyDescent="0.2">
      <c r="D1430" s="139"/>
    </row>
    <row r="1431" spans="4:4" x14ac:dyDescent="0.2">
      <c r="D1431" s="139"/>
    </row>
    <row r="1432" spans="4:4" x14ac:dyDescent="0.2">
      <c r="D1432" s="139"/>
    </row>
    <row r="1433" spans="4:4" x14ac:dyDescent="0.2">
      <c r="D1433" s="139"/>
    </row>
    <row r="1434" spans="4:4" x14ac:dyDescent="0.2">
      <c r="D1434" s="139"/>
    </row>
    <row r="1435" spans="4:4" x14ac:dyDescent="0.2">
      <c r="D1435" s="139"/>
    </row>
    <row r="1436" spans="4:4" x14ac:dyDescent="0.2">
      <c r="D1436" s="139"/>
    </row>
    <row r="1437" spans="4:4" x14ac:dyDescent="0.2">
      <c r="D1437" s="139"/>
    </row>
    <row r="1438" spans="4:4" x14ac:dyDescent="0.2">
      <c r="D1438" s="139"/>
    </row>
    <row r="1439" spans="4:4" x14ac:dyDescent="0.2">
      <c r="D1439" s="139"/>
    </row>
    <row r="1440" spans="4:4" x14ac:dyDescent="0.2">
      <c r="D1440" s="139"/>
    </row>
    <row r="1441" spans="4:4" x14ac:dyDescent="0.2">
      <c r="D1441" s="139"/>
    </row>
    <row r="1442" spans="4:4" x14ac:dyDescent="0.2">
      <c r="D1442" s="139"/>
    </row>
    <row r="1443" spans="4:4" x14ac:dyDescent="0.2">
      <c r="D1443" s="139"/>
    </row>
    <row r="1444" spans="4:4" x14ac:dyDescent="0.2">
      <c r="D1444" s="139"/>
    </row>
    <row r="1445" spans="4:4" x14ac:dyDescent="0.2">
      <c r="D1445" s="139"/>
    </row>
    <row r="1446" spans="4:4" x14ac:dyDescent="0.2">
      <c r="D1446" s="139"/>
    </row>
    <row r="1447" spans="4:4" x14ac:dyDescent="0.2">
      <c r="D1447" s="139"/>
    </row>
    <row r="1448" spans="4:4" x14ac:dyDescent="0.2">
      <c r="D1448" s="139"/>
    </row>
    <row r="1449" spans="4:4" x14ac:dyDescent="0.2">
      <c r="D1449" s="139"/>
    </row>
    <row r="1450" spans="4:4" x14ac:dyDescent="0.2">
      <c r="D1450" s="139"/>
    </row>
    <row r="1451" spans="4:4" x14ac:dyDescent="0.2">
      <c r="D1451" s="139"/>
    </row>
    <row r="1452" spans="4:4" x14ac:dyDescent="0.2">
      <c r="D1452" s="139"/>
    </row>
    <row r="1453" spans="4:4" x14ac:dyDescent="0.2">
      <c r="D1453" s="139"/>
    </row>
    <row r="1454" spans="4:4" x14ac:dyDescent="0.2">
      <c r="D1454" s="139"/>
    </row>
    <row r="1455" spans="4:4" x14ac:dyDescent="0.2">
      <c r="D1455" s="139"/>
    </row>
    <row r="1456" spans="4:4" x14ac:dyDescent="0.2">
      <c r="D1456" s="139"/>
    </row>
    <row r="1457" spans="4:4" x14ac:dyDescent="0.2">
      <c r="D1457" s="139"/>
    </row>
    <row r="1458" spans="4:4" x14ac:dyDescent="0.2">
      <c r="D1458" s="139"/>
    </row>
    <row r="1459" spans="4:4" x14ac:dyDescent="0.2">
      <c r="D1459" s="139"/>
    </row>
    <row r="1460" spans="4:4" x14ac:dyDescent="0.2">
      <c r="D1460" s="139"/>
    </row>
    <row r="1461" spans="4:4" x14ac:dyDescent="0.2">
      <c r="D1461" s="139"/>
    </row>
    <row r="1462" spans="4:4" x14ac:dyDescent="0.2">
      <c r="D1462" s="139"/>
    </row>
    <row r="1463" spans="4:4" x14ac:dyDescent="0.2">
      <c r="D1463" s="139"/>
    </row>
    <row r="1464" spans="4:4" x14ac:dyDescent="0.2">
      <c r="D1464" s="139"/>
    </row>
    <row r="1465" spans="4:4" x14ac:dyDescent="0.2">
      <c r="D1465" s="139"/>
    </row>
    <row r="1466" spans="4:4" x14ac:dyDescent="0.2">
      <c r="D1466" s="139"/>
    </row>
    <row r="1467" spans="4:4" x14ac:dyDescent="0.2">
      <c r="D1467" s="139"/>
    </row>
    <row r="1468" spans="4:4" x14ac:dyDescent="0.2">
      <c r="D1468" s="139"/>
    </row>
    <row r="1469" spans="4:4" x14ac:dyDescent="0.2">
      <c r="D1469" s="139"/>
    </row>
    <row r="1470" spans="4:4" x14ac:dyDescent="0.2">
      <c r="D1470" s="139"/>
    </row>
    <row r="1471" spans="4:4" x14ac:dyDescent="0.2">
      <c r="D1471" s="139"/>
    </row>
    <row r="1472" spans="4:4" x14ac:dyDescent="0.2">
      <c r="D1472" s="139"/>
    </row>
    <row r="1473" spans="4:4" x14ac:dyDescent="0.2">
      <c r="D1473" s="139"/>
    </row>
    <row r="1474" spans="4:4" x14ac:dyDescent="0.2">
      <c r="D1474" s="139"/>
    </row>
    <row r="1475" spans="4:4" x14ac:dyDescent="0.2">
      <c r="D1475" s="139"/>
    </row>
    <row r="1476" spans="4:4" x14ac:dyDescent="0.2">
      <c r="D1476" s="139"/>
    </row>
    <row r="1477" spans="4:4" x14ac:dyDescent="0.2">
      <c r="D1477" s="139"/>
    </row>
    <row r="1478" spans="4:4" x14ac:dyDescent="0.2">
      <c r="D1478" s="139"/>
    </row>
    <row r="1479" spans="4:4" x14ac:dyDescent="0.2">
      <c r="D1479" s="139"/>
    </row>
    <row r="1480" spans="4:4" x14ac:dyDescent="0.2">
      <c r="D1480" s="139"/>
    </row>
    <row r="1481" spans="4:4" x14ac:dyDescent="0.2">
      <c r="D1481" s="139"/>
    </row>
    <row r="1482" spans="4:4" x14ac:dyDescent="0.2">
      <c r="D1482" s="139"/>
    </row>
    <row r="1483" spans="4:4" x14ac:dyDescent="0.2">
      <c r="D1483" s="139"/>
    </row>
    <row r="1484" spans="4:4" x14ac:dyDescent="0.2">
      <c r="D1484" s="139"/>
    </row>
    <row r="1485" spans="4:4" x14ac:dyDescent="0.2">
      <c r="D1485" s="139"/>
    </row>
    <row r="1486" spans="4:4" x14ac:dyDescent="0.2">
      <c r="D1486" s="139"/>
    </row>
    <row r="1487" spans="4:4" x14ac:dyDescent="0.2">
      <c r="D1487" s="139"/>
    </row>
    <row r="1488" spans="4:4" x14ac:dyDescent="0.2">
      <c r="D1488" s="139"/>
    </row>
    <row r="1489" spans="4:4" x14ac:dyDescent="0.2">
      <c r="D1489" s="139"/>
    </row>
    <row r="1490" spans="4:4" x14ac:dyDescent="0.2">
      <c r="D1490" s="139"/>
    </row>
    <row r="1491" spans="4:4" x14ac:dyDescent="0.2">
      <c r="D1491" s="139"/>
    </row>
    <row r="1492" spans="4:4" x14ac:dyDescent="0.2">
      <c r="D1492" s="139"/>
    </row>
    <row r="1493" spans="4:4" x14ac:dyDescent="0.2">
      <c r="D1493" s="139"/>
    </row>
    <row r="1494" spans="4:4" x14ac:dyDescent="0.2">
      <c r="D1494" s="139"/>
    </row>
    <row r="1495" spans="4:4" x14ac:dyDescent="0.2">
      <c r="D1495" s="139"/>
    </row>
    <row r="1496" spans="4:4" x14ac:dyDescent="0.2">
      <c r="D1496" s="139"/>
    </row>
    <row r="1497" spans="4:4" x14ac:dyDescent="0.2">
      <c r="D1497" s="139"/>
    </row>
    <row r="1498" spans="4:4" x14ac:dyDescent="0.2">
      <c r="D1498" s="139"/>
    </row>
    <row r="1499" spans="4:4" x14ac:dyDescent="0.2">
      <c r="D1499" s="139"/>
    </row>
    <row r="1500" spans="4:4" x14ac:dyDescent="0.2">
      <c r="D1500" s="139"/>
    </row>
    <row r="1501" spans="4:4" x14ac:dyDescent="0.2">
      <c r="D1501" s="139"/>
    </row>
    <row r="1502" spans="4:4" x14ac:dyDescent="0.2">
      <c r="D1502" s="139"/>
    </row>
    <row r="1503" spans="4:4" x14ac:dyDescent="0.2">
      <c r="D1503" s="139"/>
    </row>
    <row r="1504" spans="4:4" x14ac:dyDescent="0.2">
      <c r="D1504" s="139"/>
    </row>
    <row r="1505" spans="4:4" x14ac:dyDescent="0.2">
      <c r="D1505" s="139"/>
    </row>
    <row r="1506" spans="4:4" x14ac:dyDescent="0.2">
      <c r="D1506" s="139"/>
    </row>
    <row r="1507" spans="4:4" x14ac:dyDescent="0.2">
      <c r="D1507" s="139"/>
    </row>
    <row r="1508" spans="4:4" x14ac:dyDescent="0.2">
      <c r="D1508" s="139"/>
    </row>
    <row r="1509" spans="4:4" x14ac:dyDescent="0.2">
      <c r="D1509" s="139"/>
    </row>
    <row r="1510" spans="4:4" x14ac:dyDescent="0.2">
      <c r="D1510" s="139"/>
    </row>
    <row r="1511" spans="4:4" x14ac:dyDescent="0.2">
      <c r="D1511" s="139"/>
    </row>
    <row r="1512" spans="4:4" x14ac:dyDescent="0.2">
      <c r="D1512" s="139"/>
    </row>
    <row r="1513" spans="4:4" x14ac:dyDescent="0.2">
      <c r="D1513" s="139"/>
    </row>
    <row r="1514" spans="4:4" x14ac:dyDescent="0.2">
      <c r="D1514" s="139"/>
    </row>
    <row r="1515" spans="4:4" x14ac:dyDescent="0.2">
      <c r="D1515" s="139"/>
    </row>
    <row r="1516" spans="4:4" x14ac:dyDescent="0.2">
      <c r="D1516" s="139"/>
    </row>
    <row r="1517" spans="4:4" x14ac:dyDescent="0.2">
      <c r="D1517" s="139"/>
    </row>
    <row r="1518" spans="4:4" x14ac:dyDescent="0.2">
      <c r="D1518" s="139"/>
    </row>
    <row r="1519" spans="4:4" x14ac:dyDescent="0.2">
      <c r="D1519" s="139"/>
    </row>
    <row r="1520" spans="4:4" x14ac:dyDescent="0.2">
      <c r="D1520" s="139"/>
    </row>
    <row r="1521" spans="4:4" x14ac:dyDescent="0.2">
      <c r="D1521" s="139"/>
    </row>
    <row r="1522" spans="4:4" x14ac:dyDescent="0.2">
      <c r="D1522" s="139"/>
    </row>
    <row r="1523" spans="4:4" x14ac:dyDescent="0.2">
      <c r="D1523" s="139"/>
    </row>
    <row r="1524" spans="4:4" x14ac:dyDescent="0.2">
      <c r="D1524" s="139"/>
    </row>
    <row r="1525" spans="4:4" x14ac:dyDescent="0.2">
      <c r="D1525" s="139"/>
    </row>
    <row r="1526" spans="4:4" x14ac:dyDescent="0.2">
      <c r="D1526" s="139"/>
    </row>
    <row r="1527" spans="4:4" x14ac:dyDescent="0.2">
      <c r="D1527" s="139"/>
    </row>
    <row r="1528" spans="4:4" x14ac:dyDescent="0.2">
      <c r="D1528" s="139"/>
    </row>
    <row r="1529" spans="4:4" x14ac:dyDescent="0.2">
      <c r="D1529" s="139"/>
    </row>
    <row r="1530" spans="4:4" x14ac:dyDescent="0.2">
      <c r="D1530" s="139"/>
    </row>
    <row r="1531" spans="4:4" x14ac:dyDescent="0.2">
      <c r="D1531" s="139"/>
    </row>
    <row r="1532" spans="4:4" x14ac:dyDescent="0.2">
      <c r="D1532" s="139"/>
    </row>
    <row r="1533" spans="4:4" x14ac:dyDescent="0.2">
      <c r="D1533" s="139"/>
    </row>
    <row r="1534" spans="4:4" x14ac:dyDescent="0.2">
      <c r="D1534" s="139"/>
    </row>
    <row r="1535" spans="4:4" x14ac:dyDescent="0.2">
      <c r="D1535" s="139"/>
    </row>
    <row r="1536" spans="4:4" x14ac:dyDescent="0.2">
      <c r="D1536" s="139"/>
    </row>
    <row r="1537" spans="4:4" x14ac:dyDescent="0.2">
      <c r="D1537" s="139"/>
    </row>
    <row r="1538" spans="4:4" x14ac:dyDescent="0.2">
      <c r="D1538" s="139"/>
    </row>
    <row r="1539" spans="4:4" x14ac:dyDescent="0.2">
      <c r="D1539" s="139"/>
    </row>
    <row r="1540" spans="4:4" x14ac:dyDescent="0.2">
      <c r="D1540" s="139"/>
    </row>
    <row r="1541" spans="4:4" x14ac:dyDescent="0.2">
      <c r="D1541" s="139"/>
    </row>
    <row r="1542" spans="4:4" x14ac:dyDescent="0.2">
      <c r="D1542" s="139"/>
    </row>
    <row r="1543" spans="4:4" x14ac:dyDescent="0.2">
      <c r="D1543" s="139"/>
    </row>
    <row r="1544" spans="4:4" x14ac:dyDescent="0.2">
      <c r="D1544" s="139"/>
    </row>
    <row r="1545" spans="4:4" x14ac:dyDescent="0.2">
      <c r="D1545" s="139"/>
    </row>
    <row r="1546" spans="4:4" x14ac:dyDescent="0.2">
      <c r="D1546" s="139"/>
    </row>
    <row r="1547" spans="4:4" x14ac:dyDescent="0.2">
      <c r="D1547" s="139"/>
    </row>
    <row r="1548" spans="4:4" x14ac:dyDescent="0.2">
      <c r="D1548" s="139"/>
    </row>
    <row r="1549" spans="4:4" x14ac:dyDescent="0.2">
      <c r="D1549" s="139"/>
    </row>
    <row r="1550" spans="4:4" x14ac:dyDescent="0.2">
      <c r="D1550" s="139"/>
    </row>
    <row r="1551" spans="4:4" x14ac:dyDescent="0.2">
      <c r="D1551" s="139"/>
    </row>
    <row r="1552" spans="4:4" x14ac:dyDescent="0.2">
      <c r="D1552" s="139"/>
    </row>
    <row r="1553" spans="4:4" x14ac:dyDescent="0.2">
      <c r="D1553" s="139"/>
    </row>
    <row r="1554" spans="4:4" x14ac:dyDescent="0.2">
      <c r="D1554" s="139"/>
    </row>
    <row r="1555" spans="4:4" x14ac:dyDescent="0.2">
      <c r="D1555" s="139"/>
    </row>
    <row r="1556" spans="4:4" x14ac:dyDescent="0.2">
      <c r="D1556" s="139"/>
    </row>
    <row r="1557" spans="4:4" x14ac:dyDescent="0.2">
      <c r="D1557" s="139"/>
    </row>
    <row r="1558" spans="4:4" x14ac:dyDescent="0.2">
      <c r="D1558" s="139"/>
    </row>
    <row r="1559" spans="4:4" x14ac:dyDescent="0.2">
      <c r="D1559" s="139"/>
    </row>
    <row r="1560" spans="4:4" x14ac:dyDescent="0.2">
      <c r="D1560" s="139"/>
    </row>
    <row r="1561" spans="4:4" x14ac:dyDescent="0.2">
      <c r="D1561" s="139"/>
    </row>
    <row r="1562" spans="4:4" x14ac:dyDescent="0.2">
      <c r="D1562" s="139"/>
    </row>
    <row r="1563" spans="4:4" x14ac:dyDescent="0.2">
      <c r="D1563" s="139"/>
    </row>
    <row r="1564" spans="4:4" x14ac:dyDescent="0.2">
      <c r="D1564" s="139"/>
    </row>
    <row r="1565" spans="4:4" x14ac:dyDescent="0.2">
      <c r="D1565" s="139"/>
    </row>
    <row r="1566" spans="4:4" x14ac:dyDescent="0.2">
      <c r="D1566" s="139"/>
    </row>
    <row r="1567" spans="4:4" x14ac:dyDescent="0.2">
      <c r="D1567" s="139"/>
    </row>
    <row r="1568" spans="4:4" x14ac:dyDescent="0.2">
      <c r="D1568" s="139"/>
    </row>
    <row r="1569" spans="4:4" x14ac:dyDescent="0.2">
      <c r="D1569" s="139"/>
    </row>
    <row r="1570" spans="4:4" x14ac:dyDescent="0.2">
      <c r="D1570" s="139"/>
    </row>
    <row r="1571" spans="4:4" x14ac:dyDescent="0.2">
      <c r="D1571" s="139"/>
    </row>
    <row r="1572" spans="4:4" x14ac:dyDescent="0.2">
      <c r="D1572" s="139"/>
    </row>
    <row r="1573" spans="4:4" x14ac:dyDescent="0.2">
      <c r="D1573" s="139"/>
    </row>
    <row r="1574" spans="4:4" x14ac:dyDescent="0.2">
      <c r="D1574" s="139"/>
    </row>
    <row r="1575" spans="4:4" x14ac:dyDescent="0.2">
      <c r="D1575" s="139"/>
    </row>
    <row r="1576" spans="4:4" x14ac:dyDescent="0.2">
      <c r="D1576" s="139"/>
    </row>
    <row r="1577" spans="4:4" x14ac:dyDescent="0.2">
      <c r="D1577" s="139"/>
    </row>
    <row r="1578" spans="4:4" x14ac:dyDescent="0.2">
      <c r="D1578" s="139"/>
    </row>
    <row r="1579" spans="4:4" x14ac:dyDescent="0.2">
      <c r="D1579" s="139"/>
    </row>
    <row r="1580" spans="4:4" x14ac:dyDescent="0.2">
      <c r="D1580" s="139"/>
    </row>
    <row r="1581" spans="4:4" x14ac:dyDescent="0.2">
      <c r="D1581" s="139"/>
    </row>
    <row r="1582" spans="4:4" x14ac:dyDescent="0.2">
      <c r="D1582" s="139"/>
    </row>
    <row r="1583" spans="4:4" x14ac:dyDescent="0.2">
      <c r="D1583" s="139"/>
    </row>
    <row r="1584" spans="4:4" x14ac:dyDescent="0.2">
      <c r="D1584" s="139"/>
    </row>
    <row r="1585" spans="4:4" x14ac:dyDescent="0.2">
      <c r="D1585" s="139"/>
    </row>
    <row r="1586" spans="4:4" x14ac:dyDescent="0.2">
      <c r="D1586" s="139"/>
    </row>
    <row r="1587" spans="4:4" x14ac:dyDescent="0.2">
      <c r="D1587" s="139"/>
    </row>
    <row r="1588" spans="4:4" x14ac:dyDescent="0.2">
      <c r="D1588" s="139"/>
    </row>
    <row r="1589" spans="4:4" x14ac:dyDescent="0.2">
      <c r="D1589" s="139"/>
    </row>
    <row r="1590" spans="4:4" x14ac:dyDescent="0.2">
      <c r="D1590" s="139"/>
    </row>
    <row r="1591" spans="4:4" x14ac:dyDescent="0.2">
      <c r="D1591" s="139"/>
    </row>
    <row r="1592" spans="4:4" x14ac:dyDescent="0.2">
      <c r="D1592" s="139"/>
    </row>
    <row r="1593" spans="4:4" x14ac:dyDescent="0.2">
      <c r="D1593" s="139"/>
    </row>
    <row r="1594" spans="4:4" x14ac:dyDescent="0.2">
      <c r="D1594" s="139"/>
    </row>
    <row r="1595" spans="4:4" x14ac:dyDescent="0.2">
      <c r="D1595" s="139"/>
    </row>
    <row r="1596" spans="4:4" x14ac:dyDescent="0.2">
      <c r="D1596" s="139"/>
    </row>
    <row r="1597" spans="4:4" x14ac:dyDescent="0.2">
      <c r="D1597" s="139"/>
    </row>
    <row r="1598" spans="4:4" x14ac:dyDescent="0.2">
      <c r="D1598" s="139"/>
    </row>
    <row r="1599" spans="4:4" x14ac:dyDescent="0.2">
      <c r="D1599" s="139"/>
    </row>
    <row r="1600" spans="4:4" x14ac:dyDescent="0.2">
      <c r="D1600" s="139"/>
    </row>
    <row r="1601" spans="4:4" x14ac:dyDescent="0.2">
      <c r="D1601" s="139"/>
    </row>
    <row r="1602" spans="4:4" x14ac:dyDescent="0.2">
      <c r="D1602" s="139"/>
    </row>
    <row r="1603" spans="4:4" x14ac:dyDescent="0.2">
      <c r="D1603" s="139"/>
    </row>
    <row r="1604" spans="4:4" x14ac:dyDescent="0.2">
      <c r="D1604" s="139"/>
    </row>
    <row r="1605" spans="4:4" x14ac:dyDescent="0.2">
      <c r="D1605" s="139"/>
    </row>
    <row r="1606" spans="4:4" x14ac:dyDescent="0.2">
      <c r="D1606" s="139"/>
    </row>
    <row r="1607" spans="4:4" x14ac:dyDescent="0.2">
      <c r="D1607" s="139"/>
    </row>
    <row r="1608" spans="4:4" x14ac:dyDescent="0.2">
      <c r="D1608" s="139"/>
    </row>
    <row r="1609" spans="4:4" x14ac:dyDescent="0.2">
      <c r="D1609" s="139"/>
    </row>
    <row r="1610" spans="4:4" x14ac:dyDescent="0.2">
      <c r="D1610" s="139"/>
    </row>
    <row r="1611" spans="4:4" x14ac:dyDescent="0.2">
      <c r="D1611" s="139"/>
    </row>
    <row r="1612" spans="4:4" x14ac:dyDescent="0.2">
      <c r="D1612" s="139"/>
    </row>
    <row r="1613" spans="4:4" x14ac:dyDescent="0.2">
      <c r="D1613" s="139"/>
    </row>
    <row r="1614" spans="4:4" x14ac:dyDescent="0.2">
      <c r="D1614" s="139"/>
    </row>
    <row r="1615" spans="4:4" x14ac:dyDescent="0.2">
      <c r="D1615" s="139"/>
    </row>
    <row r="1616" spans="4:4" x14ac:dyDescent="0.2">
      <c r="D1616" s="139"/>
    </row>
    <row r="1617" spans="4:4" x14ac:dyDescent="0.2">
      <c r="D1617" s="139"/>
    </row>
    <row r="1618" spans="4:4" x14ac:dyDescent="0.2">
      <c r="D1618" s="139"/>
    </row>
    <row r="1619" spans="4:4" x14ac:dyDescent="0.2">
      <c r="D1619" s="139"/>
    </row>
    <row r="1620" spans="4:4" x14ac:dyDescent="0.2">
      <c r="D1620" s="139"/>
    </row>
    <row r="1621" spans="4:4" x14ac:dyDescent="0.2">
      <c r="D1621" s="139"/>
    </row>
    <row r="1622" spans="4:4" x14ac:dyDescent="0.2">
      <c r="D1622" s="139"/>
    </row>
    <row r="1623" spans="4:4" x14ac:dyDescent="0.2">
      <c r="D1623" s="139"/>
    </row>
    <row r="1624" spans="4:4" x14ac:dyDescent="0.2">
      <c r="D1624" s="139"/>
    </row>
    <row r="1625" spans="4:4" x14ac:dyDescent="0.2">
      <c r="D1625" s="139"/>
    </row>
    <row r="1626" spans="4:4" x14ac:dyDescent="0.2">
      <c r="D1626" s="139"/>
    </row>
    <row r="1627" spans="4:4" x14ac:dyDescent="0.2">
      <c r="D1627" s="139"/>
    </row>
    <row r="1628" spans="4:4" x14ac:dyDescent="0.2">
      <c r="D1628" s="139"/>
    </row>
    <row r="1629" spans="4:4" x14ac:dyDescent="0.2">
      <c r="D1629" s="139"/>
    </row>
    <row r="1630" spans="4:4" x14ac:dyDescent="0.2">
      <c r="D1630" s="139"/>
    </row>
    <row r="1631" spans="4:4" x14ac:dyDescent="0.2">
      <c r="D1631" s="139"/>
    </row>
    <row r="1632" spans="4:4" x14ac:dyDescent="0.2">
      <c r="D1632" s="139"/>
    </row>
    <row r="1633" spans="4:4" x14ac:dyDescent="0.2">
      <c r="D1633" s="139"/>
    </row>
    <row r="1634" spans="4:4" x14ac:dyDescent="0.2">
      <c r="D1634" s="139"/>
    </row>
    <row r="1635" spans="4:4" x14ac:dyDescent="0.2">
      <c r="D1635" s="139"/>
    </row>
    <row r="1636" spans="4:4" x14ac:dyDescent="0.2">
      <c r="D1636" s="139"/>
    </row>
    <row r="1637" spans="4:4" x14ac:dyDescent="0.2">
      <c r="D1637" s="139"/>
    </row>
    <row r="1638" spans="4:4" x14ac:dyDescent="0.2">
      <c r="D1638" s="139"/>
    </row>
    <row r="1639" spans="4:4" x14ac:dyDescent="0.2">
      <c r="D1639" s="139"/>
    </row>
    <row r="1640" spans="4:4" x14ac:dyDescent="0.2">
      <c r="D1640" s="139"/>
    </row>
    <row r="1641" spans="4:4" x14ac:dyDescent="0.2">
      <c r="D1641" s="139"/>
    </row>
    <row r="1642" spans="4:4" x14ac:dyDescent="0.2">
      <c r="D1642" s="139"/>
    </row>
    <row r="1643" spans="4:4" x14ac:dyDescent="0.2">
      <c r="D1643" s="139"/>
    </row>
    <row r="1644" spans="4:4" x14ac:dyDescent="0.2">
      <c r="D1644" s="139"/>
    </row>
    <row r="1645" spans="4:4" x14ac:dyDescent="0.2">
      <c r="D1645" s="139"/>
    </row>
    <row r="1646" spans="4:4" x14ac:dyDescent="0.2">
      <c r="D1646" s="139"/>
    </row>
    <row r="1647" spans="4:4" x14ac:dyDescent="0.2">
      <c r="D1647" s="139"/>
    </row>
    <row r="1648" spans="4:4" x14ac:dyDescent="0.2">
      <c r="D1648" s="139"/>
    </row>
    <row r="1649" spans="4:4" x14ac:dyDescent="0.2">
      <c r="D1649" s="139"/>
    </row>
    <row r="1650" spans="4:4" x14ac:dyDescent="0.2">
      <c r="D1650" s="139"/>
    </row>
    <row r="1651" spans="4:4" x14ac:dyDescent="0.2">
      <c r="D1651" s="139"/>
    </row>
    <row r="1652" spans="4:4" x14ac:dyDescent="0.2">
      <c r="D1652" s="139"/>
    </row>
    <row r="1653" spans="4:4" x14ac:dyDescent="0.2">
      <c r="D1653" s="139"/>
    </row>
    <row r="1654" spans="4:4" x14ac:dyDescent="0.2">
      <c r="D1654" s="139"/>
    </row>
    <row r="1655" spans="4:4" x14ac:dyDescent="0.2">
      <c r="D1655" s="139"/>
    </row>
    <row r="1656" spans="4:4" x14ac:dyDescent="0.2">
      <c r="D1656" s="139"/>
    </row>
    <row r="1657" spans="4:4" x14ac:dyDescent="0.2">
      <c r="D1657" s="139"/>
    </row>
    <row r="1658" spans="4:4" x14ac:dyDescent="0.2">
      <c r="D1658" s="139"/>
    </row>
    <row r="1659" spans="4:4" x14ac:dyDescent="0.2">
      <c r="D1659" s="139"/>
    </row>
    <row r="1660" spans="4:4" x14ac:dyDescent="0.2">
      <c r="D1660" s="139"/>
    </row>
    <row r="1661" spans="4:4" x14ac:dyDescent="0.2">
      <c r="D1661" s="139"/>
    </row>
    <row r="1662" spans="4:4" x14ac:dyDescent="0.2">
      <c r="D1662" s="139"/>
    </row>
    <row r="1663" spans="4:4" x14ac:dyDescent="0.2">
      <c r="D1663" s="139"/>
    </row>
    <row r="1664" spans="4:4" x14ac:dyDescent="0.2">
      <c r="D1664" s="139"/>
    </row>
    <row r="1665" spans="4:4" x14ac:dyDescent="0.2">
      <c r="D1665" s="139"/>
    </row>
    <row r="1666" spans="4:4" x14ac:dyDescent="0.2">
      <c r="D1666" s="139"/>
    </row>
    <row r="1667" spans="4:4" x14ac:dyDescent="0.2">
      <c r="D1667" s="139"/>
    </row>
    <row r="1668" spans="4:4" x14ac:dyDescent="0.2">
      <c r="D1668" s="139"/>
    </row>
    <row r="1669" spans="4:4" x14ac:dyDescent="0.2">
      <c r="D1669" s="139"/>
    </row>
    <row r="1670" spans="4:4" x14ac:dyDescent="0.2">
      <c r="D1670" s="139"/>
    </row>
    <row r="1671" spans="4:4" x14ac:dyDescent="0.2">
      <c r="D1671" s="139"/>
    </row>
    <row r="1672" spans="4:4" x14ac:dyDescent="0.2">
      <c r="D1672" s="139"/>
    </row>
    <row r="1673" spans="4:4" x14ac:dyDescent="0.2">
      <c r="D1673" s="139"/>
    </row>
    <row r="1674" spans="4:4" x14ac:dyDescent="0.2">
      <c r="D1674" s="139"/>
    </row>
    <row r="1675" spans="4:4" x14ac:dyDescent="0.2">
      <c r="D1675" s="139"/>
    </row>
    <row r="1676" spans="4:4" x14ac:dyDescent="0.2">
      <c r="D1676" s="139"/>
    </row>
    <row r="1677" spans="4:4" x14ac:dyDescent="0.2">
      <c r="D1677" s="139"/>
    </row>
    <row r="1678" spans="4:4" x14ac:dyDescent="0.2">
      <c r="D1678" s="139"/>
    </row>
    <row r="1679" spans="4:4" x14ac:dyDescent="0.2">
      <c r="D1679" s="139"/>
    </row>
    <row r="1680" spans="4:4" x14ac:dyDescent="0.2">
      <c r="D1680" s="139"/>
    </row>
    <row r="1681" spans="4:4" x14ac:dyDescent="0.2">
      <c r="D1681" s="139"/>
    </row>
    <row r="1682" spans="4:4" x14ac:dyDescent="0.2">
      <c r="D1682" s="139"/>
    </row>
    <row r="1683" spans="4:4" x14ac:dyDescent="0.2">
      <c r="D1683" s="139"/>
    </row>
    <row r="1684" spans="4:4" x14ac:dyDescent="0.2">
      <c r="D1684" s="139"/>
    </row>
    <row r="1685" spans="4:4" x14ac:dyDescent="0.2">
      <c r="D1685" s="139"/>
    </row>
    <row r="1686" spans="4:4" x14ac:dyDescent="0.2">
      <c r="D1686" s="139"/>
    </row>
    <row r="1687" spans="4:4" x14ac:dyDescent="0.2">
      <c r="D1687" s="139"/>
    </row>
    <row r="1688" spans="4:4" x14ac:dyDescent="0.2">
      <c r="D1688" s="139"/>
    </row>
    <row r="1689" spans="4:4" x14ac:dyDescent="0.2">
      <c r="D1689" s="139"/>
    </row>
    <row r="1690" spans="4:4" x14ac:dyDescent="0.2">
      <c r="D1690" s="139"/>
    </row>
    <row r="1691" spans="4:4" x14ac:dyDescent="0.2">
      <c r="D1691" s="139"/>
    </row>
    <row r="1692" spans="4:4" x14ac:dyDescent="0.2">
      <c r="D1692" s="139"/>
    </row>
    <row r="1693" spans="4:4" x14ac:dyDescent="0.2">
      <c r="D1693" s="139"/>
    </row>
    <row r="1694" spans="4:4" x14ac:dyDescent="0.2">
      <c r="D1694" s="139"/>
    </row>
    <row r="1695" spans="4:4" x14ac:dyDescent="0.2">
      <c r="D1695" s="139"/>
    </row>
    <row r="1696" spans="4:4" x14ac:dyDescent="0.2">
      <c r="D1696" s="139"/>
    </row>
    <row r="1697" spans="4:4" x14ac:dyDescent="0.2">
      <c r="D1697" s="139"/>
    </row>
    <row r="1698" spans="4:4" x14ac:dyDescent="0.2">
      <c r="D1698" s="139"/>
    </row>
    <row r="1699" spans="4:4" x14ac:dyDescent="0.2">
      <c r="D1699" s="139"/>
    </row>
    <row r="1700" spans="4:4" x14ac:dyDescent="0.2">
      <c r="D1700" s="139"/>
    </row>
    <row r="1701" spans="4:4" x14ac:dyDescent="0.2">
      <c r="D1701" s="139"/>
    </row>
    <row r="1702" spans="4:4" x14ac:dyDescent="0.2">
      <c r="D1702" s="139"/>
    </row>
    <row r="1703" spans="4:4" x14ac:dyDescent="0.2">
      <c r="D1703" s="139"/>
    </row>
    <row r="1704" spans="4:4" x14ac:dyDescent="0.2">
      <c r="D1704" s="139"/>
    </row>
    <row r="1705" spans="4:4" x14ac:dyDescent="0.2">
      <c r="D1705" s="139"/>
    </row>
    <row r="1706" spans="4:4" x14ac:dyDescent="0.2">
      <c r="D1706" s="139"/>
    </row>
    <row r="1707" spans="4:4" x14ac:dyDescent="0.2">
      <c r="D1707" s="139"/>
    </row>
    <row r="1708" spans="4:4" x14ac:dyDescent="0.2">
      <c r="D1708" s="139"/>
    </row>
    <row r="1709" spans="4:4" x14ac:dyDescent="0.2">
      <c r="D1709" s="139"/>
    </row>
    <row r="1710" spans="4:4" x14ac:dyDescent="0.2">
      <c r="D1710" s="139"/>
    </row>
    <row r="1711" spans="4:4" x14ac:dyDescent="0.2">
      <c r="D1711" s="139"/>
    </row>
    <row r="1712" spans="4:4" x14ac:dyDescent="0.2">
      <c r="D1712" s="139"/>
    </row>
    <row r="1713" spans="4:4" x14ac:dyDescent="0.2">
      <c r="D1713" s="139"/>
    </row>
    <row r="1714" spans="4:4" x14ac:dyDescent="0.2">
      <c r="D1714" s="139"/>
    </row>
    <row r="1715" spans="4:4" x14ac:dyDescent="0.2">
      <c r="D1715" s="139"/>
    </row>
    <row r="1716" spans="4:4" x14ac:dyDescent="0.2">
      <c r="D1716" s="139"/>
    </row>
    <row r="1717" spans="4:4" x14ac:dyDescent="0.2">
      <c r="D1717" s="139"/>
    </row>
    <row r="1718" spans="4:4" x14ac:dyDescent="0.2">
      <c r="D1718" s="139"/>
    </row>
    <row r="1719" spans="4:4" x14ac:dyDescent="0.2">
      <c r="D1719" s="139"/>
    </row>
    <row r="1720" spans="4:4" x14ac:dyDescent="0.2">
      <c r="D1720" s="139"/>
    </row>
    <row r="1721" spans="4:4" x14ac:dyDescent="0.2">
      <c r="D1721" s="139"/>
    </row>
    <row r="1722" spans="4:4" x14ac:dyDescent="0.2">
      <c r="D1722" s="139"/>
    </row>
    <row r="1723" spans="4:4" x14ac:dyDescent="0.2">
      <c r="D1723" s="139"/>
    </row>
    <row r="1724" spans="4:4" x14ac:dyDescent="0.2">
      <c r="D1724" s="139"/>
    </row>
    <row r="1725" spans="4:4" x14ac:dyDescent="0.2">
      <c r="D1725" s="139"/>
    </row>
    <row r="1726" spans="4:4" x14ac:dyDescent="0.2">
      <c r="D1726" s="139"/>
    </row>
    <row r="1727" spans="4:4" x14ac:dyDescent="0.2">
      <c r="D1727" s="139"/>
    </row>
    <row r="1728" spans="4:4" x14ac:dyDescent="0.2">
      <c r="D1728" s="139"/>
    </row>
    <row r="1729" spans="4:4" x14ac:dyDescent="0.2">
      <c r="D1729" s="139"/>
    </row>
    <row r="1730" spans="4:4" x14ac:dyDescent="0.2">
      <c r="D1730" s="139"/>
    </row>
    <row r="1731" spans="4:4" x14ac:dyDescent="0.2">
      <c r="D1731" s="139"/>
    </row>
    <row r="1732" spans="4:4" x14ac:dyDescent="0.2">
      <c r="D1732" s="139"/>
    </row>
    <row r="1733" spans="4:4" x14ac:dyDescent="0.2">
      <c r="D1733" s="139"/>
    </row>
    <row r="1734" spans="4:4" x14ac:dyDescent="0.2">
      <c r="D1734" s="139"/>
    </row>
    <row r="1735" spans="4:4" x14ac:dyDescent="0.2">
      <c r="D1735" s="139"/>
    </row>
    <row r="1736" spans="4:4" x14ac:dyDescent="0.2">
      <c r="D1736" s="139"/>
    </row>
    <row r="1737" spans="4:4" x14ac:dyDescent="0.2">
      <c r="D1737" s="139"/>
    </row>
    <row r="1738" spans="4:4" x14ac:dyDescent="0.2">
      <c r="D1738" s="139"/>
    </row>
    <row r="1739" spans="4:4" x14ac:dyDescent="0.2">
      <c r="D1739" s="139"/>
    </row>
    <row r="1740" spans="4:4" x14ac:dyDescent="0.2">
      <c r="D1740" s="139"/>
    </row>
    <row r="1741" spans="4:4" x14ac:dyDescent="0.2">
      <c r="D1741" s="139"/>
    </row>
    <row r="1742" spans="4:4" x14ac:dyDescent="0.2">
      <c r="D1742" s="139"/>
    </row>
    <row r="1743" spans="4:4" x14ac:dyDescent="0.2">
      <c r="D1743" s="139"/>
    </row>
    <row r="1744" spans="4:4" x14ac:dyDescent="0.2">
      <c r="D1744" s="139"/>
    </row>
    <row r="1745" spans="4:4" x14ac:dyDescent="0.2">
      <c r="D1745" s="139"/>
    </row>
    <row r="1746" spans="4:4" x14ac:dyDescent="0.2">
      <c r="D1746" s="139"/>
    </row>
    <row r="1747" spans="4:4" x14ac:dyDescent="0.2">
      <c r="D1747" s="139"/>
    </row>
    <row r="1748" spans="4:4" x14ac:dyDescent="0.2">
      <c r="D1748" s="139"/>
    </row>
    <row r="1749" spans="4:4" x14ac:dyDescent="0.2">
      <c r="D1749" s="139"/>
    </row>
    <row r="1750" spans="4:4" x14ac:dyDescent="0.2">
      <c r="D1750" s="139"/>
    </row>
    <row r="1751" spans="4:4" x14ac:dyDescent="0.2">
      <c r="D1751" s="139"/>
    </row>
    <row r="1752" spans="4:4" x14ac:dyDescent="0.2">
      <c r="D1752" s="139"/>
    </row>
    <row r="1753" spans="4:4" x14ac:dyDescent="0.2">
      <c r="D1753" s="139"/>
    </row>
    <row r="1754" spans="4:4" x14ac:dyDescent="0.2">
      <c r="D1754" s="139"/>
    </row>
    <row r="1755" spans="4:4" x14ac:dyDescent="0.2">
      <c r="D1755" s="139"/>
    </row>
    <row r="1756" spans="4:4" x14ac:dyDescent="0.2">
      <c r="D1756" s="139"/>
    </row>
    <row r="1757" spans="4:4" x14ac:dyDescent="0.2">
      <c r="D1757" s="139"/>
    </row>
    <row r="1758" spans="4:4" x14ac:dyDescent="0.2">
      <c r="D1758" s="139"/>
    </row>
    <row r="1759" spans="4:4" x14ac:dyDescent="0.2">
      <c r="D1759" s="139"/>
    </row>
    <row r="1760" spans="4:4" x14ac:dyDescent="0.2">
      <c r="D1760" s="139"/>
    </row>
    <row r="1761" spans="4:4" x14ac:dyDescent="0.2">
      <c r="D1761" s="139"/>
    </row>
    <row r="1762" spans="4:4" x14ac:dyDescent="0.2">
      <c r="D1762" s="139"/>
    </row>
    <row r="1763" spans="4:4" x14ac:dyDescent="0.2">
      <c r="D1763" s="139"/>
    </row>
    <row r="1764" spans="4:4" x14ac:dyDescent="0.2">
      <c r="D1764" s="139"/>
    </row>
    <row r="1765" spans="4:4" x14ac:dyDescent="0.2">
      <c r="D1765" s="139"/>
    </row>
    <row r="1766" spans="4:4" x14ac:dyDescent="0.2">
      <c r="D1766" s="139"/>
    </row>
    <row r="1767" spans="4:4" x14ac:dyDescent="0.2">
      <c r="D1767" s="139"/>
    </row>
    <row r="1768" spans="4:4" x14ac:dyDescent="0.2">
      <c r="D1768" s="139"/>
    </row>
    <row r="1769" spans="4:4" x14ac:dyDescent="0.2">
      <c r="D1769" s="139"/>
    </row>
    <row r="1770" spans="4:4" x14ac:dyDescent="0.2">
      <c r="D1770" s="139"/>
    </row>
    <row r="1771" spans="4:4" x14ac:dyDescent="0.2">
      <c r="D1771" s="139"/>
    </row>
    <row r="1772" spans="4:4" x14ac:dyDescent="0.2">
      <c r="D1772" s="139"/>
    </row>
    <row r="1773" spans="4:4" x14ac:dyDescent="0.2">
      <c r="D1773" s="139"/>
    </row>
    <row r="1774" spans="4:4" x14ac:dyDescent="0.2">
      <c r="D1774" s="139"/>
    </row>
    <row r="1775" spans="4:4" x14ac:dyDescent="0.2">
      <c r="D1775" s="139"/>
    </row>
    <row r="1776" spans="4:4" x14ac:dyDescent="0.2">
      <c r="D1776" s="139"/>
    </row>
    <row r="1777" spans="4:4" x14ac:dyDescent="0.2">
      <c r="D1777" s="139"/>
    </row>
    <row r="1778" spans="4:4" x14ac:dyDescent="0.2">
      <c r="D1778" s="139"/>
    </row>
    <row r="1779" spans="4:4" x14ac:dyDescent="0.2">
      <c r="D1779" s="139"/>
    </row>
    <row r="1780" spans="4:4" x14ac:dyDescent="0.2">
      <c r="D1780" s="139"/>
    </row>
    <row r="1781" spans="4:4" x14ac:dyDescent="0.2">
      <c r="D1781" s="139"/>
    </row>
    <row r="1782" spans="4:4" x14ac:dyDescent="0.2">
      <c r="D1782" s="139"/>
    </row>
    <row r="1783" spans="4:4" x14ac:dyDescent="0.2">
      <c r="D1783" s="139"/>
    </row>
    <row r="1784" spans="4:4" x14ac:dyDescent="0.2">
      <c r="D1784" s="139"/>
    </row>
    <row r="1785" spans="4:4" x14ac:dyDescent="0.2">
      <c r="D1785" s="139"/>
    </row>
    <row r="1786" spans="4:4" x14ac:dyDescent="0.2">
      <c r="D1786" s="139"/>
    </row>
    <row r="1787" spans="4:4" x14ac:dyDescent="0.2">
      <c r="D1787" s="139"/>
    </row>
    <row r="1788" spans="4:4" x14ac:dyDescent="0.2">
      <c r="D1788" s="139"/>
    </row>
    <row r="1789" spans="4:4" x14ac:dyDescent="0.2">
      <c r="D1789" s="139"/>
    </row>
    <row r="1790" spans="4:4" x14ac:dyDescent="0.2">
      <c r="D1790" s="139"/>
    </row>
    <row r="1791" spans="4:4" x14ac:dyDescent="0.2">
      <c r="D1791" s="139"/>
    </row>
    <row r="1792" spans="4:4" x14ac:dyDescent="0.2">
      <c r="D1792" s="139"/>
    </row>
    <row r="1793" spans="4:4" x14ac:dyDescent="0.2">
      <c r="D1793" s="139"/>
    </row>
    <row r="1794" spans="4:4" x14ac:dyDescent="0.2">
      <c r="D1794" s="139"/>
    </row>
    <row r="1795" spans="4:4" x14ac:dyDescent="0.2">
      <c r="D1795" s="139"/>
    </row>
    <row r="1796" spans="4:4" x14ac:dyDescent="0.2">
      <c r="D1796" s="139"/>
    </row>
    <row r="1797" spans="4:4" x14ac:dyDescent="0.2">
      <c r="D1797" s="139"/>
    </row>
    <row r="1798" spans="4:4" x14ac:dyDescent="0.2">
      <c r="D1798" s="139"/>
    </row>
    <row r="1799" spans="4:4" x14ac:dyDescent="0.2">
      <c r="D1799" s="139"/>
    </row>
    <row r="1800" spans="4:4" x14ac:dyDescent="0.2">
      <c r="D1800" s="139"/>
    </row>
    <row r="1801" spans="4:4" x14ac:dyDescent="0.2">
      <c r="D1801" s="139"/>
    </row>
    <row r="1802" spans="4:4" x14ac:dyDescent="0.2">
      <c r="D1802" s="139"/>
    </row>
    <row r="1803" spans="4:4" x14ac:dyDescent="0.2">
      <c r="D1803" s="139"/>
    </row>
    <row r="1804" spans="4:4" x14ac:dyDescent="0.2">
      <c r="D1804" s="139"/>
    </row>
    <row r="1805" spans="4:4" x14ac:dyDescent="0.2">
      <c r="D1805" s="139"/>
    </row>
    <row r="1806" spans="4:4" x14ac:dyDescent="0.2">
      <c r="D1806" s="139"/>
    </row>
    <row r="1807" spans="4:4" x14ac:dyDescent="0.2">
      <c r="D1807" s="139"/>
    </row>
    <row r="1808" spans="4:4" x14ac:dyDescent="0.2">
      <c r="D1808" s="139"/>
    </row>
    <row r="1809" spans="4:4" x14ac:dyDescent="0.2">
      <c r="D1809" s="139"/>
    </row>
    <row r="1810" spans="4:4" x14ac:dyDescent="0.2">
      <c r="D1810" s="139"/>
    </row>
    <row r="1811" spans="4:4" x14ac:dyDescent="0.2">
      <c r="D1811" s="139"/>
    </row>
    <row r="1812" spans="4:4" x14ac:dyDescent="0.2">
      <c r="D1812" s="139"/>
    </row>
    <row r="1813" spans="4:4" x14ac:dyDescent="0.2">
      <c r="D1813" s="139"/>
    </row>
    <row r="1814" spans="4:4" x14ac:dyDescent="0.2">
      <c r="D1814" s="139"/>
    </row>
    <row r="1815" spans="4:4" x14ac:dyDescent="0.2">
      <c r="D1815" s="139"/>
    </row>
    <row r="1816" spans="4:4" x14ac:dyDescent="0.2">
      <c r="D1816" s="139"/>
    </row>
    <row r="1817" spans="4:4" x14ac:dyDescent="0.2">
      <c r="D1817" s="139"/>
    </row>
    <row r="1818" spans="4:4" x14ac:dyDescent="0.2">
      <c r="D1818" s="139"/>
    </row>
    <row r="1819" spans="4:4" x14ac:dyDescent="0.2">
      <c r="D1819" s="139"/>
    </row>
    <row r="1820" spans="4:4" x14ac:dyDescent="0.2">
      <c r="D1820" s="139"/>
    </row>
    <row r="1821" spans="4:4" x14ac:dyDescent="0.2">
      <c r="D1821" s="139"/>
    </row>
    <row r="1822" spans="4:4" x14ac:dyDescent="0.2">
      <c r="D1822" s="139"/>
    </row>
    <row r="1823" spans="4:4" x14ac:dyDescent="0.2">
      <c r="D1823" s="139"/>
    </row>
    <row r="1824" spans="4:4" x14ac:dyDescent="0.2">
      <c r="D1824" s="139"/>
    </row>
    <row r="1825" spans="4:4" x14ac:dyDescent="0.2">
      <c r="D1825" s="139"/>
    </row>
    <row r="1826" spans="4:4" x14ac:dyDescent="0.2">
      <c r="D1826" s="139"/>
    </row>
    <row r="1827" spans="4:4" x14ac:dyDescent="0.2">
      <c r="D1827" s="139"/>
    </row>
    <row r="1828" spans="4:4" x14ac:dyDescent="0.2">
      <c r="D1828" s="139"/>
    </row>
    <row r="1829" spans="4:4" x14ac:dyDescent="0.2">
      <c r="D1829" s="139"/>
    </row>
    <row r="1830" spans="4:4" x14ac:dyDescent="0.2">
      <c r="D1830" s="139"/>
    </row>
    <row r="1831" spans="4:4" x14ac:dyDescent="0.2">
      <c r="D1831" s="139"/>
    </row>
    <row r="1832" spans="4:4" x14ac:dyDescent="0.2">
      <c r="D1832" s="139"/>
    </row>
    <row r="1833" spans="4:4" x14ac:dyDescent="0.2">
      <c r="D1833" s="139"/>
    </row>
    <row r="1834" spans="4:4" x14ac:dyDescent="0.2">
      <c r="D1834" s="139"/>
    </row>
    <row r="1835" spans="4:4" x14ac:dyDescent="0.2">
      <c r="D1835" s="139"/>
    </row>
    <row r="1836" spans="4:4" x14ac:dyDescent="0.2">
      <c r="D1836" s="139"/>
    </row>
    <row r="1837" spans="4:4" x14ac:dyDescent="0.2">
      <c r="D1837" s="139"/>
    </row>
    <row r="1838" spans="4:4" x14ac:dyDescent="0.2">
      <c r="D1838" s="139"/>
    </row>
    <row r="1839" spans="4:4" x14ac:dyDescent="0.2">
      <c r="D1839" s="139"/>
    </row>
    <row r="1840" spans="4:4" x14ac:dyDescent="0.2">
      <c r="D1840" s="139"/>
    </row>
    <row r="1841" spans="4:4" x14ac:dyDescent="0.2">
      <c r="D1841" s="139"/>
    </row>
    <row r="1842" spans="4:4" x14ac:dyDescent="0.2">
      <c r="D1842" s="139"/>
    </row>
    <row r="1843" spans="4:4" x14ac:dyDescent="0.2">
      <c r="D1843" s="139"/>
    </row>
    <row r="1844" spans="4:4" x14ac:dyDescent="0.2">
      <c r="D1844" s="139"/>
    </row>
    <row r="1845" spans="4:4" x14ac:dyDescent="0.2">
      <c r="D1845" s="139"/>
    </row>
    <row r="1846" spans="4:4" x14ac:dyDescent="0.2">
      <c r="D1846" s="139"/>
    </row>
    <row r="1847" spans="4:4" x14ac:dyDescent="0.2">
      <c r="D1847" s="139"/>
    </row>
    <row r="1848" spans="4:4" x14ac:dyDescent="0.2">
      <c r="D1848" s="139"/>
    </row>
    <row r="1849" spans="4:4" x14ac:dyDescent="0.2">
      <c r="D1849" s="139"/>
    </row>
    <row r="1850" spans="4:4" x14ac:dyDescent="0.2">
      <c r="D1850" s="139"/>
    </row>
    <row r="1851" spans="4:4" x14ac:dyDescent="0.2">
      <c r="D1851" s="139"/>
    </row>
    <row r="1852" spans="4:4" x14ac:dyDescent="0.2">
      <c r="D1852" s="139"/>
    </row>
    <row r="1853" spans="4:4" x14ac:dyDescent="0.2">
      <c r="D1853" s="139"/>
    </row>
    <row r="1854" spans="4:4" x14ac:dyDescent="0.2">
      <c r="D1854" s="139"/>
    </row>
    <row r="1855" spans="4:4" x14ac:dyDescent="0.2">
      <c r="D1855" s="139"/>
    </row>
    <row r="1856" spans="4:4" x14ac:dyDescent="0.2">
      <c r="D1856" s="139"/>
    </row>
    <row r="1857" spans="4:4" x14ac:dyDescent="0.2">
      <c r="D1857" s="139"/>
    </row>
    <row r="1858" spans="4:4" x14ac:dyDescent="0.2">
      <c r="D1858" s="139"/>
    </row>
    <row r="1859" spans="4:4" x14ac:dyDescent="0.2">
      <c r="D1859" s="139"/>
    </row>
    <row r="1860" spans="4:4" x14ac:dyDescent="0.2">
      <c r="D1860" s="139"/>
    </row>
    <row r="1861" spans="4:4" x14ac:dyDescent="0.2">
      <c r="D1861" s="139"/>
    </row>
    <row r="1862" spans="4:4" x14ac:dyDescent="0.2">
      <c r="D1862" s="139"/>
    </row>
    <row r="1863" spans="4:4" x14ac:dyDescent="0.2">
      <c r="D1863" s="139"/>
    </row>
    <row r="1864" spans="4:4" x14ac:dyDescent="0.2">
      <c r="D1864" s="139"/>
    </row>
    <row r="1865" spans="4:4" x14ac:dyDescent="0.2">
      <c r="D1865" s="139"/>
    </row>
    <row r="1866" spans="4:4" x14ac:dyDescent="0.2">
      <c r="D1866" s="139"/>
    </row>
    <row r="1867" spans="4:4" x14ac:dyDescent="0.2">
      <c r="D1867" s="139"/>
    </row>
    <row r="1868" spans="4:4" x14ac:dyDescent="0.2">
      <c r="D1868" s="139"/>
    </row>
    <row r="1869" spans="4:4" x14ac:dyDescent="0.2">
      <c r="D1869" s="139"/>
    </row>
    <row r="1870" spans="4:4" x14ac:dyDescent="0.2">
      <c r="D1870" s="139"/>
    </row>
    <row r="1871" spans="4:4" x14ac:dyDescent="0.2">
      <c r="D1871" s="139"/>
    </row>
    <row r="1872" spans="4:4" x14ac:dyDescent="0.2">
      <c r="D1872" s="139"/>
    </row>
    <row r="1873" spans="4:4" x14ac:dyDescent="0.2">
      <c r="D1873" s="139"/>
    </row>
    <row r="1874" spans="4:4" x14ac:dyDescent="0.2">
      <c r="D1874" s="139"/>
    </row>
    <row r="1875" spans="4:4" x14ac:dyDescent="0.2">
      <c r="D1875" s="139"/>
    </row>
    <row r="1876" spans="4:4" x14ac:dyDescent="0.2">
      <c r="D1876" s="139"/>
    </row>
    <row r="1877" spans="4:4" x14ac:dyDescent="0.2">
      <c r="D1877" s="139"/>
    </row>
    <row r="1878" spans="4:4" x14ac:dyDescent="0.2">
      <c r="D1878" s="139"/>
    </row>
    <row r="1879" spans="4:4" x14ac:dyDescent="0.2">
      <c r="D1879" s="139"/>
    </row>
    <row r="1880" spans="4:4" x14ac:dyDescent="0.2">
      <c r="D1880" s="139"/>
    </row>
    <row r="1881" spans="4:4" x14ac:dyDescent="0.2">
      <c r="D1881" s="139"/>
    </row>
    <row r="1882" spans="4:4" x14ac:dyDescent="0.2">
      <c r="D1882" s="139"/>
    </row>
    <row r="1883" spans="4:4" x14ac:dyDescent="0.2">
      <c r="D1883" s="139"/>
    </row>
    <row r="1884" spans="4:4" x14ac:dyDescent="0.2">
      <c r="D1884" s="139"/>
    </row>
    <row r="1885" spans="4:4" x14ac:dyDescent="0.2">
      <c r="D1885" s="139"/>
    </row>
    <row r="1886" spans="4:4" x14ac:dyDescent="0.2">
      <c r="D1886" s="139"/>
    </row>
    <row r="1887" spans="4:4" x14ac:dyDescent="0.2">
      <c r="D1887" s="139"/>
    </row>
    <row r="1888" spans="4:4" x14ac:dyDescent="0.2">
      <c r="D1888" s="139"/>
    </row>
    <row r="1889" spans="4:4" x14ac:dyDescent="0.2">
      <c r="D1889" s="139"/>
    </row>
    <row r="1890" spans="4:4" x14ac:dyDescent="0.2">
      <c r="D1890" s="139"/>
    </row>
    <row r="1891" spans="4:4" x14ac:dyDescent="0.2">
      <c r="D1891" s="139"/>
    </row>
    <row r="1892" spans="4:4" x14ac:dyDescent="0.2">
      <c r="D1892" s="139"/>
    </row>
    <row r="1893" spans="4:4" x14ac:dyDescent="0.2">
      <c r="D1893" s="139"/>
    </row>
    <row r="1894" spans="4:4" x14ac:dyDescent="0.2">
      <c r="D1894" s="139"/>
    </row>
    <row r="1895" spans="4:4" x14ac:dyDescent="0.2">
      <c r="D1895" s="139"/>
    </row>
    <row r="1896" spans="4:4" x14ac:dyDescent="0.2">
      <c r="D1896" s="139"/>
    </row>
    <row r="1897" spans="4:4" x14ac:dyDescent="0.2">
      <c r="D1897" s="139"/>
    </row>
    <row r="1898" spans="4:4" x14ac:dyDescent="0.2">
      <c r="D1898" s="139"/>
    </row>
    <row r="1899" spans="4:4" x14ac:dyDescent="0.2">
      <c r="D1899" s="139"/>
    </row>
    <row r="1900" spans="4:4" x14ac:dyDescent="0.2">
      <c r="D1900" s="139"/>
    </row>
    <row r="1901" spans="4:4" x14ac:dyDescent="0.2">
      <c r="D1901" s="139"/>
    </row>
    <row r="1902" spans="4:4" x14ac:dyDescent="0.2">
      <c r="D1902" s="139"/>
    </row>
    <row r="1903" spans="4:4" x14ac:dyDescent="0.2">
      <c r="D1903" s="139"/>
    </row>
    <row r="1904" spans="4:4" x14ac:dyDescent="0.2">
      <c r="D1904" s="139"/>
    </row>
    <row r="1905" spans="4:4" x14ac:dyDescent="0.2">
      <c r="D1905" s="139"/>
    </row>
    <row r="1906" spans="4:4" x14ac:dyDescent="0.2">
      <c r="D1906" s="139"/>
    </row>
    <row r="1907" spans="4:4" x14ac:dyDescent="0.2">
      <c r="D1907" s="139"/>
    </row>
    <row r="1908" spans="4:4" x14ac:dyDescent="0.2">
      <c r="D1908" s="139"/>
    </row>
    <row r="1909" spans="4:4" x14ac:dyDescent="0.2">
      <c r="D1909" s="139"/>
    </row>
    <row r="1910" spans="4:4" x14ac:dyDescent="0.2">
      <c r="D1910" s="139"/>
    </row>
    <row r="1911" spans="4:4" x14ac:dyDescent="0.2">
      <c r="D1911" s="139"/>
    </row>
    <row r="1912" spans="4:4" x14ac:dyDescent="0.2">
      <c r="D1912" s="139"/>
    </row>
    <row r="1913" spans="4:4" x14ac:dyDescent="0.2">
      <c r="D1913" s="139"/>
    </row>
    <row r="1914" spans="4:4" x14ac:dyDescent="0.2">
      <c r="D1914" s="139"/>
    </row>
    <row r="1915" spans="4:4" x14ac:dyDescent="0.2">
      <c r="D1915" s="139"/>
    </row>
    <row r="1916" spans="4:4" x14ac:dyDescent="0.2">
      <c r="D1916" s="139"/>
    </row>
    <row r="1917" spans="4:4" x14ac:dyDescent="0.2">
      <c r="D1917" s="139"/>
    </row>
    <row r="1918" spans="4:4" x14ac:dyDescent="0.2">
      <c r="D1918" s="139"/>
    </row>
    <row r="1919" spans="4:4" x14ac:dyDescent="0.2">
      <c r="D1919" s="139"/>
    </row>
    <row r="1920" spans="4:4" x14ac:dyDescent="0.2">
      <c r="D1920" s="139"/>
    </row>
    <row r="1921" spans="4:4" x14ac:dyDescent="0.2">
      <c r="D1921" s="139"/>
    </row>
    <row r="1922" spans="4:4" x14ac:dyDescent="0.2">
      <c r="D1922" s="139"/>
    </row>
    <row r="1923" spans="4:4" x14ac:dyDescent="0.2">
      <c r="D1923" s="139"/>
    </row>
    <row r="1924" spans="4:4" x14ac:dyDescent="0.2">
      <c r="D1924" s="139"/>
    </row>
    <row r="1925" spans="4:4" x14ac:dyDescent="0.2">
      <c r="D1925" s="139"/>
    </row>
    <row r="1926" spans="4:4" x14ac:dyDescent="0.2">
      <c r="D1926" s="139"/>
    </row>
    <row r="1927" spans="4:4" x14ac:dyDescent="0.2">
      <c r="D1927" s="139"/>
    </row>
    <row r="1928" spans="4:4" x14ac:dyDescent="0.2">
      <c r="D1928" s="139"/>
    </row>
    <row r="1929" spans="4:4" x14ac:dyDescent="0.2">
      <c r="D1929" s="139"/>
    </row>
    <row r="1930" spans="4:4" x14ac:dyDescent="0.2">
      <c r="D1930" s="139"/>
    </row>
    <row r="1931" spans="4:4" x14ac:dyDescent="0.2">
      <c r="D1931" s="139"/>
    </row>
    <row r="1932" spans="4:4" x14ac:dyDescent="0.2">
      <c r="D1932" s="139"/>
    </row>
    <row r="1933" spans="4:4" x14ac:dyDescent="0.2">
      <c r="D1933" s="139"/>
    </row>
    <row r="1934" spans="4:4" x14ac:dyDescent="0.2">
      <c r="D1934" s="139"/>
    </row>
    <row r="1935" spans="4:4" x14ac:dyDescent="0.2">
      <c r="D1935" s="139"/>
    </row>
    <row r="1936" spans="4:4" x14ac:dyDescent="0.2">
      <c r="D1936" s="139"/>
    </row>
    <row r="1937" spans="4:4" x14ac:dyDescent="0.2">
      <c r="D1937" s="139"/>
    </row>
    <row r="1938" spans="4:4" x14ac:dyDescent="0.2">
      <c r="D1938" s="139"/>
    </row>
    <row r="1939" spans="4:4" x14ac:dyDescent="0.2">
      <c r="D1939" s="139"/>
    </row>
    <row r="1940" spans="4:4" x14ac:dyDescent="0.2">
      <c r="D1940" s="139"/>
    </row>
    <row r="1941" spans="4:4" x14ac:dyDescent="0.2">
      <c r="D1941" s="139"/>
    </row>
    <row r="1942" spans="4:4" x14ac:dyDescent="0.2">
      <c r="D1942" s="139"/>
    </row>
    <row r="1943" spans="4:4" x14ac:dyDescent="0.2">
      <c r="D1943" s="139"/>
    </row>
    <row r="1944" spans="4:4" x14ac:dyDescent="0.2">
      <c r="D1944" s="139"/>
    </row>
    <row r="1945" spans="4:4" x14ac:dyDescent="0.2">
      <c r="D1945" s="139"/>
    </row>
    <row r="1946" spans="4:4" x14ac:dyDescent="0.2">
      <c r="D1946" s="139"/>
    </row>
    <row r="1947" spans="4:4" x14ac:dyDescent="0.2">
      <c r="D1947" s="139"/>
    </row>
    <row r="1948" spans="4:4" x14ac:dyDescent="0.2">
      <c r="D1948" s="139"/>
    </row>
    <row r="1949" spans="4:4" x14ac:dyDescent="0.2">
      <c r="D1949" s="139"/>
    </row>
    <row r="1950" spans="4:4" x14ac:dyDescent="0.2">
      <c r="D1950" s="139"/>
    </row>
    <row r="1951" spans="4:4" x14ac:dyDescent="0.2">
      <c r="D1951" s="139"/>
    </row>
    <row r="1952" spans="4:4" x14ac:dyDescent="0.2">
      <c r="D1952" s="139"/>
    </row>
    <row r="1953" spans="4:4" x14ac:dyDescent="0.2">
      <c r="D1953" s="139"/>
    </row>
    <row r="1954" spans="4:4" x14ac:dyDescent="0.2">
      <c r="D1954" s="139"/>
    </row>
    <row r="1955" spans="4:4" x14ac:dyDescent="0.2">
      <c r="D1955" s="139"/>
    </row>
    <row r="1956" spans="4:4" x14ac:dyDescent="0.2">
      <c r="D1956" s="139"/>
    </row>
    <row r="1957" spans="4:4" x14ac:dyDescent="0.2">
      <c r="D1957" s="139"/>
    </row>
    <row r="1958" spans="4:4" x14ac:dyDescent="0.2">
      <c r="D1958" s="139"/>
    </row>
    <row r="1959" spans="4:4" x14ac:dyDescent="0.2">
      <c r="D1959" s="139"/>
    </row>
    <row r="1960" spans="4:4" x14ac:dyDescent="0.2">
      <c r="D1960" s="139"/>
    </row>
    <row r="1961" spans="4:4" x14ac:dyDescent="0.2">
      <c r="D1961" s="139"/>
    </row>
    <row r="1962" spans="4:4" x14ac:dyDescent="0.2">
      <c r="D1962" s="139"/>
    </row>
    <row r="1963" spans="4:4" x14ac:dyDescent="0.2">
      <c r="D1963" s="139"/>
    </row>
    <row r="1964" spans="4:4" x14ac:dyDescent="0.2">
      <c r="D1964" s="139"/>
    </row>
    <row r="1965" spans="4:4" x14ac:dyDescent="0.2">
      <c r="D1965" s="139"/>
    </row>
    <row r="1966" spans="4:4" x14ac:dyDescent="0.2">
      <c r="D1966" s="139"/>
    </row>
    <row r="1967" spans="4:4" x14ac:dyDescent="0.2">
      <c r="D1967" s="139"/>
    </row>
    <row r="1968" spans="4:4" x14ac:dyDescent="0.2">
      <c r="D1968" s="139"/>
    </row>
    <row r="1969" spans="4:4" x14ac:dyDescent="0.2">
      <c r="D1969" s="139"/>
    </row>
    <row r="1970" spans="4:4" x14ac:dyDescent="0.2">
      <c r="D1970" s="139"/>
    </row>
    <row r="1971" spans="4:4" x14ac:dyDescent="0.2">
      <c r="D1971" s="139"/>
    </row>
    <row r="1972" spans="4:4" x14ac:dyDescent="0.2">
      <c r="D1972" s="139"/>
    </row>
    <row r="1973" spans="4:4" x14ac:dyDescent="0.2">
      <c r="D1973" s="139"/>
    </row>
    <row r="1974" spans="4:4" x14ac:dyDescent="0.2">
      <c r="D1974" s="139"/>
    </row>
    <row r="1975" spans="4:4" x14ac:dyDescent="0.2">
      <c r="D1975" s="139"/>
    </row>
    <row r="1976" spans="4:4" x14ac:dyDescent="0.2">
      <c r="D1976" s="139"/>
    </row>
    <row r="1977" spans="4:4" x14ac:dyDescent="0.2">
      <c r="D1977" s="139"/>
    </row>
    <row r="1978" spans="4:4" x14ac:dyDescent="0.2">
      <c r="D1978" s="139"/>
    </row>
    <row r="1979" spans="4:4" x14ac:dyDescent="0.2">
      <c r="D1979" s="139"/>
    </row>
    <row r="1980" spans="4:4" x14ac:dyDescent="0.2">
      <c r="D1980" s="139"/>
    </row>
    <row r="1981" spans="4:4" x14ac:dyDescent="0.2">
      <c r="D1981" s="139"/>
    </row>
    <row r="1982" spans="4:4" x14ac:dyDescent="0.2">
      <c r="D1982" s="139"/>
    </row>
    <row r="1983" spans="4:4" x14ac:dyDescent="0.2">
      <c r="D1983" s="139"/>
    </row>
    <row r="1984" spans="4:4" x14ac:dyDescent="0.2">
      <c r="D1984" s="139"/>
    </row>
    <row r="1985" spans="4:4" x14ac:dyDescent="0.2">
      <c r="D1985" s="139"/>
    </row>
    <row r="1986" spans="4:4" x14ac:dyDescent="0.2">
      <c r="D1986" s="139"/>
    </row>
    <row r="1987" spans="4:4" x14ac:dyDescent="0.2">
      <c r="D1987" s="139"/>
    </row>
    <row r="1988" spans="4:4" x14ac:dyDescent="0.2">
      <c r="D1988" s="139"/>
    </row>
    <row r="1989" spans="4:4" x14ac:dyDescent="0.2">
      <c r="D1989" s="139"/>
    </row>
    <row r="1990" spans="4:4" x14ac:dyDescent="0.2">
      <c r="D1990" s="139"/>
    </row>
    <row r="1991" spans="4:4" x14ac:dyDescent="0.2">
      <c r="D1991" s="139"/>
    </row>
    <row r="1992" spans="4:4" x14ac:dyDescent="0.2">
      <c r="D1992" s="139"/>
    </row>
    <row r="1993" spans="4:4" x14ac:dyDescent="0.2">
      <c r="D1993" s="139"/>
    </row>
    <row r="1994" spans="4:4" x14ac:dyDescent="0.2">
      <c r="D1994" s="139"/>
    </row>
    <row r="1995" spans="4:4" x14ac:dyDescent="0.2">
      <c r="D1995" s="139"/>
    </row>
    <row r="1996" spans="4:4" x14ac:dyDescent="0.2">
      <c r="D1996" s="139"/>
    </row>
    <row r="1997" spans="4:4" x14ac:dyDescent="0.2">
      <c r="D1997" s="139"/>
    </row>
    <row r="1998" spans="4:4" x14ac:dyDescent="0.2">
      <c r="D1998" s="139"/>
    </row>
    <row r="1999" spans="4:4" x14ac:dyDescent="0.2">
      <c r="D1999" s="139"/>
    </row>
    <row r="2000" spans="4:4" x14ac:dyDescent="0.2">
      <c r="D2000" s="139"/>
    </row>
    <row r="2001" spans="4:4" x14ac:dyDescent="0.2">
      <c r="D2001" s="139"/>
    </row>
    <row r="2002" spans="4:4" x14ac:dyDescent="0.2">
      <c r="D2002" s="139"/>
    </row>
    <row r="2003" spans="4:4" x14ac:dyDescent="0.2">
      <c r="D2003" s="139"/>
    </row>
    <row r="2004" spans="4:4" x14ac:dyDescent="0.2">
      <c r="D2004" s="139"/>
    </row>
    <row r="2005" spans="4:4" x14ac:dyDescent="0.2">
      <c r="D2005" s="139"/>
    </row>
    <row r="2006" spans="4:4" x14ac:dyDescent="0.2">
      <c r="D2006" s="139"/>
    </row>
    <row r="2007" spans="4:4" x14ac:dyDescent="0.2">
      <c r="D2007" s="139"/>
    </row>
    <row r="2008" spans="4:4" x14ac:dyDescent="0.2">
      <c r="D2008" s="139"/>
    </row>
    <row r="2009" spans="4:4" x14ac:dyDescent="0.2">
      <c r="D2009" s="139"/>
    </row>
    <row r="2010" spans="4:4" x14ac:dyDescent="0.2">
      <c r="D2010" s="139"/>
    </row>
    <row r="2011" spans="4:4" x14ac:dyDescent="0.2">
      <c r="D2011" s="139"/>
    </row>
    <row r="2012" spans="4:4" x14ac:dyDescent="0.2">
      <c r="D2012" s="139"/>
    </row>
    <row r="2013" spans="4:4" x14ac:dyDescent="0.2">
      <c r="D2013" s="139"/>
    </row>
    <row r="2014" spans="4:4" x14ac:dyDescent="0.2">
      <c r="D2014" s="139"/>
    </row>
    <row r="2015" spans="4:4" x14ac:dyDescent="0.2">
      <c r="D2015" s="139"/>
    </row>
    <row r="2016" spans="4:4" x14ac:dyDescent="0.2">
      <c r="D2016" s="139"/>
    </row>
    <row r="2017" spans="4:4" x14ac:dyDescent="0.2">
      <c r="D2017" s="139"/>
    </row>
    <row r="2018" spans="4:4" x14ac:dyDescent="0.2">
      <c r="D2018" s="139"/>
    </row>
    <row r="2019" spans="4:4" x14ac:dyDescent="0.2">
      <c r="D2019" s="139"/>
    </row>
    <row r="2020" spans="4:4" x14ac:dyDescent="0.2">
      <c r="D2020" s="139"/>
    </row>
    <row r="2021" spans="4:4" x14ac:dyDescent="0.2">
      <c r="D2021" s="139"/>
    </row>
    <row r="2022" spans="4:4" x14ac:dyDescent="0.2">
      <c r="D2022" s="139"/>
    </row>
    <row r="2023" spans="4:4" x14ac:dyDescent="0.2">
      <c r="D2023" s="139"/>
    </row>
    <row r="2024" spans="4:4" x14ac:dyDescent="0.2">
      <c r="D2024" s="139"/>
    </row>
    <row r="2025" spans="4:4" x14ac:dyDescent="0.2">
      <c r="D2025" s="139"/>
    </row>
    <row r="2026" spans="4:4" x14ac:dyDescent="0.2">
      <c r="D2026" s="139"/>
    </row>
    <row r="2027" spans="4:4" x14ac:dyDescent="0.2">
      <c r="D2027" s="139"/>
    </row>
    <row r="2028" spans="4:4" x14ac:dyDescent="0.2">
      <c r="D2028" s="139"/>
    </row>
    <row r="2029" spans="4:4" x14ac:dyDescent="0.2">
      <c r="D2029" s="139"/>
    </row>
    <row r="2030" spans="4:4" x14ac:dyDescent="0.2">
      <c r="D2030" s="139"/>
    </row>
    <row r="2031" spans="4:4" x14ac:dyDescent="0.2">
      <c r="D2031" s="139"/>
    </row>
    <row r="2032" spans="4:4" x14ac:dyDescent="0.2">
      <c r="D2032" s="139"/>
    </row>
    <row r="2033" spans="4:4" x14ac:dyDescent="0.2">
      <c r="D2033" s="139"/>
    </row>
    <row r="2034" spans="4:4" x14ac:dyDescent="0.2">
      <c r="D2034" s="139"/>
    </row>
    <row r="2035" spans="4:4" x14ac:dyDescent="0.2">
      <c r="D2035" s="139"/>
    </row>
    <row r="2036" spans="4:4" x14ac:dyDescent="0.2">
      <c r="D2036" s="139"/>
    </row>
    <row r="2037" spans="4:4" x14ac:dyDescent="0.2">
      <c r="D2037" s="139"/>
    </row>
    <row r="2038" spans="4:4" x14ac:dyDescent="0.2">
      <c r="D2038" s="139"/>
    </row>
    <row r="2039" spans="4:4" x14ac:dyDescent="0.2">
      <c r="D2039" s="139"/>
    </row>
    <row r="2040" spans="4:4" x14ac:dyDescent="0.2">
      <c r="D2040" s="139"/>
    </row>
    <row r="2041" spans="4:4" x14ac:dyDescent="0.2">
      <c r="D2041" s="139"/>
    </row>
    <row r="2042" spans="4:4" x14ac:dyDescent="0.2">
      <c r="D2042" s="139"/>
    </row>
    <row r="2043" spans="4:4" x14ac:dyDescent="0.2">
      <c r="D2043" s="139"/>
    </row>
    <row r="2044" spans="4:4" x14ac:dyDescent="0.2">
      <c r="D2044" s="139"/>
    </row>
    <row r="2045" spans="4:4" x14ac:dyDescent="0.2">
      <c r="D2045" s="139"/>
    </row>
    <row r="2046" spans="4:4" x14ac:dyDescent="0.2">
      <c r="D2046" s="139"/>
    </row>
    <row r="2047" spans="4:4" x14ac:dyDescent="0.2">
      <c r="D2047" s="139"/>
    </row>
    <row r="2048" spans="4:4" x14ac:dyDescent="0.2">
      <c r="D2048" s="139"/>
    </row>
    <row r="2049" spans="4:4" x14ac:dyDescent="0.2">
      <c r="D2049" s="139"/>
    </row>
    <row r="2050" spans="4:4" x14ac:dyDescent="0.2">
      <c r="D2050" s="139"/>
    </row>
    <row r="2051" spans="4:4" x14ac:dyDescent="0.2">
      <c r="D2051" s="139"/>
    </row>
    <row r="2052" spans="4:4" x14ac:dyDescent="0.2">
      <c r="D2052" s="139"/>
    </row>
    <row r="2053" spans="4:4" x14ac:dyDescent="0.2">
      <c r="D2053" s="139"/>
    </row>
    <row r="2054" spans="4:4" x14ac:dyDescent="0.2">
      <c r="D2054" s="139"/>
    </row>
    <row r="2055" spans="4:4" x14ac:dyDescent="0.2">
      <c r="D2055" s="139"/>
    </row>
    <row r="2056" spans="4:4" x14ac:dyDescent="0.2">
      <c r="D2056" s="139"/>
    </row>
    <row r="2057" spans="4:4" x14ac:dyDescent="0.2">
      <c r="D2057" s="139"/>
    </row>
    <row r="2058" spans="4:4" x14ac:dyDescent="0.2">
      <c r="D2058" s="139"/>
    </row>
    <row r="2059" spans="4:4" x14ac:dyDescent="0.2">
      <c r="D2059" s="139"/>
    </row>
    <row r="2060" spans="4:4" x14ac:dyDescent="0.2">
      <c r="D2060" s="139"/>
    </row>
    <row r="2061" spans="4:4" x14ac:dyDescent="0.2">
      <c r="D2061" s="139"/>
    </row>
    <row r="2062" spans="4:4" x14ac:dyDescent="0.2">
      <c r="D2062" s="139"/>
    </row>
    <row r="2063" spans="4:4" x14ac:dyDescent="0.2">
      <c r="D2063" s="139"/>
    </row>
    <row r="2064" spans="4:4" x14ac:dyDescent="0.2">
      <c r="D2064" s="139"/>
    </row>
    <row r="2065" spans="4:4" x14ac:dyDescent="0.2">
      <c r="D2065" s="139"/>
    </row>
    <row r="2066" spans="4:4" x14ac:dyDescent="0.2">
      <c r="D2066" s="139"/>
    </row>
    <row r="2067" spans="4:4" x14ac:dyDescent="0.2">
      <c r="D2067" s="139"/>
    </row>
    <row r="2068" spans="4:4" x14ac:dyDescent="0.2">
      <c r="D2068" s="139"/>
    </row>
    <row r="2069" spans="4:4" x14ac:dyDescent="0.2">
      <c r="D2069" s="139"/>
    </row>
    <row r="2070" spans="4:4" x14ac:dyDescent="0.2">
      <c r="D2070" s="139"/>
    </row>
    <row r="2071" spans="4:4" x14ac:dyDescent="0.2">
      <c r="D2071" s="139"/>
    </row>
    <row r="2072" spans="4:4" x14ac:dyDescent="0.2">
      <c r="D2072" s="139"/>
    </row>
    <row r="2073" spans="4:4" x14ac:dyDescent="0.2">
      <c r="D2073" s="139"/>
    </row>
    <row r="2074" spans="4:4" x14ac:dyDescent="0.2">
      <c r="D2074" s="139"/>
    </row>
    <row r="2075" spans="4:4" x14ac:dyDescent="0.2">
      <c r="D2075" s="139"/>
    </row>
    <row r="2076" spans="4:4" x14ac:dyDescent="0.2">
      <c r="D2076" s="139"/>
    </row>
    <row r="2077" spans="4:4" x14ac:dyDescent="0.2">
      <c r="D2077" s="139"/>
    </row>
    <row r="2078" spans="4:4" x14ac:dyDescent="0.2">
      <c r="D2078" s="139"/>
    </row>
    <row r="2079" spans="4:4" x14ac:dyDescent="0.2">
      <c r="D2079" s="139"/>
    </row>
    <row r="2080" spans="4:4" x14ac:dyDescent="0.2">
      <c r="D2080" s="139"/>
    </row>
    <row r="2081" spans="4:4" x14ac:dyDescent="0.2">
      <c r="D2081" s="139"/>
    </row>
    <row r="2082" spans="4:4" x14ac:dyDescent="0.2">
      <c r="D2082" s="139"/>
    </row>
    <row r="2083" spans="4:4" x14ac:dyDescent="0.2">
      <c r="D2083" s="139"/>
    </row>
    <row r="2084" spans="4:4" x14ac:dyDescent="0.2">
      <c r="D2084" s="139"/>
    </row>
    <row r="2085" spans="4:4" x14ac:dyDescent="0.2">
      <c r="D2085" s="139"/>
    </row>
    <row r="2086" spans="4:4" x14ac:dyDescent="0.2">
      <c r="D2086" s="139"/>
    </row>
    <row r="2087" spans="4:4" x14ac:dyDescent="0.2">
      <c r="D2087" s="139"/>
    </row>
    <row r="2088" spans="4:4" x14ac:dyDescent="0.2">
      <c r="D2088" s="139"/>
    </row>
    <row r="2089" spans="4:4" x14ac:dyDescent="0.2">
      <c r="D2089" s="139"/>
    </row>
    <row r="2090" spans="4:4" x14ac:dyDescent="0.2">
      <c r="D2090" s="139"/>
    </row>
    <row r="2091" spans="4:4" x14ac:dyDescent="0.2">
      <c r="D2091" s="139"/>
    </row>
    <row r="2092" spans="4:4" x14ac:dyDescent="0.2">
      <c r="D2092" s="139"/>
    </row>
    <row r="2093" spans="4:4" x14ac:dyDescent="0.2">
      <c r="D2093" s="139"/>
    </row>
    <row r="2094" spans="4:4" x14ac:dyDescent="0.2">
      <c r="D2094" s="139"/>
    </row>
    <row r="2095" spans="4:4" x14ac:dyDescent="0.2">
      <c r="D2095" s="139"/>
    </row>
    <row r="2096" spans="4:4" x14ac:dyDescent="0.2">
      <c r="D2096" s="139"/>
    </row>
    <row r="2097" spans="4:4" x14ac:dyDescent="0.2">
      <c r="D2097" s="139"/>
    </row>
    <row r="2098" spans="4:4" x14ac:dyDescent="0.2">
      <c r="D2098" s="139"/>
    </row>
    <row r="2099" spans="4:4" x14ac:dyDescent="0.2">
      <c r="D2099" s="139"/>
    </row>
    <row r="2100" spans="4:4" x14ac:dyDescent="0.2">
      <c r="D2100" s="139"/>
    </row>
    <row r="2101" spans="4:4" x14ac:dyDescent="0.2">
      <c r="D2101" s="139"/>
    </row>
    <row r="2102" spans="4:4" x14ac:dyDescent="0.2">
      <c r="D2102" s="139"/>
    </row>
    <row r="2103" spans="4:4" x14ac:dyDescent="0.2">
      <c r="D2103" s="139"/>
    </row>
    <row r="2104" spans="4:4" x14ac:dyDescent="0.2">
      <c r="D2104" s="139"/>
    </row>
    <row r="2105" spans="4:4" x14ac:dyDescent="0.2">
      <c r="D2105" s="139"/>
    </row>
    <row r="2106" spans="4:4" x14ac:dyDescent="0.2">
      <c r="D2106" s="139"/>
    </row>
    <row r="2107" spans="4:4" x14ac:dyDescent="0.2">
      <c r="D2107" s="139"/>
    </row>
    <row r="2108" spans="4:4" x14ac:dyDescent="0.2">
      <c r="D2108" s="139"/>
    </row>
    <row r="2109" spans="4:4" x14ac:dyDescent="0.2">
      <c r="D2109" s="139"/>
    </row>
    <row r="2110" spans="4:4" x14ac:dyDescent="0.2">
      <c r="D2110" s="139"/>
    </row>
    <row r="2111" spans="4:4" x14ac:dyDescent="0.2">
      <c r="D2111" s="139"/>
    </row>
    <row r="2112" spans="4:4" x14ac:dyDescent="0.2">
      <c r="D2112" s="139"/>
    </row>
    <row r="2113" spans="4:4" x14ac:dyDescent="0.2">
      <c r="D2113" s="139"/>
    </row>
    <row r="2114" spans="4:4" x14ac:dyDescent="0.2">
      <c r="D2114" s="139"/>
    </row>
    <row r="2115" spans="4:4" x14ac:dyDescent="0.2">
      <c r="D2115" s="139"/>
    </row>
    <row r="2116" spans="4:4" x14ac:dyDescent="0.2">
      <c r="D2116" s="139"/>
    </row>
    <row r="2117" spans="4:4" x14ac:dyDescent="0.2">
      <c r="D2117" s="139"/>
    </row>
    <row r="2118" spans="4:4" x14ac:dyDescent="0.2">
      <c r="D2118" s="139"/>
    </row>
    <row r="2119" spans="4:4" x14ac:dyDescent="0.2">
      <c r="D2119" s="139"/>
    </row>
    <row r="2120" spans="4:4" x14ac:dyDescent="0.2">
      <c r="D2120" s="139"/>
    </row>
    <row r="2121" spans="4:4" x14ac:dyDescent="0.2">
      <c r="D2121" s="139"/>
    </row>
    <row r="2122" spans="4:4" x14ac:dyDescent="0.2">
      <c r="D2122" s="139"/>
    </row>
    <row r="2123" spans="4:4" x14ac:dyDescent="0.2">
      <c r="D2123" s="139"/>
    </row>
    <row r="2124" spans="4:4" x14ac:dyDescent="0.2">
      <c r="D2124" s="139"/>
    </row>
    <row r="2125" spans="4:4" x14ac:dyDescent="0.2">
      <c r="D2125" s="139"/>
    </row>
    <row r="2126" spans="4:4" x14ac:dyDescent="0.2">
      <c r="D2126" s="139"/>
    </row>
    <row r="2127" spans="4:4" x14ac:dyDescent="0.2">
      <c r="D2127" s="139"/>
    </row>
    <row r="2128" spans="4:4" x14ac:dyDescent="0.2">
      <c r="D2128" s="139"/>
    </row>
    <row r="2129" spans="4:4" x14ac:dyDescent="0.2">
      <c r="D2129" s="139"/>
    </row>
    <row r="2130" spans="4:4" x14ac:dyDescent="0.2">
      <c r="D2130" s="139"/>
    </row>
    <row r="2131" spans="4:4" x14ac:dyDescent="0.2">
      <c r="D2131" s="139"/>
    </row>
    <row r="2132" spans="4:4" x14ac:dyDescent="0.2">
      <c r="D2132" s="139"/>
    </row>
    <row r="2133" spans="4:4" x14ac:dyDescent="0.2">
      <c r="D2133" s="139"/>
    </row>
    <row r="2134" spans="4:4" x14ac:dyDescent="0.2">
      <c r="D2134" s="139"/>
    </row>
    <row r="2135" spans="4:4" x14ac:dyDescent="0.2">
      <c r="D2135" s="139"/>
    </row>
    <row r="2136" spans="4:4" x14ac:dyDescent="0.2">
      <c r="D2136" s="139"/>
    </row>
    <row r="2137" spans="4:4" x14ac:dyDescent="0.2">
      <c r="D2137" s="139"/>
    </row>
    <row r="2138" spans="4:4" x14ac:dyDescent="0.2">
      <c r="D2138" s="139"/>
    </row>
    <row r="2139" spans="4:4" x14ac:dyDescent="0.2">
      <c r="D2139" s="139"/>
    </row>
    <row r="2140" spans="4:4" x14ac:dyDescent="0.2">
      <c r="D2140" s="139"/>
    </row>
    <row r="2141" spans="4:4" x14ac:dyDescent="0.2">
      <c r="D2141" s="139"/>
    </row>
    <row r="2142" spans="4:4" x14ac:dyDescent="0.2">
      <c r="D2142" s="139"/>
    </row>
    <row r="2143" spans="4:4" x14ac:dyDescent="0.2">
      <c r="D2143" s="139"/>
    </row>
    <row r="2144" spans="4:4" x14ac:dyDescent="0.2">
      <c r="D2144" s="139"/>
    </row>
    <row r="2145" spans="4:4" x14ac:dyDescent="0.2">
      <c r="D2145" s="139"/>
    </row>
    <row r="2146" spans="4:4" x14ac:dyDescent="0.2">
      <c r="D2146" s="139"/>
    </row>
    <row r="2147" spans="4:4" x14ac:dyDescent="0.2">
      <c r="D2147" s="139"/>
    </row>
    <row r="2148" spans="4:4" x14ac:dyDescent="0.2">
      <c r="D2148" s="139"/>
    </row>
    <row r="2149" spans="4:4" x14ac:dyDescent="0.2">
      <c r="D2149" s="139"/>
    </row>
    <row r="2150" spans="4:4" x14ac:dyDescent="0.2">
      <c r="D2150" s="139"/>
    </row>
    <row r="2151" spans="4:4" x14ac:dyDescent="0.2">
      <c r="D2151" s="139"/>
    </row>
    <row r="2152" spans="4:4" x14ac:dyDescent="0.2">
      <c r="D2152" s="139"/>
    </row>
    <row r="2153" spans="4:4" x14ac:dyDescent="0.2">
      <c r="D2153" s="139"/>
    </row>
    <row r="2154" spans="4:4" x14ac:dyDescent="0.2">
      <c r="D2154" s="139"/>
    </row>
    <row r="2155" spans="4:4" x14ac:dyDescent="0.2">
      <c r="D2155" s="139"/>
    </row>
    <row r="2156" spans="4:4" x14ac:dyDescent="0.2">
      <c r="D2156" s="139"/>
    </row>
    <row r="2157" spans="4:4" x14ac:dyDescent="0.2">
      <c r="D2157" s="139"/>
    </row>
    <row r="2158" spans="4:4" x14ac:dyDescent="0.2">
      <c r="D2158" s="139"/>
    </row>
    <row r="2159" spans="4:4" x14ac:dyDescent="0.2">
      <c r="D2159" s="139"/>
    </row>
    <row r="2160" spans="4:4" x14ac:dyDescent="0.2">
      <c r="D2160" s="139"/>
    </row>
    <row r="2161" spans="4:4" x14ac:dyDescent="0.2">
      <c r="D2161" s="139"/>
    </row>
    <row r="2162" spans="4:4" x14ac:dyDescent="0.2">
      <c r="D2162" s="139"/>
    </row>
    <row r="2163" spans="4:4" x14ac:dyDescent="0.2">
      <c r="D2163" s="139"/>
    </row>
    <row r="2164" spans="4:4" x14ac:dyDescent="0.2">
      <c r="D2164" s="139"/>
    </row>
    <row r="2165" spans="4:4" x14ac:dyDescent="0.2">
      <c r="D2165" s="139"/>
    </row>
    <row r="2166" spans="4:4" x14ac:dyDescent="0.2">
      <c r="D2166" s="139"/>
    </row>
    <row r="2167" spans="4:4" x14ac:dyDescent="0.2">
      <c r="D2167" s="139"/>
    </row>
    <row r="2168" spans="4:4" x14ac:dyDescent="0.2">
      <c r="D2168" s="139"/>
    </row>
    <row r="2169" spans="4:4" x14ac:dyDescent="0.2">
      <c r="D2169" s="139"/>
    </row>
    <row r="2170" spans="4:4" x14ac:dyDescent="0.2">
      <c r="D2170" s="139"/>
    </row>
    <row r="2171" spans="4:4" x14ac:dyDescent="0.2">
      <c r="D2171" s="139"/>
    </row>
    <row r="2172" spans="4:4" x14ac:dyDescent="0.2">
      <c r="D2172" s="139"/>
    </row>
    <row r="2173" spans="4:4" x14ac:dyDescent="0.2">
      <c r="D2173" s="139"/>
    </row>
    <row r="2174" spans="4:4" x14ac:dyDescent="0.2">
      <c r="D2174" s="139"/>
    </row>
    <row r="2175" spans="4:4" x14ac:dyDescent="0.2">
      <c r="D2175" s="139"/>
    </row>
    <row r="2176" spans="4:4" x14ac:dyDescent="0.2">
      <c r="D2176" s="139"/>
    </row>
    <row r="2177" spans="4:4" x14ac:dyDescent="0.2">
      <c r="D2177" s="139"/>
    </row>
    <row r="2178" spans="4:4" x14ac:dyDescent="0.2">
      <c r="D2178" s="139"/>
    </row>
    <row r="2179" spans="4:4" x14ac:dyDescent="0.2">
      <c r="D2179" s="139"/>
    </row>
    <row r="2180" spans="4:4" x14ac:dyDescent="0.2">
      <c r="D2180" s="139"/>
    </row>
    <row r="2181" spans="4:4" x14ac:dyDescent="0.2">
      <c r="D2181" s="139"/>
    </row>
    <row r="2182" spans="4:4" x14ac:dyDescent="0.2">
      <c r="D2182" s="139"/>
    </row>
    <row r="2183" spans="4:4" x14ac:dyDescent="0.2">
      <c r="D2183" s="139"/>
    </row>
    <row r="2184" spans="4:4" x14ac:dyDescent="0.2">
      <c r="D2184" s="139"/>
    </row>
    <row r="2185" spans="4:4" x14ac:dyDescent="0.2">
      <c r="D2185" s="139"/>
    </row>
    <row r="2186" spans="4:4" x14ac:dyDescent="0.2">
      <c r="D2186" s="139"/>
    </row>
    <row r="2187" spans="4:4" x14ac:dyDescent="0.2">
      <c r="D2187" s="139"/>
    </row>
    <row r="2188" spans="4:4" x14ac:dyDescent="0.2">
      <c r="D2188" s="139"/>
    </row>
    <row r="2189" spans="4:4" x14ac:dyDescent="0.2">
      <c r="D2189" s="139"/>
    </row>
    <row r="2190" spans="4:4" x14ac:dyDescent="0.2">
      <c r="D2190" s="139"/>
    </row>
    <row r="2191" spans="4:4" x14ac:dyDescent="0.2">
      <c r="D2191" s="139"/>
    </row>
    <row r="2192" spans="4:4" x14ac:dyDescent="0.2">
      <c r="D2192" s="139"/>
    </row>
    <row r="2193" spans="4:4" x14ac:dyDescent="0.2">
      <c r="D2193" s="139"/>
    </row>
    <row r="2194" spans="4:4" x14ac:dyDescent="0.2">
      <c r="D2194" s="139"/>
    </row>
    <row r="2195" spans="4:4" x14ac:dyDescent="0.2">
      <c r="D2195" s="139"/>
    </row>
    <row r="2196" spans="4:4" x14ac:dyDescent="0.2">
      <c r="D2196" s="139"/>
    </row>
    <row r="2197" spans="4:4" x14ac:dyDescent="0.2">
      <c r="D2197" s="139"/>
    </row>
    <row r="2198" spans="4:4" x14ac:dyDescent="0.2">
      <c r="D2198" s="139"/>
    </row>
    <row r="2199" spans="4:4" x14ac:dyDescent="0.2">
      <c r="D2199" s="139"/>
    </row>
    <row r="2200" spans="4:4" x14ac:dyDescent="0.2">
      <c r="D2200" s="139"/>
    </row>
    <row r="2201" spans="4:4" x14ac:dyDescent="0.2">
      <c r="D2201" s="139"/>
    </row>
    <row r="2202" spans="4:4" x14ac:dyDescent="0.2">
      <c r="D2202" s="139"/>
    </row>
    <row r="2203" spans="4:4" x14ac:dyDescent="0.2">
      <c r="D2203" s="139"/>
    </row>
    <row r="2204" spans="4:4" x14ac:dyDescent="0.2">
      <c r="D2204" s="139"/>
    </row>
    <row r="2205" spans="4:4" x14ac:dyDescent="0.2">
      <c r="D2205" s="139"/>
    </row>
    <row r="2206" spans="4:4" x14ac:dyDescent="0.2">
      <c r="D2206" s="139"/>
    </row>
    <row r="2207" spans="4:4" x14ac:dyDescent="0.2">
      <c r="D2207" s="139"/>
    </row>
    <row r="2208" spans="4:4" x14ac:dyDescent="0.2">
      <c r="D2208" s="139"/>
    </row>
    <row r="2209" spans="4:4" x14ac:dyDescent="0.2">
      <c r="D2209" s="139"/>
    </row>
    <row r="2210" spans="4:4" x14ac:dyDescent="0.2">
      <c r="D2210" s="139"/>
    </row>
    <row r="2211" spans="4:4" x14ac:dyDescent="0.2">
      <c r="D2211" s="139"/>
    </row>
    <row r="2212" spans="4:4" x14ac:dyDescent="0.2">
      <c r="D2212" s="139"/>
    </row>
    <row r="2213" spans="4:4" x14ac:dyDescent="0.2">
      <c r="D2213" s="139"/>
    </row>
    <row r="2214" spans="4:4" x14ac:dyDescent="0.2">
      <c r="D2214" s="139"/>
    </row>
    <row r="2215" spans="4:4" x14ac:dyDescent="0.2">
      <c r="D2215" s="139"/>
    </row>
    <row r="2216" spans="4:4" x14ac:dyDescent="0.2">
      <c r="D2216" s="139"/>
    </row>
    <row r="2217" spans="4:4" x14ac:dyDescent="0.2">
      <c r="D2217" s="139"/>
    </row>
    <row r="2218" spans="4:4" x14ac:dyDescent="0.2">
      <c r="D2218" s="139"/>
    </row>
    <row r="2219" spans="4:4" x14ac:dyDescent="0.2">
      <c r="D2219" s="139"/>
    </row>
    <row r="2220" spans="4:4" x14ac:dyDescent="0.2">
      <c r="D2220" s="139"/>
    </row>
    <row r="2221" spans="4:4" x14ac:dyDescent="0.2">
      <c r="D2221" s="139"/>
    </row>
    <row r="2222" spans="4:4" x14ac:dyDescent="0.2">
      <c r="D2222" s="139"/>
    </row>
    <row r="2223" spans="4:4" x14ac:dyDescent="0.2">
      <c r="D2223" s="139"/>
    </row>
    <row r="2224" spans="4:4" x14ac:dyDescent="0.2">
      <c r="D2224" s="139"/>
    </row>
    <row r="2225" spans="4:4" x14ac:dyDescent="0.2">
      <c r="D2225" s="139"/>
    </row>
    <row r="2226" spans="4:4" x14ac:dyDescent="0.2">
      <c r="D2226" s="139"/>
    </row>
    <row r="2227" spans="4:4" x14ac:dyDescent="0.2">
      <c r="D2227" s="139"/>
    </row>
    <row r="2228" spans="4:4" x14ac:dyDescent="0.2">
      <c r="D2228" s="139"/>
    </row>
    <row r="2229" spans="4:4" x14ac:dyDescent="0.2">
      <c r="D2229" s="139"/>
    </row>
    <row r="2230" spans="4:4" x14ac:dyDescent="0.2">
      <c r="D2230" s="139"/>
    </row>
    <row r="2231" spans="4:4" x14ac:dyDescent="0.2">
      <c r="D2231" s="139"/>
    </row>
    <row r="2232" spans="4:4" x14ac:dyDescent="0.2">
      <c r="D2232" s="139"/>
    </row>
    <row r="2233" spans="4:4" x14ac:dyDescent="0.2">
      <c r="D2233" s="139"/>
    </row>
    <row r="2234" spans="4:4" x14ac:dyDescent="0.2">
      <c r="D2234" s="139"/>
    </row>
    <row r="2235" spans="4:4" x14ac:dyDescent="0.2">
      <c r="D2235" s="139"/>
    </row>
    <row r="2236" spans="4:4" x14ac:dyDescent="0.2">
      <c r="D2236" s="139"/>
    </row>
    <row r="2237" spans="4:4" x14ac:dyDescent="0.2">
      <c r="D2237" s="139"/>
    </row>
    <row r="2238" spans="4:4" x14ac:dyDescent="0.2">
      <c r="D2238" s="139"/>
    </row>
    <row r="2239" spans="4:4" x14ac:dyDescent="0.2">
      <c r="D2239" s="139"/>
    </row>
    <row r="2240" spans="4:4" x14ac:dyDescent="0.2">
      <c r="D2240" s="139"/>
    </row>
    <row r="2241" spans="4:4" x14ac:dyDescent="0.2">
      <c r="D2241" s="139"/>
    </row>
    <row r="2242" spans="4:4" x14ac:dyDescent="0.2">
      <c r="D2242" s="139"/>
    </row>
    <row r="2243" spans="4:4" x14ac:dyDescent="0.2">
      <c r="D2243" s="139"/>
    </row>
    <row r="2244" spans="4:4" x14ac:dyDescent="0.2">
      <c r="D2244" s="139"/>
    </row>
    <row r="2245" spans="4:4" x14ac:dyDescent="0.2">
      <c r="D2245" s="139"/>
    </row>
    <row r="2246" spans="4:4" x14ac:dyDescent="0.2">
      <c r="D2246" s="139"/>
    </row>
    <row r="2247" spans="4:4" x14ac:dyDescent="0.2">
      <c r="D2247" s="139"/>
    </row>
    <row r="2248" spans="4:4" x14ac:dyDescent="0.2">
      <c r="D2248" s="139"/>
    </row>
    <row r="2249" spans="4:4" x14ac:dyDescent="0.2">
      <c r="D2249" s="139"/>
    </row>
    <row r="2250" spans="4:4" x14ac:dyDescent="0.2">
      <c r="D2250" s="139"/>
    </row>
    <row r="2251" spans="4:4" x14ac:dyDescent="0.2">
      <c r="D2251" s="139"/>
    </row>
    <row r="2252" spans="4:4" x14ac:dyDescent="0.2">
      <c r="D2252" s="139"/>
    </row>
    <row r="2253" spans="4:4" x14ac:dyDescent="0.2">
      <c r="D2253" s="139"/>
    </row>
    <row r="2254" spans="4:4" x14ac:dyDescent="0.2">
      <c r="D2254" s="139"/>
    </row>
    <row r="2255" spans="4:4" x14ac:dyDescent="0.2">
      <c r="D2255" s="139"/>
    </row>
    <row r="2256" spans="4:4" x14ac:dyDescent="0.2">
      <c r="D2256" s="139"/>
    </row>
    <row r="2257" spans="4:4" x14ac:dyDescent="0.2">
      <c r="D2257" s="139"/>
    </row>
    <row r="2258" spans="4:4" x14ac:dyDescent="0.2">
      <c r="D2258" s="139"/>
    </row>
    <row r="2259" spans="4:4" x14ac:dyDescent="0.2">
      <c r="D2259" s="139"/>
    </row>
    <row r="2260" spans="4:4" x14ac:dyDescent="0.2">
      <c r="D2260" s="139"/>
    </row>
    <row r="2261" spans="4:4" x14ac:dyDescent="0.2">
      <c r="D2261" s="139"/>
    </row>
    <row r="2262" spans="4:4" x14ac:dyDescent="0.2">
      <c r="D2262" s="139"/>
    </row>
    <row r="2263" spans="4:4" x14ac:dyDescent="0.2">
      <c r="D2263" s="139"/>
    </row>
    <row r="2264" spans="4:4" x14ac:dyDescent="0.2">
      <c r="D2264" s="139"/>
    </row>
    <row r="2265" spans="4:4" x14ac:dyDescent="0.2">
      <c r="D2265" s="139"/>
    </row>
    <row r="2266" spans="4:4" x14ac:dyDescent="0.2">
      <c r="D2266" s="139"/>
    </row>
    <row r="2267" spans="4:4" x14ac:dyDescent="0.2">
      <c r="D2267" s="139"/>
    </row>
    <row r="2268" spans="4:4" x14ac:dyDescent="0.2">
      <c r="D2268" s="139"/>
    </row>
    <row r="2269" spans="4:4" x14ac:dyDescent="0.2">
      <c r="D2269" s="139"/>
    </row>
    <row r="2270" spans="4:4" x14ac:dyDescent="0.2">
      <c r="D2270" s="139"/>
    </row>
    <row r="2271" spans="4:4" x14ac:dyDescent="0.2">
      <c r="D2271" s="139"/>
    </row>
    <row r="2272" spans="4:4" x14ac:dyDescent="0.2">
      <c r="D2272" s="139"/>
    </row>
    <row r="2273" spans="4:4" x14ac:dyDescent="0.2">
      <c r="D2273" s="139"/>
    </row>
    <row r="2274" spans="4:4" x14ac:dyDescent="0.2">
      <c r="D2274" s="139"/>
    </row>
    <row r="2275" spans="4:4" x14ac:dyDescent="0.2">
      <c r="D2275" s="139"/>
    </row>
    <row r="2276" spans="4:4" x14ac:dyDescent="0.2">
      <c r="D2276" s="139"/>
    </row>
    <row r="2277" spans="4:4" x14ac:dyDescent="0.2">
      <c r="D2277" s="139"/>
    </row>
    <row r="2278" spans="4:4" x14ac:dyDescent="0.2">
      <c r="D2278" s="139"/>
    </row>
    <row r="2279" spans="4:4" x14ac:dyDescent="0.2">
      <c r="D2279" s="139"/>
    </row>
    <row r="2280" spans="4:4" x14ac:dyDescent="0.2">
      <c r="D2280" s="139"/>
    </row>
    <row r="2281" spans="4:4" x14ac:dyDescent="0.2">
      <c r="D2281" s="139"/>
    </row>
    <row r="2282" spans="4:4" x14ac:dyDescent="0.2">
      <c r="D2282" s="139"/>
    </row>
    <row r="2283" spans="4:4" x14ac:dyDescent="0.2">
      <c r="D2283" s="139"/>
    </row>
    <row r="2284" spans="4:4" x14ac:dyDescent="0.2">
      <c r="D2284" s="139"/>
    </row>
    <row r="2285" spans="4:4" x14ac:dyDescent="0.2">
      <c r="D2285" s="139"/>
    </row>
    <row r="2286" spans="4:4" x14ac:dyDescent="0.2">
      <c r="D2286" s="139"/>
    </row>
    <row r="2287" spans="4:4" x14ac:dyDescent="0.2">
      <c r="D2287" s="139"/>
    </row>
    <row r="2288" spans="4:4" x14ac:dyDescent="0.2">
      <c r="D2288" s="139"/>
    </row>
    <row r="2289" spans="4:4" x14ac:dyDescent="0.2">
      <c r="D2289" s="139"/>
    </row>
    <row r="2290" spans="4:4" x14ac:dyDescent="0.2">
      <c r="D2290" s="139"/>
    </row>
    <row r="2291" spans="4:4" x14ac:dyDescent="0.2">
      <c r="D2291" s="139"/>
    </row>
    <row r="2292" spans="4:4" x14ac:dyDescent="0.2">
      <c r="D2292" s="139"/>
    </row>
    <row r="2293" spans="4:4" x14ac:dyDescent="0.2">
      <c r="D2293" s="139"/>
    </row>
    <row r="2294" spans="4:4" x14ac:dyDescent="0.2">
      <c r="D2294" s="139"/>
    </row>
    <row r="2295" spans="4:4" x14ac:dyDescent="0.2">
      <c r="D2295" s="139"/>
    </row>
    <row r="2296" spans="4:4" x14ac:dyDescent="0.2">
      <c r="D2296" s="139"/>
    </row>
    <row r="2297" spans="4:4" x14ac:dyDescent="0.2">
      <c r="D2297" s="139"/>
    </row>
    <row r="2298" spans="4:4" x14ac:dyDescent="0.2">
      <c r="D2298" s="139"/>
    </row>
    <row r="2299" spans="4:4" x14ac:dyDescent="0.2">
      <c r="D2299" s="139"/>
    </row>
    <row r="2300" spans="4:4" x14ac:dyDescent="0.2">
      <c r="D2300" s="139"/>
    </row>
    <row r="2301" spans="4:4" x14ac:dyDescent="0.2">
      <c r="D2301" s="139"/>
    </row>
    <row r="2302" spans="4:4" x14ac:dyDescent="0.2">
      <c r="D2302" s="139"/>
    </row>
    <row r="2303" spans="4:4" x14ac:dyDescent="0.2">
      <c r="D2303" s="139"/>
    </row>
    <row r="2304" spans="4:4" x14ac:dyDescent="0.2">
      <c r="D2304" s="139"/>
    </row>
    <row r="2305" spans="4:4" x14ac:dyDescent="0.2">
      <c r="D2305" s="139"/>
    </row>
    <row r="2306" spans="4:4" x14ac:dyDescent="0.2">
      <c r="D2306" s="139"/>
    </row>
    <row r="2307" spans="4:4" x14ac:dyDescent="0.2">
      <c r="D2307" s="139"/>
    </row>
    <row r="2308" spans="4:4" x14ac:dyDescent="0.2">
      <c r="D2308" s="139"/>
    </row>
    <row r="2309" spans="4:4" x14ac:dyDescent="0.2">
      <c r="D2309" s="139"/>
    </row>
    <row r="2310" spans="4:4" x14ac:dyDescent="0.2">
      <c r="D2310" s="139"/>
    </row>
    <row r="2311" spans="4:4" x14ac:dyDescent="0.2">
      <c r="D2311" s="139"/>
    </row>
    <row r="2312" spans="4:4" x14ac:dyDescent="0.2">
      <c r="D2312" s="139"/>
    </row>
    <row r="2313" spans="4:4" x14ac:dyDescent="0.2">
      <c r="D2313" s="139"/>
    </row>
    <row r="2314" spans="4:4" x14ac:dyDescent="0.2">
      <c r="D2314" s="139"/>
    </row>
    <row r="2315" spans="4:4" x14ac:dyDescent="0.2">
      <c r="D2315" s="139"/>
    </row>
    <row r="2316" spans="4:4" x14ac:dyDescent="0.2">
      <c r="D2316" s="139"/>
    </row>
    <row r="2317" spans="4:4" x14ac:dyDescent="0.2">
      <c r="D2317" s="139"/>
    </row>
    <row r="2318" spans="4:4" x14ac:dyDescent="0.2">
      <c r="D2318" s="139"/>
    </row>
    <row r="2319" spans="4:4" x14ac:dyDescent="0.2">
      <c r="D2319" s="139"/>
    </row>
    <row r="2320" spans="4:4" x14ac:dyDescent="0.2">
      <c r="D2320" s="139"/>
    </row>
    <row r="2321" spans="4:4" x14ac:dyDescent="0.2">
      <c r="D2321" s="139"/>
    </row>
    <row r="2322" spans="4:4" x14ac:dyDescent="0.2">
      <c r="D2322" s="139"/>
    </row>
    <row r="2323" spans="4:4" x14ac:dyDescent="0.2">
      <c r="D2323" s="139"/>
    </row>
    <row r="2324" spans="4:4" x14ac:dyDescent="0.2">
      <c r="D2324" s="139"/>
    </row>
    <row r="2325" spans="4:4" x14ac:dyDescent="0.2">
      <c r="D2325" s="139"/>
    </row>
    <row r="2326" spans="4:4" x14ac:dyDescent="0.2">
      <c r="D2326" s="139"/>
    </row>
    <row r="2327" spans="4:4" x14ac:dyDescent="0.2">
      <c r="D2327" s="139"/>
    </row>
    <row r="2328" spans="4:4" x14ac:dyDescent="0.2">
      <c r="D2328" s="139"/>
    </row>
    <row r="2329" spans="4:4" x14ac:dyDescent="0.2">
      <c r="D2329" s="139"/>
    </row>
    <row r="2330" spans="4:4" x14ac:dyDescent="0.2">
      <c r="D2330" s="139"/>
    </row>
    <row r="2331" spans="4:4" x14ac:dyDescent="0.2">
      <c r="D2331" s="139"/>
    </row>
    <row r="2332" spans="4:4" x14ac:dyDescent="0.2">
      <c r="D2332" s="139"/>
    </row>
    <row r="2333" spans="4:4" x14ac:dyDescent="0.2">
      <c r="D2333" s="139"/>
    </row>
    <row r="2334" spans="4:4" x14ac:dyDescent="0.2">
      <c r="D2334" s="139"/>
    </row>
    <row r="2335" spans="4:4" x14ac:dyDescent="0.2">
      <c r="D2335" s="139"/>
    </row>
    <row r="2336" spans="4:4" x14ac:dyDescent="0.2">
      <c r="D2336" s="139"/>
    </row>
    <row r="2337" spans="4:4" x14ac:dyDescent="0.2">
      <c r="D2337" s="139"/>
    </row>
    <row r="2338" spans="4:4" x14ac:dyDescent="0.2">
      <c r="D2338" s="139"/>
    </row>
    <row r="2339" spans="4:4" x14ac:dyDescent="0.2">
      <c r="D2339" s="139"/>
    </row>
    <row r="2340" spans="4:4" x14ac:dyDescent="0.2">
      <c r="D2340" s="139"/>
    </row>
    <row r="2341" spans="4:4" x14ac:dyDescent="0.2">
      <c r="D2341" s="139"/>
    </row>
    <row r="2342" spans="4:4" x14ac:dyDescent="0.2">
      <c r="D2342" s="139"/>
    </row>
    <row r="2343" spans="4:4" x14ac:dyDescent="0.2">
      <c r="D2343" s="139"/>
    </row>
    <row r="2344" spans="4:4" x14ac:dyDescent="0.2">
      <c r="D2344" s="139"/>
    </row>
    <row r="2345" spans="4:4" x14ac:dyDescent="0.2">
      <c r="D2345" s="139"/>
    </row>
    <row r="2346" spans="4:4" x14ac:dyDescent="0.2">
      <c r="D2346" s="139"/>
    </row>
    <row r="2347" spans="4:4" x14ac:dyDescent="0.2">
      <c r="D2347" s="139"/>
    </row>
    <row r="2348" spans="4:4" x14ac:dyDescent="0.2">
      <c r="D2348" s="139"/>
    </row>
    <row r="2349" spans="4:4" x14ac:dyDescent="0.2">
      <c r="D2349" s="139"/>
    </row>
    <row r="2350" spans="4:4" x14ac:dyDescent="0.2">
      <c r="D2350" s="139"/>
    </row>
    <row r="2351" spans="4:4" x14ac:dyDescent="0.2">
      <c r="D2351" s="139"/>
    </row>
    <row r="2352" spans="4:4" x14ac:dyDescent="0.2">
      <c r="D2352" s="139"/>
    </row>
    <row r="2353" spans="4:4" x14ac:dyDescent="0.2">
      <c r="D2353" s="139"/>
    </row>
    <row r="2354" spans="4:4" x14ac:dyDescent="0.2">
      <c r="D2354" s="139"/>
    </row>
    <row r="2355" spans="4:4" x14ac:dyDescent="0.2">
      <c r="D2355" s="139"/>
    </row>
    <row r="2356" spans="4:4" x14ac:dyDescent="0.2">
      <c r="D2356" s="139"/>
    </row>
    <row r="2357" spans="4:4" x14ac:dyDescent="0.2">
      <c r="D2357" s="139"/>
    </row>
    <row r="2358" spans="4:4" x14ac:dyDescent="0.2">
      <c r="D2358" s="139"/>
    </row>
    <row r="2359" spans="4:4" x14ac:dyDescent="0.2">
      <c r="D2359" s="139"/>
    </row>
    <row r="2360" spans="4:4" x14ac:dyDescent="0.2">
      <c r="D2360" s="139"/>
    </row>
    <row r="2361" spans="4:4" x14ac:dyDescent="0.2">
      <c r="D2361" s="139"/>
    </row>
    <row r="2362" spans="4:4" x14ac:dyDescent="0.2">
      <c r="D2362" s="139"/>
    </row>
    <row r="2363" spans="4:4" x14ac:dyDescent="0.2">
      <c r="D2363" s="139"/>
    </row>
    <row r="2364" spans="4:4" x14ac:dyDescent="0.2">
      <c r="D2364" s="139"/>
    </row>
    <row r="2365" spans="4:4" x14ac:dyDescent="0.2">
      <c r="D2365" s="139"/>
    </row>
    <row r="2366" spans="4:4" x14ac:dyDescent="0.2">
      <c r="D2366" s="139"/>
    </row>
    <row r="2367" spans="4:4" x14ac:dyDescent="0.2">
      <c r="D2367" s="139"/>
    </row>
    <row r="2368" spans="4:4" x14ac:dyDescent="0.2">
      <c r="D2368" s="139"/>
    </row>
    <row r="2369" spans="4:4" x14ac:dyDescent="0.2">
      <c r="D2369" s="139"/>
    </row>
    <row r="2370" spans="4:4" x14ac:dyDescent="0.2">
      <c r="D2370" s="139"/>
    </row>
    <row r="2371" spans="4:4" x14ac:dyDescent="0.2">
      <c r="D2371" s="139"/>
    </row>
    <row r="2372" spans="4:4" x14ac:dyDescent="0.2">
      <c r="D2372" s="139"/>
    </row>
    <row r="2373" spans="4:4" x14ac:dyDescent="0.2">
      <c r="D2373" s="139"/>
    </row>
    <row r="2374" spans="4:4" x14ac:dyDescent="0.2">
      <c r="D2374" s="139"/>
    </row>
    <row r="2375" spans="4:4" x14ac:dyDescent="0.2">
      <c r="D2375" s="139"/>
    </row>
    <row r="2376" spans="4:4" x14ac:dyDescent="0.2">
      <c r="D2376" s="139"/>
    </row>
    <row r="2377" spans="4:4" x14ac:dyDescent="0.2">
      <c r="D2377" s="139"/>
    </row>
    <row r="2378" spans="4:4" x14ac:dyDescent="0.2">
      <c r="D2378" s="139"/>
    </row>
    <row r="2379" spans="4:4" x14ac:dyDescent="0.2">
      <c r="D2379" s="139"/>
    </row>
    <row r="2380" spans="4:4" x14ac:dyDescent="0.2">
      <c r="D2380" s="139"/>
    </row>
    <row r="2381" spans="4:4" x14ac:dyDescent="0.2">
      <c r="D2381" s="139"/>
    </row>
    <row r="2382" spans="4:4" x14ac:dyDescent="0.2">
      <c r="D2382" s="139"/>
    </row>
    <row r="2383" spans="4:4" x14ac:dyDescent="0.2">
      <c r="D2383" s="139"/>
    </row>
    <row r="2384" spans="4:4" x14ac:dyDescent="0.2">
      <c r="D2384" s="139"/>
    </row>
    <row r="2385" spans="4:4" x14ac:dyDescent="0.2">
      <c r="D2385" s="139"/>
    </row>
    <row r="2386" spans="4:4" x14ac:dyDescent="0.2">
      <c r="D2386" s="139"/>
    </row>
    <row r="2387" spans="4:4" x14ac:dyDescent="0.2">
      <c r="D2387" s="139"/>
    </row>
    <row r="2388" spans="4:4" x14ac:dyDescent="0.2">
      <c r="D2388" s="139"/>
    </row>
    <row r="2389" spans="4:4" x14ac:dyDescent="0.2">
      <c r="D2389" s="139"/>
    </row>
    <row r="2390" spans="4:4" x14ac:dyDescent="0.2">
      <c r="D2390" s="139"/>
    </row>
    <row r="2391" spans="4:4" x14ac:dyDescent="0.2">
      <c r="D2391" s="139"/>
    </row>
    <row r="2392" spans="4:4" x14ac:dyDescent="0.2">
      <c r="D2392" s="139"/>
    </row>
    <row r="2393" spans="4:4" x14ac:dyDescent="0.2">
      <c r="D2393" s="139"/>
    </row>
    <row r="2394" spans="4:4" x14ac:dyDescent="0.2">
      <c r="D2394" s="139"/>
    </row>
    <row r="2395" spans="4:4" x14ac:dyDescent="0.2">
      <c r="D2395" s="139"/>
    </row>
    <row r="2396" spans="4:4" x14ac:dyDescent="0.2">
      <c r="D2396" s="139"/>
    </row>
    <row r="2397" spans="4:4" x14ac:dyDescent="0.2">
      <c r="D2397" s="139"/>
    </row>
    <row r="2398" spans="4:4" x14ac:dyDescent="0.2">
      <c r="D2398" s="139"/>
    </row>
    <row r="2399" spans="4:4" x14ac:dyDescent="0.2">
      <c r="D2399" s="139"/>
    </row>
    <row r="2400" spans="4:4" x14ac:dyDescent="0.2">
      <c r="D2400" s="139"/>
    </row>
    <row r="2401" spans="4:4" x14ac:dyDescent="0.2">
      <c r="D2401" s="139"/>
    </row>
    <row r="2402" spans="4:4" x14ac:dyDescent="0.2">
      <c r="D2402" s="139"/>
    </row>
    <row r="2403" spans="4:4" x14ac:dyDescent="0.2">
      <c r="D2403" s="139"/>
    </row>
    <row r="2404" spans="4:4" x14ac:dyDescent="0.2">
      <c r="D2404" s="139"/>
    </row>
    <row r="2405" spans="4:4" x14ac:dyDescent="0.2">
      <c r="D2405" s="139"/>
    </row>
    <row r="2406" spans="4:4" x14ac:dyDescent="0.2">
      <c r="D2406" s="139"/>
    </row>
    <row r="2407" spans="4:4" x14ac:dyDescent="0.2">
      <c r="D2407" s="139"/>
    </row>
    <row r="2408" spans="4:4" x14ac:dyDescent="0.2">
      <c r="D2408" s="139"/>
    </row>
    <row r="2409" spans="4:4" x14ac:dyDescent="0.2">
      <c r="D2409" s="139"/>
    </row>
    <row r="2410" spans="4:4" x14ac:dyDescent="0.2">
      <c r="D2410" s="139"/>
    </row>
    <row r="2411" spans="4:4" x14ac:dyDescent="0.2">
      <c r="D2411" s="139"/>
    </row>
    <row r="2412" spans="4:4" x14ac:dyDescent="0.2">
      <c r="D2412" s="139"/>
    </row>
    <row r="2413" spans="4:4" x14ac:dyDescent="0.2">
      <c r="D2413" s="139"/>
    </row>
    <row r="2414" spans="4:4" x14ac:dyDescent="0.2">
      <c r="D2414" s="139"/>
    </row>
    <row r="2415" spans="4:4" x14ac:dyDescent="0.2">
      <c r="D2415" s="139"/>
    </row>
    <row r="2416" spans="4:4" x14ac:dyDescent="0.2">
      <c r="D2416" s="139"/>
    </row>
    <row r="2417" spans="4:4" x14ac:dyDescent="0.2">
      <c r="D2417" s="139"/>
    </row>
    <row r="2418" spans="4:4" x14ac:dyDescent="0.2">
      <c r="D2418" s="139"/>
    </row>
    <row r="2419" spans="4:4" x14ac:dyDescent="0.2">
      <c r="D2419" s="139"/>
    </row>
    <row r="2420" spans="4:4" x14ac:dyDescent="0.2">
      <c r="D2420" s="139"/>
    </row>
    <row r="2421" spans="4:4" x14ac:dyDescent="0.2">
      <c r="D2421" s="139"/>
    </row>
    <row r="2422" spans="4:4" x14ac:dyDescent="0.2">
      <c r="D2422" s="139"/>
    </row>
    <row r="2423" spans="4:4" x14ac:dyDescent="0.2">
      <c r="D2423" s="139"/>
    </row>
    <row r="2424" spans="4:4" x14ac:dyDescent="0.2">
      <c r="D2424" s="139"/>
    </row>
    <row r="2425" spans="4:4" x14ac:dyDescent="0.2">
      <c r="D2425" s="139"/>
    </row>
    <row r="2426" spans="4:4" x14ac:dyDescent="0.2">
      <c r="D2426" s="139"/>
    </row>
    <row r="2427" spans="4:4" x14ac:dyDescent="0.2">
      <c r="D2427" s="139"/>
    </row>
    <row r="2428" spans="4:4" x14ac:dyDescent="0.2">
      <c r="D2428" s="139"/>
    </row>
    <row r="2429" spans="4:4" x14ac:dyDescent="0.2">
      <c r="D2429" s="139"/>
    </row>
    <row r="2430" spans="4:4" x14ac:dyDescent="0.2">
      <c r="D2430" s="139"/>
    </row>
    <row r="2431" spans="4:4" x14ac:dyDescent="0.2">
      <c r="D2431" s="139"/>
    </row>
    <row r="2432" spans="4:4" x14ac:dyDescent="0.2">
      <c r="D2432" s="139"/>
    </row>
    <row r="2433" spans="4:4" x14ac:dyDescent="0.2">
      <c r="D2433" s="139"/>
    </row>
    <row r="2434" spans="4:4" x14ac:dyDescent="0.2">
      <c r="D2434" s="139"/>
    </row>
    <row r="2435" spans="4:4" x14ac:dyDescent="0.2">
      <c r="D2435" s="139"/>
    </row>
    <row r="2436" spans="4:4" x14ac:dyDescent="0.2">
      <c r="D2436" s="139"/>
    </row>
    <row r="2437" spans="4:4" x14ac:dyDescent="0.2">
      <c r="D2437" s="139"/>
    </row>
    <row r="2438" spans="4:4" x14ac:dyDescent="0.2">
      <c r="D2438" s="139"/>
    </row>
    <row r="2439" spans="4:4" x14ac:dyDescent="0.2">
      <c r="D2439" s="139"/>
    </row>
    <row r="2440" spans="4:4" x14ac:dyDescent="0.2">
      <c r="D2440" s="139"/>
    </row>
    <row r="2441" spans="4:4" x14ac:dyDescent="0.2">
      <c r="D2441" s="139"/>
    </row>
    <row r="2442" spans="4:4" x14ac:dyDescent="0.2">
      <c r="D2442" s="139"/>
    </row>
    <row r="2443" spans="4:4" x14ac:dyDescent="0.2">
      <c r="D2443" s="139"/>
    </row>
    <row r="2444" spans="4:4" x14ac:dyDescent="0.2">
      <c r="D2444" s="139"/>
    </row>
    <row r="2445" spans="4:4" x14ac:dyDescent="0.2">
      <c r="D2445" s="139"/>
    </row>
    <row r="2446" spans="4:4" x14ac:dyDescent="0.2">
      <c r="D2446" s="139"/>
    </row>
    <row r="2447" spans="4:4" x14ac:dyDescent="0.2">
      <c r="D2447" s="139"/>
    </row>
    <row r="2448" spans="4:4" x14ac:dyDescent="0.2">
      <c r="D2448" s="139"/>
    </row>
    <row r="2449" spans="4:4" x14ac:dyDescent="0.2">
      <c r="D2449" s="139"/>
    </row>
    <row r="2450" spans="4:4" x14ac:dyDescent="0.2">
      <c r="D2450" s="139"/>
    </row>
    <row r="2451" spans="4:4" x14ac:dyDescent="0.2">
      <c r="D2451" s="139"/>
    </row>
    <row r="2452" spans="4:4" x14ac:dyDescent="0.2">
      <c r="D2452" s="139"/>
    </row>
    <row r="2453" spans="4:4" x14ac:dyDescent="0.2">
      <c r="D2453" s="139"/>
    </row>
    <row r="2454" spans="4:4" x14ac:dyDescent="0.2">
      <c r="D2454" s="139"/>
    </row>
    <row r="2455" spans="4:4" x14ac:dyDescent="0.2">
      <c r="D2455" s="139"/>
    </row>
    <row r="2456" spans="4:4" x14ac:dyDescent="0.2">
      <c r="D2456" s="139"/>
    </row>
    <row r="2457" spans="4:4" x14ac:dyDescent="0.2">
      <c r="D2457" s="139"/>
    </row>
    <row r="2458" spans="4:4" x14ac:dyDescent="0.2">
      <c r="D2458" s="139"/>
    </row>
    <row r="2459" spans="4:4" x14ac:dyDescent="0.2">
      <c r="D2459" s="139"/>
    </row>
    <row r="2460" spans="4:4" x14ac:dyDescent="0.2">
      <c r="D2460" s="139"/>
    </row>
    <row r="2461" spans="4:4" x14ac:dyDescent="0.2">
      <c r="D2461" s="139"/>
    </row>
    <row r="2462" spans="4:4" x14ac:dyDescent="0.2">
      <c r="D2462" s="139"/>
    </row>
    <row r="2463" spans="4:4" x14ac:dyDescent="0.2">
      <c r="D2463" s="139"/>
    </row>
    <row r="2464" spans="4:4" x14ac:dyDescent="0.2">
      <c r="D2464" s="139"/>
    </row>
    <row r="2465" spans="4:4" x14ac:dyDescent="0.2">
      <c r="D2465" s="139"/>
    </row>
    <row r="2466" spans="4:4" x14ac:dyDescent="0.2">
      <c r="D2466" s="139"/>
    </row>
    <row r="2467" spans="4:4" x14ac:dyDescent="0.2">
      <c r="D2467" s="139"/>
    </row>
    <row r="2468" spans="4:4" x14ac:dyDescent="0.2">
      <c r="D2468" s="139"/>
    </row>
    <row r="2469" spans="4:4" x14ac:dyDescent="0.2">
      <c r="D2469" s="139"/>
    </row>
    <row r="2470" spans="4:4" x14ac:dyDescent="0.2">
      <c r="D2470" s="139"/>
    </row>
    <row r="2471" spans="4:4" x14ac:dyDescent="0.2">
      <c r="D2471" s="139"/>
    </row>
    <row r="2472" spans="4:4" x14ac:dyDescent="0.2">
      <c r="D2472" s="139"/>
    </row>
    <row r="2473" spans="4:4" x14ac:dyDescent="0.2">
      <c r="D2473" s="139"/>
    </row>
    <row r="2474" spans="4:4" x14ac:dyDescent="0.2">
      <c r="D2474" s="139"/>
    </row>
    <row r="2475" spans="4:4" x14ac:dyDescent="0.2">
      <c r="D2475" s="139"/>
    </row>
    <row r="2476" spans="4:4" x14ac:dyDescent="0.2">
      <c r="D2476" s="139"/>
    </row>
    <row r="2477" spans="4:4" x14ac:dyDescent="0.2">
      <c r="D2477" s="139"/>
    </row>
    <row r="2478" spans="4:4" x14ac:dyDescent="0.2">
      <c r="D2478" s="139"/>
    </row>
    <row r="2479" spans="4:4" x14ac:dyDescent="0.2">
      <c r="D2479" s="139"/>
    </row>
    <row r="2480" spans="4:4" x14ac:dyDescent="0.2">
      <c r="D2480" s="139"/>
    </row>
    <row r="2481" spans="4:4" x14ac:dyDescent="0.2">
      <c r="D2481" s="139"/>
    </row>
    <row r="2482" spans="4:4" x14ac:dyDescent="0.2">
      <c r="D2482" s="139"/>
    </row>
    <row r="2483" spans="4:4" x14ac:dyDescent="0.2">
      <c r="D2483" s="139"/>
    </row>
    <row r="2484" spans="4:4" x14ac:dyDescent="0.2">
      <c r="D2484" s="139"/>
    </row>
    <row r="2485" spans="4:4" x14ac:dyDescent="0.2">
      <c r="D2485" s="139"/>
    </row>
    <row r="2486" spans="4:4" x14ac:dyDescent="0.2">
      <c r="D2486" s="139"/>
    </row>
    <row r="2487" spans="4:4" x14ac:dyDescent="0.2">
      <c r="D2487" s="139"/>
    </row>
    <row r="2488" spans="4:4" x14ac:dyDescent="0.2">
      <c r="D2488" s="139"/>
    </row>
    <row r="2489" spans="4:4" x14ac:dyDescent="0.2">
      <c r="D2489" s="139"/>
    </row>
    <row r="2490" spans="4:4" x14ac:dyDescent="0.2">
      <c r="D2490" s="139"/>
    </row>
    <row r="2491" spans="4:4" x14ac:dyDescent="0.2">
      <c r="D2491" s="139"/>
    </row>
    <row r="2492" spans="4:4" x14ac:dyDescent="0.2">
      <c r="D2492" s="139"/>
    </row>
    <row r="2493" spans="4:4" x14ac:dyDescent="0.2">
      <c r="D2493" s="139"/>
    </row>
    <row r="2494" spans="4:4" x14ac:dyDescent="0.2">
      <c r="D2494" s="139"/>
    </row>
    <row r="2495" spans="4:4" x14ac:dyDescent="0.2">
      <c r="D2495" s="139"/>
    </row>
    <row r="2496" spans="4:4" x14ac:dyDescent="0.2">
      <c r="D2496" s="139"/>
    </row>
    <row r="2497" spans="4:4" x14ac:dyDescent="0.2">
      <c r="D2497" s="139"/>
    </row>
    <row r="2498" spans="4:4" x14ac:dyDescent="0.2">
      <c r="D2498" s="139"/>
    </row>
    <row r="2499" spans="4:4" x14ac:dyDescent="0.2">
      <c r="D2499" s="139"/>
    </row>
    <row r="2500" spans="4:4" x14ac:dyDescent="0.2">
      <c r="D2500" s="139"/>
    </row>
    <row r="2501" spans="4:4" x14ac:dyDescent="0.2">
      <c r="D2501" s="139"/>
    </row>
    <row r="2502" spans="4:4" x14ac:dyDescent="0.2">
      <c r="D2502" s="139"/>
    </row>
    <row r="2503" spans="4:4" x14ac:dyDescent="0.2">
      <c r="D2503" s="139"/>
    </row>
    <row r="2504" spans="4:4" x14ac:dyDescent="0.2">
      <c r="D2504" s="139"/>
    </row>
    <row r="2505" spans="4:4" x14ac:dyDescent="0.2">
      <c r="D2505" s="139"/>
    </row>
    <row r="2506" spans="4:4" x14ac:dyDescent="0.2">
      <c r="D2506" s="139"/>
    </row>
    <row r="2507" spans="4:4" x14ac:dyDescent="0.2">
      <c r="D2507" s="139"/>
    </row>
    <row r="2508" spans="4:4" x14ac:dyDescent="0.2">
      <c r="D2508" s="139"/>
    </row>
    <row r="2509" spans="4:4" x14ac:dyDescent="0.2">
      <c r="D2509" s="139"/>
    </row>
    <row r="2510" spans="4:4" x14ac:dyDescent="0.2">
      <c r="D2510" s="139"/>
    </row>
    <row r="2511" spans="4:4" x14ac:dyDescent="0.2">
      <c r="D2511" s="139"/>
    </row>
    <row r="2512" spans="4:4" x14ac:dyDescent="0.2">
      <c r="D2512" s="139"/>
    </row>
    <row r="2513" spans="4:4" x14ac:dyDescent="0.2">
      <c r="D2513" s="139"/>
    </row>
    <row r="2514" spans="4:4" x14ac:dyDescent="0.2">
      <c r="D2514" s="139"/>
    </row>
    <row r="2515" spans="4:4" x14ac:dyDescent="0.2">
      <c r="D2515" s="139"/>
    </row>
    <row r="2516" spans="4:4" x14ac:dyDescent="0.2">
      <c r="D2516" s="139"/>
    </row>
    <row r="2517" spans="4:4" x14ac:dyDescent="0.2">
      <c r="D2517" s="139"/>
    </row>
    <row r="2518" spans="4:4" x14ac:dyDescent="0.2">
      <c r="D2518" s="139"/>
    </row>
    <row r="2519" spans="4:4" x14ac:dyDescent="0.2">
      <c r="D2519" s="139"/>
    </row>
    <row r="2520" spans="4:4" x14ac:dyDescent="0.2">
      <c r="D2520" s="139"/>
    </row>
    <row r="2521" spans="4:4" x14ac:dyDescent="0.2">
      <c r="D2521" s="139"/>
    </row>
    <row r="2522" spans="4:4" x14ac:dyDescent="0.2">
      <c r="D2522" s="139"/>
    </row>
    <row r="2523" spans="4:4" x14ac:dyDescent="0.2">
      <c r="D2523" s="139"/>
    </row>
    <row r="2524" spans="4:4" x14ac:dyDescent="0.2">
      <c r="D2524" s="139"/>
    </row>
    <row r="2525" spans="4:4" x14ac:dyDescent="0.2">
      <c r="D2525" s="139"/>
    </row>
    <row r="2526" spans="4:4" x14ac:dyDescent="0.2">
      <c r="D2526" s="139"/>
    </row>
    <row r="2527" spans="4:4" x14ac:dyDescent="0.2">
      <c r="D2527" s="139"/>
    </row>
    <row r="2528" spans="4:4" x14ac:dyDescent="0.2">
      <c r="D2528" s="139"/>
    </row>
    <row r="2529" spans="4:4" x14ac:dyDescent="0.2">
      <c r="D2529" s="139"/>
    </row>
    <row r="2530" spans="4:4" x14ac:dyDescent="0.2">
      <c r="D2530" s="139"/>
    </row>
    <row r="2531" spans="4:4" x14ac:dyDescent="0.2">
      <c r="D2531" s="139"/>
    </row>
    <row r="2532" spans="4:4" x14ac:dyDescent="0.2">
      <c r="D2532" s="139"/>
    </row>
    <row r="2533" spans="4:4" x14ac:dyDescent="0.2">
      <c r="D2533" s="139"/>
    </row>
    <row r="2534" spans="4:4" x14ac:dyDescent="0.2">
      <c r="D2534" s="139"/>
    </row>
    <row r="2535" spans="4:4" x14ac:dyDescent="0.2">
      <c r="D2535" s="139"/>
    </row>
    <row r="2536" spans="4:4" x14ac:dyDescent="0.2">
      <c r="D2536" s="139"/>
    </row>
    <row r="2537" spans="4:4" x14ac:dyDescent="0.2">
      <c r="D2537" s="139"/>
    </row>
    <row r="2538" spans="4:4" x14ac:dyDescent="0.2">
      <c r="D2538" s="139"/>
    </row>
    <row r="2539" spans="4:4" x14ac:dyDescent="0.2">
      <c r="D2539" s="139"/>
    </row>
    <row r="2540" spans="4:4" x14ac:dyDescent="0.2">
      <c r="D2540" s="139"/>
    </row>
    <row r="2541" spans="4:4" x14ac:dyDescent="0.2">
      <c r="D2541" s="139"/>
    </row>
    <row r="2542" spans="4:4" x14ac:dyDescent="0.2">
      <c r="D2542" s="139"/>
    </row>
    <row r="2543" spans="4:4" x14ac:dyDescent="0.2">
      <c r="D2543" s="139"/>
    </row>
    <row r="2544" spans="4:4" x14ac:dyDescent="0.2">
      <c r="D2544" s="139"/>
    </row>
    <row r="2545" spans="4:4" x14ac:dyDescent="0.2">
      <c r="D2545" s="139"/>
    </row>
    <row r="2546" spans="4:4" x14ac:dyDescent="0.2">
      <c r="D2546" s="139"/>
    </row>
    <row r="2547" spans="4:4" x14ac:dyDescent="0.2">
      <c r="D2547" s="139"/>
    </row>
    <row r="2548" spans="4:4" x14ac:dyDescent="0.2">
      <c r="D2548" s="139"/>
    </row>
    <row r="2549" spans="4:4" x14ac:dyDescent="0.2">
      <c r="D2549" s="139"/>
    </row>
    <row r="2550" spans="4:4" x14ac:dyDescent="0.2">
      <c r="D2550" s="139"/>
    </row>
    <row r="2551" spans="4:4" x14ac:dyDescent="0.2">
      <c r="D2551" s="139"/>
    </row>
    <row r="2552" spans="4:4" x14ac:dyDescent="0.2">
      <c r="D2552" s="139"/>
    </row>
    <row r="2553" spans="4:4" x14ac:dyDescent="0.2">
      <c r="D2553" s="139"/>
    </row>
    <row r="2554" spans="4:4" x14ac:dyDescent="0.2">
      <c r="D2554" s="139"/>
    </row>
    <row r="2555" spans="4:4" x14ac:dyDescent="0.2">
      <c r="D2555" s="139"/>
    </row>
    <row r="2556" spans="4:4" x14ac:dyDescent="0.2">
      <c r="D2556" s="139"/>
    </row>
    <row r="2557" spans="4:4" x14ac:dyDescent="0.2">
      <c r="D2557" s="139"/>
    </row>
    <row r="2558" spans="4:4" x14ac:dyDescent="0.2">
      <c r="D2558" s="139"/>
    </row>
    <row r="2559" spans="4:4" x14ac:dyDescent="0.2">
      <c r="D2559" s="139"/>
    </row>
    <row r="2560" spans="4:4" x14ac:dyDescent="0.2">
      <c r="D2560" s="139"/>
    </row>
    <row r="2561" spans="4:4" x14ac:dyDescent="0.2">
      <c r="D2561" s="139"/>
    </row>
    <row r="2562" spans="4:4" x14ac:dyDescent="0.2">
      <c r="D2562" s="139"/>
    </row>
    <row r="2563" spans="4:4" x14ac:dyDescent="0.2">
      <c r="D2563" s="139"/>
    </row>
    <row r="2564" spans="4:4" x14ac:dyDescent="0.2">
      <c r="D2564" s="139"/>
    </row>
    <row r="2565" spans="4:4" x14ac:dyDescent="0.2">
      <c r="D2565" s="139"/>
    </row>
    <row r="2566" spans="4:4" x14ac:dyDescent="0.2">
      <c r="D2566" s="139"/>
    </row>
    <row r="2567" spans="4:4" x14ac:dyDescent="0.2">
      <c r="D2567" s="139"/>
    </row>
    <row r="2568" spans="4:4" x14ac:dyDescent="0.2">
      <c r="D2568" s="139"/>
    </row>
    <row r="2569" spans="4:4" x14ac:dyDescent="0.2">
      <c r="D2569" s="139"/>
    </row>
    <row r="2570" spans="4:4" x14ac:dyDescent="0.2">
      <c r="D2570" s="139"/>
    </row>
    <row r="2571" spans="4:4" x14ac:dyDescent="0.2">
      <c r="D2571" s="139"/>
    </row>
    <row r="2572" spans="4:4" x14ac:dyDescent="0.2">
      <c r="D2572" s="139"/>
    </row>
    <row r="2573" spans="4:4" x14ac:dyDescent="0.2">
      <c r="D2573" s="139"/>
    </row>
    <row r="2574" spans="4:4" x14ac:dyDescent="0.2">
      <c r="D2574" s="139"/>
    </row>
    <row r="2575" spans="4:4" x14ac:dyDescent="0.2">
      <c r="D2575" s="139"/>
    </row>
    <row r="2576" spans="4:4" x14ac:dyDescent="0.2">
      <c r="D2576" s="139"/>
    </row>
    <row r="2577" spans="4:4" x14ac:dyDescent="0.2">
      <c r="D2577" s="139"/>
    </row>
    <row r="2578" spans="4:4" x14ac:dyDescent="0.2">
      <c r="D2578" s="139"/>
    </row>
    <row r="2579" spans="4:4" x14ac:dyDescent="0.2">
      <c r="D2579" s="139"/>
    </row>
    <row r="2580" spans="4:4" x14ac:dyDescent="0.2">
      <c r="D2580" s="139"/>
    </row>
    <row r="2581" spans="4:4" x14ac:dyDescent="0.2">
      <c r="D2581" s="139"/>
    </row>
    <row r="2582" spans="4:4" x14ac:dyDescent="0.2">
      <c r="D2582" s="139"/>
    </row>
    <row r="2583" spans="4:4" x14ac:dyDescent="0.2">
      <c r="D2583" s="139"/>
    </row>
    <row r="2584" spans="4:4" x14ac:dyDescent="0.2">
      <c r="D2584" s="139"/>
    </row>
    <row r="2585" spans="4:4" x14ac:dyDescent="0.2">
      <c r="D2585" s="139"/>
    </row>
    <row r="2586" spans="4:4" x14ac:dyDescent="0.2">
      <c r="D2586" s="139"/>
    </row>
    <row r="2587" spans="4:4" x14ac:dyDescent="0.2">
      <c r="D2587" s="139"/>
    </row>
    <row r="2588" spans="4:4" x14ac:dyDescent="0.2">
      <c r="D2588" s="139"/>
    </row>
    <row r="2589" spans="4:4" x14ac:dyDescent="0.2">
      <c r="D2589" s="139"/>
    </row>
    <row r="2590" spans="4:4" x14ac:dyDescent="0.2">
      <c r="D2590" s="139"/>
    </row>
    <row r="2591" spans="4:4" x14ac:dyDescent="0.2">
      <c r="D2591" s="139"/>
    </row>
    <row r="2592" spans="4:4" x14ac:dyDescent="0.2">
      <c r="D2592" s="139"/>
    </row>
    <row r="2593" spans="4:4" x14ac:dyDescent="0.2">
      <c r="D2593" s="139"/>
    </row>
    <row r="2594" spans="4:4" x14ac:dyDescent="0.2">
      <c r="D2594" s="139"/>
    </row>
    <row r="2595" spans="4:4" x14ac:dyDescent="0.2">
      <c r="D2595" s="139"/>
    </row>
    <row r="2596" spans="4:4" x14ac:dyDescent="0.2">
      <c r="D2596" s="139"/>
    </row>
    <row r="2597" spans="4:4" x14ac:dyDescent="0.2">
      <c r="D2597" s="139"/>
    </row>
    <row r="2598" spans="4:4" x14ac:dyDescent="0.2">
      <c r="D2598" s="139"/>
    </row>
    <row r="2599" spans="4:4" x14ac:dyDescent="0.2">
      <c r="D2599" s="139"/>
    </row>
    <row r="2600" spans="4:4" x14ac:dyDescent="0.2">
      <c r="D2600" s="139"/>
    </row>
    <row r="2601" spans="4:4" x14ac:dyDescent="0.2">
      <c r="D2601" s="139"/>
    </row>
    <row r="2602" spans="4:4" x14ac:dyDescent="0.2">
      <c r="D2602" s="139"/>
    </row>
    <row r="2603" spans="4:4" x14ac:dyDescent="0.2">
      <c r="D2603" s="139"/>
    </row>
    <row r="2604" spans="4:4" x14ac:dyDescent="0.2">
      <c r="D2604" s="139"/>
    </row>
    <row r="2605" spans="4:4" x14ac:dyDescent="0.2">
      <c r="D2605" s="139"/>
    </row>
    <row r="2606" spans="4:4" x14ac:dyDescent="0.2">
      <c r="D2606" s="139"/>
    </row>
    <row r="2607" spans="4:4" x14ac:dyDescent="0.2">
      <c r="D2607" s="139"/>
    </row>
    <row r="2608" spans="4:4" x14ac:dyDescent="0.2">
      <c r="D2608" s="139"/>
    </row>
    <row r="2609" spans="4:4" x14ac:dyDescent="0.2">
      <c r="D2609" s="139"/>
    </row>
    <row r="2610" spans="4:4" x14ac:dyDescent="0.2">
      <c r="D2610" s="139"/>
    </row>
    <row r="2611" spans="4:4" x14ac:dyDescent="0.2">
      <c r="D2611" s="139"/>
    </row>
    <row r="2612" spans="4:4" x14ac:dyDescent="0.2">
      <c r="D2612" s="139"/>
    </row>
    <row r="2613" spans="4:4" x14ac:dyDescent="0.2">
      <c r="D2613" s="139"/>
    </row>
    <row r="2614" spans="4:4" x14ac:dyDescent="0.2">
      <c r="D2614" s="139"/>
    </row>
    <row r="2615" spans="4:4" x14ac:dyDescent="0.2">
      <c r="D2615" s="139"/>
    </row>
    <row r="2616" spans="4:4" x14ac:dyDescent="0.2">
      <c r="D2616" s="139"/>
    </row>
    <row r="2617" spans="4:4" x14ac:dyDescent="0.2">
      <c r="D2617" s="139"/>
    </row>
    <row r="2618" spans="4:4" x14ac:dyDescent="0.2">
      <c r="D2618" s="139"/>
    </row>
    <row r="2619" spans="4:4" x14ac:dyDescent="0.2">
      <c r="D2619" s="139"/>
    </row>
    <row r="2620" spans="4:4" x14ac:dyDescent="0.2">
      <c r="D2620" s="139"/>
    </row>
    <row r="2621" spans="4:4" x14ac:dyDescent="0.2">
      <c r="D2621" s="139"/>
    </row>
    <row r="2622" spans="4:4" x14ac:dyDescent="0.2">
      <c r="D2622" s="139"/>
    </row>
    <row r="2623" spans="4:4" x14ac:dyDescent="0.2">
      <c r="D2623" s="139"/>
    </row>
    <row r="2624" spans="4:4" x14ac:dyDescent="0.2">
      <c r="D2624" s="139"/>
    </row>
    <row r="2625" spans="4:4" x14ac:dyDescent="0.2">
      <c r="D2625" s="139"/>
    </row>
    <row r="2626" spans="4:4" x14ac:dyDescent="0.2">
      <c r="D2626" s="139"/>
    </row>
    <row r="2627" spans="4:4" x14ac:dyDescent="0.2">
      <c r="D2627" s="139"/>
    </row>
    <row r="2628" spans="4:4" x14ac:dyDescent="0.2">
      <c r="D2628" s="139"/>
    </row>
    <row r="2629" spans="4:4" x14ac:dyDescent="0.2">
      <c r="D2629" s="139"/>
    </row>
    <row r="2630" spans="4:4" x14ac:dyDescent="0.2">
      <c r="D2630" s="139"/>
    </row>
    <row r="2631" spans="4:4" x14ac:dyDescent="0.2">
      <c r="D2631" s="139"/>
    </row>
    <row r="2632" spans="4:4" x14ac:dyDescent="0.2">
      <c r="D2632" s="139"/>
    </row>
    <row r="2633" spans="4:4" x14ac:dyDescent="0.2">
      <c r="D2633" s="139"/>
    </row>
    <row r="2634" spans="4:4" x14ac:dyDescent="0.2">
      <c r="D2634" s="139"/>
    </row>
    <row r="2635" spans="4:4" x14ac:dyDescent="0.2">
      <c r="D2635" s="139"/>
    </row>
    <row r="2636" spans="4:4" x14ac:dyDescent="0.2">
      <c r="D2636" s="139"/>
    </row>
    <row r="2637" spans="4:4" x14ac:dyDescent="0.2">
      <c r="D2637" s="139"/>
    </row>
    <row r="2638" spans="4:4" x14ac:dyDescent="0.2">
      <c r="D2638" s="139"/>
    </row>
    <row r="2639" spans="4:4" x14ac:dyDescent="0.2">
      <c r="D2639" s="139"/>
    </row>
    <row r="2640" spans="4:4" x14ac:dyDescent="0.2">
      <c r="D2640" s="139"/>
    </row>
    <row r="2641" spans="4:4" x14ac:dyDescent="0.2">
      <c r="D2641" s="139"/>
    </row>
    <row r="2642" spans="4:4" x14ac:dyDescent="0.2">
      <c r="D2642" s="139"/>
    </row>
    <row r="2643" spans="4:4" x14ac:dyDescent="0.2">
      <c r="D2643" s="139"/>
    </row>
    <row r="2644" spans="4:4" x14ac:dyDescent="0.2">
      <c r="D2644" s="139"/>
    </row>
    <row r="2645" spans="4:4" x14ac:dyDescent="0.2">
      <c r="D2645" s="139"/>
    </row>
    <row r="2646" spans="4:4" x14ac:dyDescent="0.2">
      <c r="D2646" s="139"/>
    </row>
    <row r="2647" spans="4:4" x14ac:dyDescent="0.2">
      <c r="D2647" s="139"/>
    </row>
    <row r="2648" spans="4:4" x14ac:dyDescent="0.2">
      <c r="D2648" s="139"/>
    </row>
    <row r="2649" spans="4:4" x14ac:dyDescent="0.2">
      <c r="D2649" s="139"/>
    </row>
    <row r="2650" spans="4:4" x14ac:dyDescent="0.2">
      <c r="D2650" s="139"/>
    </row>
    <row r="2651" spans="4:4" x14ac:dyDescent="0.2">
      <c r="D2651" s="139"/>
    </row>
    <row r="2652" spans="4:4" x14ac:dyDescent="0.2">
      <c r="D2652" s="139"/>
    </row>
    <row r="2653" spans="4:4" x14ac:dyDescent="0.2">
      <c r="D2653" s="139"/>
    </row>
    <row r="2654" spans="4:4" x14ac:dyDescent="0.2">
      <c r="D2654" s="139"/>
    </row>
    <row r="2655" spans="4:4" x14ac:dyDescent="0.2">
      <c r="D2655" s="139"/>
    </row>
    <row r="2656" spans="4:4" x14ac:dyDescent="0.2">
      <c r="D2656" s="139"/>
    </row>
    <row r="2657" spans="4:4" x14ac:dyDescent="0.2">
      <c r="D2657" s="139"/>
    </row>
    <row r="2658" spans="4:4" x14ac:dyDescent="0.2">
      <c r="D2658" s="139"/>
    </row>
    <row r="2659" spans="4:4" x14ac:dyDescent="0.2">
      <c r="D2659" s="139"/>
    </row>
    <row r="2660" spans="4:4" x14ac:dyDescent="0.2">
      <c r="D2660" s="139"/>
    </row>
    <row r="2661" spans="4:4" x14ac:dyDescent="0.2">
      <c r="D2661" s="139"/>
    </row>
    <row r="2662" spans="4:4" x14ac:dyDescent="0.2">
      <c r="D2662" s="139"/>
    </row>
    <row r="2663" spans="4:4" x14ac:dyDescent="0.2">
      <c r="D2663" s="139"/>
    </row>
    <row r="2664" spans="4:4" x14ac:dyDescent="0.2">
      <c r="D2664" s="139"/>
    </row>
    <row r="2665" spans="4:4" x14ac:dyDescent="0.2">
      <c r="D2665" s="139"/>
    </row>
    <row r="2666" spans="4:4" x14ac:dyDescent="0.2">
      <c r="D2666" s="139"/>
    </row>
    <row r="2667" spans="4:4" x14ac:dyDescent="0.2">
      <c r="D2667" s="139"/>
    </row>
    <row r="2668" spans="4:4" x14ac:dyDescent="0.2">
      <c r="D2668" s="139"/>
    </row>
    <row r="2669" spans="4:4" x14ac:dyDescent="0.2">
      <c r="D2669" s="139"/>
    </row>
    <row r="2670" spans="4:4" x14ac:dyDescent="0.2">
      <c r="D2670" s="139"/>
    </row>
    <row r="2671" spans="4:4" x14ac:dyDescent="0.2">
      <c r="D2671" s="139"/>
    </row>
    <row r="2672" spans="4:4" x14ac:dyDescent="0.2">
      <c r="D2672" s="139"/>
    </row>
    <row r="2673" spans="4:4" x14ac:dyDescent="0.2">
      <c r="D2673" s="139"/>
    </row>
    <row r="2674" spans="4:4" x14ac:dyDescent="0.2">
      <c r="D2674" s="139"/>
    </row>
    <row r="2675" spans="4:4" x14ac:dyDescent="0.2">
      <c r="D2675" s="139"/>
    </row>
    <row r="2676" spans="4:4" x14ac:dyDescent="0.2">
      <c r="D2676" s="139"/>
    </row>
    <row r="2677" spans="4:4" x14ac:dyDescent="0.2">
      <c r="D2677" s="139"/>
    </row>
    <row r="2678" spans="4:4" x14ac:dyDescent="0.2">
      <c r="D2678" s="139"/>
    </row>
    <row r="2679" spans="4:4" x14ac:dyDescent="0.2">
      <c r="D2679" s="139"/>
    </row>
    <row r="2680" spans="4:4" x14ac:dyDescent="0.2">
      <c r="D2680" s="139"/>
    </row>
    <row r="2681" spans="4:4" x14ac:dyDescent="0.2">
      <c r="D2681" s="139"/>
    </row>
    <row r="2682" spans="4:4" x14ac:dyDescent="0.2">
      <c r="D2682" s="139"/>
    </row>
    <row r="2683" spans="4:4" x14ac:dyDescent="0.2">
      <c r="D2683" s="139"/>
    </row>
    <row r="2684" spans="4:4" x14ac:dyDescent="0.2">
      <c r="D2684" s="139"/>
    </row>
    <row r="2685" spans="4:4" x14ac:dyDescent="0.2">
      <c r="D2685" s="139"/>
    </row>
    <row r="2686" spans="4:4" x14ac:dyDescent="0.2">
      <c r="D2686" s="139"/>
    </row>
    <row r="2687" spans="4:4" x14ac:dyDescent="0.2">
      <c r="D2687" s="139"/>
    </row>
    <row r="2688" spans="4:4" x14ac:dyDescent="0.2">
      <c r="D2688" s="139"/>
    </row>
    <row r="2689" spans="4:4" x14ac:dyDescent="0.2">
      <c r="D2689" s="139"/>
    </row>
    <row r="2690" spans="4:4" x14ac:dyDescent="0.2">
      <c r="D2690" s="139"/>
    </row>
    <row r="2691" spans="4:4" x14ac:dyDescent="0.2">
      <c r="D2691" s="139"/>
    </row>
    <row r="2692" spans="4:4" x14ac:dyDescent="0.2">
      <c r="D2692" s="139"/>
    </row>
    <row r="2693" spans="4:4" x14ac:dyDescent="0.2">
      <c r="D2693" s="139"/>
    </row>
    <row r="2694" spans="4:4" x14ac:dyDescent="0.2">
      <c r="D2694" s="139"/>
    </row>
    <row r="2695" spans="4:4" x14ac:dyDescent="0.2">
      <c r="D2695" s="139"/>
    </row>
    <row r="2696" spans="4:4" x14ac:dyDescent="0.2">
      <c r="D2696" s="139"/>
    </row>
    <row r="2697" spans="4:4" x14ac:dyDescent="0.2">
      <c r="D2697" s="139"/>
    </row>
    <row r="2698" spans="4:4" x14ac:dyDescent="0.2">
      <c r="D2698" s="139"/>
    </row>
    <row r="2699" spans="4:4" x14ac:dyDescent="0.2">
      <c r="D2699" s="139"/>
    </row>
    <row r="2700" spans="4:4" x14ac:dyDescent="0.2">
      <c r="D2700" s="139"/>
    </row>
    <row r="2701" spans="4:4" x14ac:dyDescent="0.2">
      <c r="D2701" s="139"/>
    </row>
    <row r="2702" spans="4:4" x14ac:dyDescent="0.2">
      <c r="D2702" s="139"/>
    </row>
    <row r="2703" spans="4:4" x14ac:dyDescent="0.2">
      <c r="D2703" s="139"/>
    </row>
    <row r="2704" spans="4:4" x14ac:dyDescent="0.2">
      <c r="D2704" s="139"/>
    </row>
    <row r="2705" spans="4:4" x14ac:dyDescent="0.2">
      <c r="D2705" s="139"/>
    </row>
    <row r="2706" spans="4:4" x14ac:dyDescent="0.2">
      <c r="D2706" s="139"/>
    </row>
    <row r="2707" spans="4:4" x14ac:dyDescent="0.2">
      <c r="D2707" s="139"/>
    </row>
    <row r="2708" spans="4:4" x14ac:dyDescent="0.2">
      <c r="D2708" s="139"/>
    </row>
    <row r="2709" spans="4:4" x14ac:dyDescent="0.2">
      <c r="D2709" s="139"/>
    </row>
    <row r="2710" spans="4:4" x14ac:dyDescent="0.2">
      <c r="D2710" s="139"/>
    </row>
    <row r="2711" spans="4:4" x14ac:dyDescent="0.2">
      <c r="D2711" s="139"/>
    </row>
    <row r="2712" spans="4:4" x14ac:dyDescent="0.2">
      <c r="D2712" s="139"/>
    </row>
    <row r="2713" spans="4:4" x14ac:dyDescent="0.2">
      <c r="D2713" s="139"/>
    </row>
    <row r="2714" spans="4:4" x14ac:dyDescent="0.2">
      <c r="D2714" s="139"/>
    </row>
    <row r="2715" spans="4:4" x14ac:dyDescent="0.2">
      <c r="D2715" s="139"/>
    </row>
    <row r="2716" spans="4:4" x14ac:dyDescent="0.2">
      <c r="D2716" s="139"/>
    </row>
    <row r="2717" spans="4:4" x14ac:dyDescent="0.2">
      <c r="D2717" s="139"/>
    </row>
    <row r="2718" spans="4:4" x14ac:dyDescent="0.2">
      <c r="D2718" s="139"/>
    </row>
    <row r="2719" spans="4:4" x14ac:dyDescent="0.2">
      <c r="D2719" s="139"/>
    </row>
    <row r="2720" spans="4:4" x14ac:dyDescent="0.2">
      <c r="D2720" s="139"/>
    </row>
    <row r="2721" spans="4:4" x14ac:dyDescent="0.2">
      <c r="D2721" s="139"/>
    </row>
    <row r="2722" spans="4:4" x14ac:dyDescent="0.2">
      <c r="D2722" s="139"/>
    </row>
    <row r="2723" spans="4:4" x14ac:dyDescent="0.2">
      <c r="D2723" s="139"/>
    </row>
    <row r="2724" spans="4:4" x14ac:dyDescent="0.2">
      <c r="D2724" s="139"/>
    </row>
    <row r="2725" spans="4:4" x14ac:dyDescent="0.2">
      <c r="D2725" s="139"/>
    </row>
    <row r="2726" spans="4:4" x14ac:dyDescent="0.2">
      <c r="D2726" s="139"/>
    </row>
    <row r="2727" spans="4:4" x14ac:dyDescent="0.2">
      <c r="D2727" s="139"/>
    </row>
    <row r="2728" spans="4:4" x14ac:dyDescent="0.2">
      <c r="D2728" s="139"/>
    </row>
    <row r="2729" spans="4:4" x14ac:dyDescent="0.2">
      <c r="D2729" s="139"/>
    </row>
    <row r="2730" spans="4:4" x14ac:dyDescent="0.2">
      <c r="D2730" s="139"/>
    </row>
    <row r="2731" spans="4:4" x14ac:dyDescent="0.2">
      <c r="D2731" s="139"/>
    </row>
    <row r="2732" spans="4:4" x14ac:dyDescent="0.2">
      <c r="D2732" s="139"/>
    </row>
    <row r="2733" spans="4:4" x14ac:dyDescent="0.2">
      <c r="D2733" s="139"/>
    </row>
    <row r="2734" spans="4:4" x14ac:dyDescent="0.2">
      <c r="D2734" s="139"/>
    </row>
    <row r="2735" spans="4:4" x14ac:dyDescent="0.2">
      <c r="D2735" s="139"/>
    </row>
    <row r="2736" spans="4:4" x14ac:dyDescent="0.2">
      <c r="D2736" s="139"/>
    </row>
    <row r="2737" spans="4:4" x14ac:dyDescent="0.2">
      <c r="D2737" s="139"/>
    </row>
    <row r="2738" spans="4:4" x14ac:dyDescent="0.2">
      <c r="D2738" s="139"/>
    </row>
    <row r="2739" spans="4:4" x14ac:dyDescent="0.2">
      <c r="D2739" s="139"/>
    </row>
    <row r="2740" spans="4:4" x14ac:dyDescent="0.2">
      <c r="D2740" s="139"/>
    </row>
    <row r="2741" spans="4:4" x14ac:dyDescent="0.2">
      <c r="D2741" s="139"/>
    </row>
    <row r="2742" spans="4:4" x14ac:dyDescent="0.2">
      <c r="D2742" s="139"/>
    </row>
    <row r="2743" spans="4:4" x14ac:dyDescent="0.2">
      <c r="D2743" s="139"/>
    </row>
    <row r="2744" spans="4:4" x14ac:dyDescent="0.2">
      <c r="D2744" s="139"/>
    </row>
    <row r="2745" spans="4:4" x14ac:dyDescent="0.2">
      <c r="D2745" s="139"/>
    </row>
    <row r="2746" spans="4:4" x14ac:dyDescent="0.2">
      <c r="D2746" s="139"/>
    </row>
    <row r="2747" spans="4:4" x14ac:dyDescent="0.2">
      <c r="D2747" s="139"/>
    </row>
    <row r="2748" spans="4:4" x14ac:dyDescent="0.2">
      <c r="D2748" s="139"/>
    </row>
    <row r="2749" spans="4:4" x14ac:dyDescent="0.2">
      <c r="D2749" s="139"/>
    </row>
    <row r="2750" spans="4:4" x14ac:dyDescent="0.2">
      <c r="D2750" s="139"/>
    </row>
    <row r="2751" spans="4:4" x14ac:dyDescent="0.2">
      <c r="D2751" s="139"/>
    </row>
    <row r="2752" spans="4:4" x14ac:dyDescent="0.2">
      <c r="D2752" s="139"/>
    </row>
    <row r="2753" spans="4:4" x14ac:dyDescent="0.2">
      <c r="D2753" s="139"/>
    </row>
    <row r="2754" spans="4:4" x14ac:dyDescent="0.2">
      <c r="D2754" s="139"/>
    </row>
    <row r="2755" spans="4:4" x14ac:dyDescent="0.2">
      <c r="D2755" s="139"/>
    </row>
    <row r="2756" spans="4:4" x14ac:dyDescent="0.2">
      <c r="D2756" s="139"/>
    </row>
    <row r="2757" spans="4:4" x14ac:dyDescent="0.2">
      <c r="D2757" s="139"/>
    </row>
    <row r="2758" spans="4:4" x14ac:dyDescent="0.2">
      <c r="D2758" s="139"/>
    </row>
    <row r="2759" spans="4:4" x14ac:dyDescent="0.2">
      <c r="D2759" s="139"/>
    </row>
    <row r="2760" spans="4:4" x14ac:dyDescent="0.2">
      <c r="D2760" s="139"/>
    </row>
    <row r="2761" spans="4:4" x14ac:dyDescent="0.2">
      <c r="D2761" s="139"/>
    </row>
    <row r="2762" spans="4:4" x14ac:dyDescent="0.2">
      <c r="D2762" s="139"/>
    </row>
    <row r="2763" spans="4:4" x14ac:dyDescent="0.2">
      <c r="D2763" s="139"/>
    </row>
    <row r="2764" spans="4:4" x14ac:dyDescent="0.2">
      <c r="D2764" s="139"/>
    </row>
    <row r="2765" spans="4:4" x14ac:dyDescent="0.2">
      <c r="D2765" s="139"/>
    </row>
    <row r="2766" spans="4:4" x14ac:dyDescent="0.2">
      <c r="D2766" s="139"/>
    </row>
    <row r="2767" spans="4:4" x14ac:dyDescent="0.2">
      <c r="D2767" s="139"/>
    </row>
    <row r="2768" spans="4:4" x14ac:dyDescent="0.2">
      <c r="D2768" s="139"/>
    </row>
    <row r="2769" spans="4:4" x14ac:dyDescent="0.2">
      <c r="D2769" s="139"/>
    </row>
    <row r="2770" spans="4:4" x14ac:dyDescent="0.2">
      <c r="D2770" s="139"/>
    </row>
    <row r="2771" spans="4:4" x14ac:dyDescent="0.2">
      <c r="D2771" s="139"/>
    </row>
    <row r="2772" spans="4:4" x14ac:dyDescent="0.2">
      <c r="D2772" s="139"/>
    </row>
    <row r="2773" spans="4:4" x14ac:dyDescent="0.2">
      <c r="D2773" s="139"/>
    </row>
    <row r="2774" spans="4:4" x14ac:dyDescent="0.2">
      <c r="D2774" s="139"/>
    </row>
    <row r="2775" spans="4:4" x14ac:dyDescent="0.2">
      <c r="D2775" s="139"/>
    </row>
    <row r="2776" spans="4:4" x14ac:dyDescent="0.2">
      <c r="D2776" s="139"/>
    </row>
    <row r="2777" spans="4:4" x14ac:dyDescent="0.2">
      <c r="D2777" s="139"/>
    </row>
    <row r="2778" spans="4:4" x14ac:dyDescent="0.2">
      <c r="D2778" s="139"/>
    </row>
    <row r="2779" spans="4:4" x14ac:dyDescent="0.2">
      <c r="D2779" s="139"/>
    </row>
    <row r="2780" spans="4:4" x14ac:dyDescent="0.2">
      <c r="D2780" s="139"/>
    </row>
    <row r="2781" spans="4:4" x14ac:dyDescent="0.2">
      <c r="D2781" s="139"/>
    </row>
    <row r="2782" spans="4:4" x14ac:dyDescent="0.2">
      <c r="D2782" s="139"/>
    </row>
    <row r="2783" spans="4:4" x14ac:dyDescent="0.2">
      <c r="D2783" s="139"/>
    </row>
    <row r="2784" spans="4:4" x14ac:dyDescent="0.2">
      <c r="D2784" s="139"/>
    </row>
    <row r="2785" spans="4:4" x14ac:dyDescent="0.2">
      <c r="D2785" s="139"/>
    </row>
    <row r="2786" spans="4:4" x14ac:dyDescent="0.2">
      <c r="D2786" s="139"/>
    </row>
    <row r="2787" spans="4:4" x14ac:dyDescent="0.2">
      <c r="D2787" s="139"/>
    </row>
    <row r="2788" spans="4:4" x14ac:dyDescent="0.2">
      <c r="D2788" s="139"/>
    </row>
    <row r="2789" spans="4:4" x14ac:dyDescent="0.2">
      <c r="D2789" s="139"/>
    </row>
    <row r="2790" spans="4:4" x14ac:dyDescent="0.2">
      <c r="D2790" s="139"/>
    </row>
    <row r="2791" spans="4:4" x14ac:dyDescent="0.2">
      <c r="D2791" s="139"/>
    </row>
    <row r="2792" spans="4:4" x14ac:dyDescent="0.2">
      <c r="D2792" s="139"/>
    </row>
    <row r="2793" spans="4:4" x14ac:dyDescent="0.2">
      <c r="D2793" s="139"/>
    </row>
    <row r="2794" spans="4:4" x14ac:dyDescent="0.2">
      <c r="D2794" s="139"/>
    </row>
    <row r="2795" spans="4:4" x14ac:dyDescent="0.2">
      <c r="D2795" s="139"/>
    </row>
    <row r="2796" spans="4:4" x14ac:dyDescent="0.2">
      <c r="D2796" s="139"/>
    </row>
    <row r="2797" spans="4:4" x14ac:dyDescent="0.2">
      <c r="D2797" s="139"/>
    </row>
    <row r="2798" spans="4:4" x14ac:dyDescent="0.2">
      <c r="D2798" s="139"/>
    </row>
    <row r="2799" spans="4:4" x14ac:dyDescent="0.2">
      <c r="D2799" s="139"/>
    </row>
    <row r="2800" spans="4:4" x14ac:dyDescent="0.2">
      <c r="D2800" s="139"/>
    </row>
    <row r="2801" spans="4:4" x14ac:dyDescent="0.2">
      <c r="D2801" s="139"/>
    </row>
    <row r="2802" spans="4:4" x14ac:dyDescent="0.2">
      <c r="D2802" s="139"/>
    </row>
    <row r="2803" spans="4:4" x14ac:dyDescent="0.2">
      <c r="D2803" s="139"/>
    </row>
    <row r="2804" spans="4:4" x14ac:dyDescent="0.2">
      <c r="D2804" s="139"/>
    </row>
    <row r="2805" spans="4:4" x14ac:dyDescent="0.2">
      <c r="D2805" s="139"/>
    </row>
    <row r="2806" spans="4:4" x14ac:dyDescent="0.2">
      <c r="D2806" s="139"/>
    </row>
    <row r="2807" spans="4:4" x14ac:dyDescent="0.2">
      <c r="D2807" s="139"/>
    </row>
    <row r="2808" spans="4:4" x14ac:dyDescent="0.2">
      <c r="D2808" s="139"/>
    </row>
    <row r="2809" spans="4:4" x14ac:dyDescent="0.2">
      <c r="D2809" s="139"/>
    </row>
    <row r="2810" spans="4:4" x14ac:dyDescent="0.2">
      <c r="D2810" s="139"/>
    </row>
    <row r="2811" spans="4:4" x14ac:dyDescent="0.2">
      <c r="D2811" s="139"/>
    </row>
    <row r="2812" spans="4:4" x14ac:dyDescent="0.2">
      <c r="D2812" s="139"/>
    </row>
    <row r="2813" spans="4:4" x14ac:dyDescent="0.2">
      <c r="D2813" s="139"/>
    </row>
    <row r="2814" spans="4:4" x14ac:dyDescent="0.2">
      <c r="D2814" s="139"/>
    </row>
    <row r="2815" spans="4:4" x14ac:dyDescent="0.2">
      <c r="D2815" s="139"/>
    </row>
    <row r="2816" spans="4:4" x14ac:dyDescent="0.2">
      <c r="D2816" s="139"/>
    </row>
    <row r="2817" spans="4:4" x14ac:dyDescent="0.2">
      <c r="D2817" s="139"/>
    </row>
    <row r="2818" spans="4:4" x14ac:dyDescent="0.2">
      <c r="D2818" s="139"/>
    </row>
    <row r="2819" spans="4:4" x14ac:dyDescent="0.2">
      <c r="D2819" s="139"/>
    </row>
    <row r="2820" spans="4:4" x14ac:dyDescent="0.2">
      <c r="D2820" s="139"/>
    </row>
    <row r="2821" spans="4:4" x14ac:dyDescent="0.2">
      <c r="D2821" s="139"/>
    </row>
    <row r="2822" spans="4:4" x14ac:dyDescent="0.2">
      <c r="D2822" s="139"/>
    </row>
    <row r="2823" spans="4:4" x14ac:dyDescent="0.2">
      <c r="D2823" s="139"/>
    </row>
    <row r="2824" spans="4:4" x14ac:dyDescent="0.2">
      <c r="D2824" s="139"/>
    </row>
    <row r="2825" spans="4:4" x14ac:dyDescent="0.2">
      <c r="D2825" s="139"/>
    </row>
    <row r="2826" spans="4:4" x14ac:dyDescent="0.2">
      <c r="D2826" s="139"/>
    </row>
    <row r="2827" spans="4:4" x14ac:dyDescent="0.2">
      <c r="D2827" s="139"/>
    </row>
    <row r="2828" spans="4:4" x14ac:dyDescent="0.2">
      <c r="D2828" s="139"/>
    </row>
    <row r="2829" spans="4:4" x14ac:dyDescent="0.2">
      <c r="D2829" s="139"/>
    </row>
    <row r="2830" spans="4:4" x14ac:dyDescent="0.2">
      <c r="D2830" s="139"/>
    </row>
    <row r="2831" spans="4:4" x14ac:dyDescent="0.2">
      <c r="D2831" s="139"/>
    </row>
    <row r="2832" spans="4:4" x14ac:dyDescent="0.2">
      <c r="D2832" s="139"/>
    </row>
    <row r="2833" spans="4:4" x14ac:dyDescent="0.2">
      <c r="D2833" s="139"/>
    </row>
    <row r="2834" spans="4:4" x14ac:dyDescent="0.2">
      <c r="D2834" s="139"/>
    </row>
    <row r="2835" spans="4:4" x14ac:dyDescent="0.2">
      <c r="D2835" s="139"/>
    </row>
    <row r="2836" spans="4:4" x14ac:dyDescent="0.2">
      <c r="D2836" s="139"/>
    </row>
    <row r="2837" spans="4:4" x14ac:dyDescent="0.2">
      <c r="D2837" s="139"/>
    </row>
    <row r="2838" spans="4:4" x14ac:dyDescent="0.2">
      <c r="D2838" s="139"/>
    </row>
    <row r="2839" spans="4:4" x14ac:dyDescent="0.2">
      <c r="D2839" s="139"/>
    </row>
    <row r="2840" spans="4:4" x14ac:dyDescent="0.2">
      <c r="D2840" s="139"/>
    </row>
    <row r="2841" spans="4:4" x14ac:dyDescent="0.2">
      <c r="D2841" s="139"/>
    </row>
    <row r="2842" spans="4:4" x14ac:dyDescent="0.2">
      <c r="D2842" s="139"/>
    </row>
    <row r="2843" spans="4:4" x14ac:dyDescent="0.2">
      <c r="D2843" s="139"/>
    </row>
    <row r="2844" spans="4:4" x14ac:dyDescent="0.2">
      <c r="D2844" s="139"/>
    </row>
    <row r="2845" spans="4:4" x14ac:dyDescent="0.2">
      <c r="D2845" s="139"/>
    </row>
    <row r="2846" spans="4:4" x14ac:dyDescent="0.2">
      <c r="D2846" s="139"/>
    </row>
    <row r="2847" spans="4:4" x14ac:dyDescent="0.2">
      <c r="D2847" s="139"/>
    </row>
    <row r="2848" spans="4:4" x14ac:dyDescent="0.2">
      <c r="D2848" s="139"/>
    </row>
    <row r="2849" spans="4:4" x14ac:dyDescent="0.2">
      <c r="D2849" s="139"/>
    </row>
    <row r="2850" spans="4:4" x14ac:dyDescent="0.2">
      <c r="D2850" s="139"/>
    </row>
    <row r="2851" spans="4:4" x14ac:dyDescent="0.2">
      <c r="D2851" s="139"/>
    </row>
    <row r="2852" spans="4:4" x14ac:dyDescent="0.2">
      <c r="D2852" s="139"/>
    </row>
    <row r="2853" spans="4:4" x14ac:dyDescent="0.2">
      <c r="D2853" s="139"/>
    </row>
    <row r="2854" spans="4:4" x14ac:dyDescent="0.2">
      <c r="D2854" s="139"/>
    </row>
    <row r="2855" spans="4:4" x14ac:dyDescent="0.2">
      <c r="D2855" s="139"/>
    </row>
    <row r="2856" spans="4:4" x14ac:dyDescent="0.2">
      <c r="D2856" s="139"/>
    </row>
    <row r="2857" spans="4:4" x14ac:dyDescent="0.2">
      <c r="D2857" s="139"/>
    </row>
    <row r="2858" spans="4:4" x14ac:dyDescent="0.2">
      <c r="D2858" s="139"/>
    </row>
    <row r="2859" spans="4:4" x14ac:dyDescent="0.2">
      <c r="D2859" s="139"/>
    </row>
    <row r="2860" spans="4:4" x14ac:dyDescent="0.2">
      <c r="D2860" s="139"/>
    </row>
    <row r="2861" spans="4:4" x14ac:dyDescent="0.2">
      <c r="D2861" s="139"/>
    </row>
    <row r="2862" spans="4:4" x14ac:dyDescent="0.2">
      <c r="D2862" s="139"/>
    </row>
    <row r="2863" spans="4:4" x14ac:dyDescent="0.2">
      <c r="D2863" s="139"/>
    </row>
    <row r="2864" spans="4:4" x14ac:dyDescent="0.2">
      <c r="D2864" s="139"/>
    </row>
    <row r="2865" spans="4:4" x14ac:dyDescent="0.2">
      <c r="D2865" s="139"/>
    </row>
    <row r="2866" spans="4:4" x14ac:dyDescent="0.2">
      <c r="D2866" s="139"/>
    </row>
    <row r="2867" spans="4:4" x14ac:dyDescent="0.2">
      <c r="D2867" s="139"/>
    </row>
    <row r="2868" spans="4:4" x14ac:dyDescent="0.2">
      <c r="D2868" s="139"/>
    </row>
    <row r="2869" spans="4:4" x14ac:dyDescent="0.2">
      <c r="D2869" s="139"/>
    </row>
    <row r="2870" spans="4:4" x14ac:dyDescent="0.2">
      <c r="D2870" s="139"/>
    </row>
    <row r="2871" spans="4:4" x14ac:dyDescent="0.2">
      <c r="D2871" s="139"/>
    </row>
    <row r="2872" spans="4:4" x14ac:dyDescent="0.2">
      <c r="D2872" s="139"/>
    </row>
    <row r="2873" spans="4:4" x14ac:dyDescent="0.2">
      <c r="D2873" s="139"/>
    </row>
    <row r="2874" spans="4:4" x14ac:dyDescent="0.2">
      <c r="D2874" s="139"/>
    </row>
    <row r="2875" spans="4:4" x14ac:dyDescent="0.2">
      <c r="D2875" s="139"/>
    </row>
    <row r="2876" spans="4:4" x14ac:dyDescent="0.2">
      <c r="D2876" s="139"/>
    </row>
    <row r="2877" spans="4:4" x14ac:dyDescent="0.2">
      <c r="D2877" s="139"/>
    </row>
    <row r="2878" spans="4:4" x14ac:dyDescent="0.2">
      <c r="D2878" s="139"/>
    </row>
    <row r="2879" spans="4:4" x14ac:dyDescent="0.2">
      <c r="D2879" s="139"/>
    </row>
    <row r="2880" spans="4:4" x14ac:dyDescent="0.2">
      <c r="D2880" s="139"/>
    </row>
    <row r="2881" spans="4:4" x14ac:dyDescent="0.2">
      <c r="D2881" s="139"/>
    </row>
    <row r="2882" spans="4:4" x14ac:dyDescent="0.2">
      <c r="D2882" s="139"/>
    </row>
    <row r="2883" spans="4:4" x14ac:dyDescent="0.2">
      <c r="D2883" s="139"/>
    </row>
    <row r="2884" spans="4:4" x14ac:dyDescent="0.2">
      <c r="D2884" s="139"/>
    </row>
    <row r="2885" spans="4:4" x14ac:dyDescent="0.2">
      <c r="D2885" s="139"/>
    </row>
    <row r="2886" spans="4:4" x14ac:dyDescent="0.2">
      <c r="D2886" s="139"/>
    </row>
    <row r="2887" spans="4:4" x14ac:dyDescent="0.2">
      <c r="D2887" s="139"/>
    </row>
    <row r="2888" spans="4:4" x14ac:dyDescent="0.2">
      <c r="D2888" s="139"/>
    </row>
    <row r="2889" spans="4:4" x14ac:dyDescent="0.2">
      <c r="D2889" s="139"/>
    </row>
    <row r="2890" spans="4:4" x14ac:dyDescent="0.2">
      <c r="D2890" s="139"/>
    </row>
    <row r="2891" spans="4:4" x14ac:dyDescent="0.2">
      <c r="D2891" s="139"/>
    </row>
    <row r="2892" spans="4:4" x14ac:dyDescent="0.2">
      <c r="D2892" s="139"/>
    </row>
    <row r="2893" spans="4:4" x14ac:dyDescent="0.2">
      <c r="D2893" s="139"/>
    </row>
    <row r="2894" spans="4:4" x14ac:dyDescent="0.2">
      <c r="D2894" s="139"/>
    </row>
    <row r="2895" spans="4:4" x14ac:dyDescent="0.2">
      <c r="D2895" s="139"/>
    </row>
    <row r="2896" spans="4:4" x14ac:dyDescent="0.2">
      <c r="D2896" s="139"/>
    </row>
    <row r="2897" spans="4:4" x14ac:dyDescent="0.2">
      <c r="D2897" s="139"/>
    </row>
    <row r="2898" spans="4:4" x14ac:dyDescent="0.2">
      <c r="D2898" s="139"/>
    </row>
    <row r="2899" spans="4:4" x14ac:dyDescent="0.2">
      <c r="D2899" s="139"/>
    </row>
    <row r="2900" spans="4:4" x14ac:dyDescent="0.2">
      <c r="D2900" s="139"/>
    </row>
    <row r="2901" spans="4:4" x14ac:dyDescent="0.2">
      <c r="D2901" s="139"/>
    </row>
    <row r="2902" spans="4:4" x14ac:dyDescent="0.2">
      <c r="D2902" s="139"/>
    </row>
    <row r="2903" spans="4:4" x14ac:dyDescent="0.2">
      <c r="D2903" s="139"/>
    </row>
    <row r="2904" spans="4:4" x14ac:dyDescent="0.2">
      <c r="D2904" s="139"/>
    </row>
    <row r="2905" spans="4:4" x14ac:dyDescent="0.2">
      <c r="D2905" s="139"/>
    </row>
    <row r="2906" spans="4:4" x14ac:dyDescent="0.2">
      <c r="D2906" s="139"/>
    </row>
    <row r="2907" spans="4:4" x14ac:dyDescent="0.2">
      <c r="D2907" s="139"/>
    </row>
    <row r="2908" spans="4:4" x14ac:dyDescent="0.2">
      <c r="D2908" s="139"/>
    </row>
    <row r="2909" spans="4:4" x14ac:dyDescent="0.2">
      <c r="D2909" s="139"/>
    </row>
    <row r="2910" spans="4:4" x14ac:dyDescent="0.2">
      <c r="D2910" s="139"/>
    </row>
    <row r="2911" spans="4:4" x14ac:dyDescent="0.2">
      <c r="D2911" s="139"/>
    </row>
    <row r="2912" spans="4:4" x14ac:dyDescent="0.2">
      <c r="D2912" s="139"/>
    </row>
    <row r="2913" spans="4:4" x14ac:dyDescent="0.2">
      <c r="D2913" s="139"/>
    </row>
    <row r="2914" spans="4:4" x14ac:dyDescent="0.2">
      <c r="D2914" s="139"/>
    </row>
    <row r="2915" spans="4:4" x14ac:dyDescent="0.2">
      <c r="D2915" s="139"/>
    </row>
    <row r="2916" spans="4:4" x14ac:dyDescent="0.2">
      <c r="D2916" s="139"/>
    </row>
    <row r="2917" spans="4:4" x14ac:dyDescent="0.2">
      <c r="D2917" s="139"/>
    </row>
    <row r="2918" spans="4:4" x14ac:dyDescent="0.2">
      <c r="D2918" s="139"/>
    </row>
    <row r="2919" spans="4:4" x14ac:dyDescent="0.2">
      <c r="D2919" s="139"/>
    </row>
    <row r="2920" spans="4:4" x14ac:dyDescent="0.2">
      <c r="D2920" s="139"/>
    </row>
    <row r="2921" spans="4:4" x14ac:dyDescent="0.2">
      <c r="D2921" s="139"/>
    </row>
    <row r="2922" spans="4:4" x14ac:dyDescent="0.2">
      <c r="D2922" s="139"/>
    </row>
    <row r="2923" spans="4:4" x14ac:dyDescent="0.2">
      <c r="D2923" s="139"/>
    </row>
    <row r="2924" spans="4:4" x14ac:dyDescent="0.2">
      <c r="D2924" s="139"/>
    </row>
    <row r="2925" spans="4:4" x14ac:dyDescent="0.2">
      <c r="D2925" s="139"/>
    </row>
    <row r="2926" spans="4:4" x14ac:dyDescent="0.2">
      <c r="D2926" s="139"/>
    </row>
    <row r="2927" spans="4:4" x14ac:dyDescent="0.2">
      <c r="D2927" s="139"/>
    </row>
    <row r="2928" spans="4:4" x14ac:dyDescent="0.2">
      <c r="D2928" s="139"/>
    </row>
    <row r="2929" spans="4:4" x14ac:dyDescent="0.2">
      <c r="D2929" s="139"/>
    </row>
    <row r="2930" spans="4:4" x14ac:dyDescent="0.2">
      <c r="D2930" s="139"/>
    </row>
    <row r="2931" spans="4:4" x14ac:dyDescent="0.2">
      <c r="D2931" s="139"/>
    </row>
    <row r="2932" spans="4:4" x14ac:dyDescent="0.2">
      <c r="D2932" s="139"/>
    </row>
    <row r="2933" spans="4:4" x14ac:dyDescent="0.2">
      <c r="D2933" s="139"/>
    </row>
    <row r="2934" spans="4:4" x14ac:dyDescent="0.2">
      <c r="D2934" s="139"/>
    </row>
    <row r="2935" spans="4:4" x14ac:dyDescent="0.2">
      <c r="D2935" s="139"/>
    </row>
    <row r="2936" spans="4:4" x14ac:dyDescent="0.2">
      <c r="D2936" s="139"/>
    </row>
    <row r="2937" spans="4:4" x14ac:dyDescent="0.2">
      <c r="D2937" s="139"/>
    </row>
    <row r="2938" spans="4:4" x14ac:dyDescent="0.2">
      <c r="D2938" s="139"/>
    </row>
    <row r="2939" spans="4:4" x14ac:dyDescent="0.2">
      <c r="D2939" s="139"/>
    </row>
    <row r="2940" spans="4:4" x14ac:dyDescent="0.2">
      <c r="D2940" s="139"/>
    </row>
    <row r="2941" spans="4:4" x14ac:dyDescent="0.2">
      <c r="D2941" s="139"/>
    </row>
    <row r="2942" spans="4:4" x14ac:dyDescent="0.2">
      <c r="D2942" s="139"/>
    </row>
    <row r="2943" spans="4:4" x14ac:dyDescent="0.2">
      <c r="D2943" s="139"/>
    </row>
    <row r="2944" spans="4:4" x14ac:dyDescent="0.2">
      <c r="D2944" s="139"/>
    </row>
    <row r="2945" spans="4:4" x14ac:dyDescent="0.2">
      <c r="D2945" s="139"/>
    </row>
    <row r="2946" spans="4:4" x14ac:dyDescent="0.2">
      <c r="D2946" s="139"/>
    </row>
    <row r="2947" spans="4:4" x14ac:dyDescent="0.2">
      <c r="D2947" s="139"/>
    </row>
    <row r="2948" spans="4:4" x14ac:dyDescent="0.2">
      <c r="D2948" s="139"/>
    </row>
    <row r="2949" spans="4:4" x14ac:dyDescent="0.2">
      <c r="D2949" s="139"/>
    </row>
    <row r="2950" spans="4:4" x14ac:dyDescent="0.2">
      <c r="D2950" s="139"/>
    </row>
    <row r="2951" spans="4:4" x14ac:dyDescent="0.2">
      <c r="D2951" s="139"/>
    </row>
    <row r="2952" spans="4:4" x14ac:dyDescent="0.2">
      <c r="D2952" s="139"/>
    </row>
    <row r="2953" spans="4:4" x14ac:dyDescent="0.2">
      <c r="D2953" s="139"/>
    </row>
    <row r="2954" spans="4:4" x14ac:dyDescent="0.2">
      <c r="D2954" s="139"/>
    </row>
    <row r="2955" spans="4:4" x14ac:dyDescent="0.2">
      <c r="D2955" s="139"/>
    </row>
    <row r="2956" spans="4:4" x14ac:dyDescent="0.2">
      <c r="D2956" s="139"/>
    </row>
    <row r="2957" spans="4:4" x14ac:dyDescent="0.2">
      <c r="D2957" s="139"/>
    </row>
    <row r="2958" spans="4:4" x14ac:dyDescent="0.2">
      <c r="D2958" s="139"/>
    </row>
    <row r="2959" spans="4:4" x14ac:dyDescent="0.2">
      <c r="D2959" s="139"/>
    </row>
    <row r="2960" spans="4:4" x14ac:dyDescent="0.2">
      <c r="D2960" s="139"/>
    </row>
    <row r="2961" spans="4:4" x14ac:dyDescent="0.2">
      <c r="D2961" s="139"/>
    </row>
    <row r="2962" spans="4:4" x14ac:dyDescent="0.2">
      <c r="D2962" s="139"/>
    </row>
    <row r="2963" spans="4:4" x14ac:dyDescent="0.2">
      <c r="D2963" s="139"/>
    </row>
    <row r="2964" spans="4:4" x14ac:dyDescent="0.2">
      <c r="D2964" s="139"/>
    </row>
    <row r="2965" spans="4:4" x14ac:dyDescent="0.2">
      <c r="D2965" s="139"/>
    </row>
    <row r="2966" spans="4:4" x14ac:dyDescent="0.2">
      <c r="D2966" s="139"/>
    </row>
    <row r="2967" spans="4:4" x14ac:dyDescent="0.2">
      <c r="D2967" s="139"/>
    </row>
    <row r="2968" spans="4:4" x14ac:dyDescent="0.2">
      <c r="D2968" s="139"/>
    </row>
    <row r="2969" spans="4:4" x14ac:dyDescent="0.2">
      <c r="D2969" s="139"/>
    </row>
    <row r="2970" spans="4:4" x14ac:dyDescent="0.2">
      <c r="D2970" s="139"/>
    </row>
    <row r="2971" spans="4:4" x14ac:dyDescent="0.2">
      <c r="D2971" s="139"/>
    </row>
    <row r="2972" spans="4:4" x14ac:dyDescent="0.2">
      <c r="D2972" s="139"/>
    </row>
    <row r="2973" spans="4:4" x14ac:dyDescent="0.2">
      <c r="D2973" s="139"/>
    </row>
    <row r="2974" spans="4:4" x14ac:dyDescent="0.2">
      <c r="D2974" s="139"/>
    </row>
    <row r="2975" spans="4:4" x14ac:dyDescent="0.2">
      <c r="D2975" s="139"/>
    </row>
    <row r="2976" spans="4:4" x14ac:dyDescent="0.2">
      <c r="D2976" s="139"/>
    </row>
    <row r="2977" spans="4:4" x14ac:dyDescent="0.2">
      <c r="D2977" s="139"/>
    </row>
    <row r="2978" spans="4:4" x14ac:dyDescent="0.2">
      <c r="D2978" s="139"/>
    </row>
    <row r="2979" spans="4:4" x14ac:dyDescent="0.2">
      <c r="D2979" s="139"/>
    </row>
    <row r="2980" spans="4:4" x14ac:dyDescent="0.2">
      <c r="D2980" s="139"/>
    </row>
    <row r="2981" spans="4:4" x14ac:dyDescent="0.2">
      <c r="D2981" s="139"/>
    </row>
    <row r="2982" spans="4:4" x14ac:dyDescent="0.2">
      <c r="D2982" s="139"/>
    </row>
    <row r="2983" spans="4:4" x14ac:dyDescent="0.2">
      <c r="D2983" s="139"/>
    </row>
    <row r="2984" spans="4:4" x14ac:dyDescent="0.2">
      <c r="D2984" s="139"/>
    </row>
    <row r="2985" spans="4:4" x14ac:dyDescent="0.2">
      <c r="D2985" s="139"/>
    </row>
    <row r="2986" spans="4:4" x14ac:dyDescent="0.2">
      <c r="D2986" s="139"/>
    </row>
    <row r="2987" spans="4:4" x14ac:dyDescent="0.2">
      <c r="D2987" s="139"/>
    </row>
    <row r="2988" spans="4:4" x14ac:dyDescent="0.2">
      <c r="D2988" s="139"/>
    </row>
    <row r="2989" spans="4:4" x14ac:dyDescent="0.2">
      <c r="D2989" s="139"/>
    </row>
    <row r="2990" spans="4:4" x14ac:dyDescent="0.2">
      <c r="D2990" s="139"/>
    </row>
    <row r="2991" spans="4:4" x14ac:dyDescent="0.2">
      <c r="D2991" s="139"/>
    </row>
    <row r="2992" spans="4:4" x14ac:dyDescent="0.2">
      <c r="D2992" s="139"/>
    </row>
    <row r="2993" spans="4:4" x14ac:dyDescent="0.2">
      <c r="D2993" s="139"/>
    </row>
    <row r="2994" spans="4:4" x14ac:dyDescent="0.2">
      <c r="D2994" s="139"/>
    </row>
    <row r="2995" spans="4:4" x14ac:dyDescent="0.2">
      <c r="D2995" s="139"/>
    </row>
    <row r="2996" spans="4:4" x14ac:dyDescent="0.2">
      <c r="D2996" s="139"/>
    </row>
    <row r="2997" spans="4:4" x14ac:dyDescent="0.2">
      <c r="D2997" s="139"/>
    </row>
    <row r="2998" spans="4:4" x14ac:dyDescent="0.2">
      <c r="D2998" s="139"/>
    </row>
    <row r="2999" spans="4:4" x14ac:dyDescent="0.2">
      <c r="D2999" s="139"/>
    </row>
    <row r="3000" spans="4:4" x14ac:dyDescent="0.2">
      <c r="D3000" s="139"/>
    </row>
    <row r="3001" spans="4:4" x14ac:dyDescent="0.2">
      <c r="D3001" s="139"/>
    </row>
    <row r="3002" spans="4:4" x14ac:dyDescent="0.2">
      <c r="D3002" s="139"/>
    </row>
    <row r="3003" spans="4:4" x14ac:dyDescent="0.2">
      <c r="D3003" s="139"/>
    </row>
    <row r="3004" spans="4:4" x14ac:dyDescent="0.2">
      <c r="D3004" s="139"/>
    </row>
    <row r="3005" spans="4:4" x14ac:dyDescent="0.2">
      <c r="D3005" s="139"/>
    </row>
    <row r="3006" spans="4:4" x14ac:dyDescent="0.2">
      <c r="D3006" s="139"/>
    </row>
    <row r="3007" spans="4:4" x14ac:dyDescent="0.2">
      <c r="D3007" s="139"/>
    </row>
    <row r="3008" spans="4:4" x14ac:dyDescent="0.2">
      <c r="D3008" s="139"/>
    </row>
    <row r="3009" spans="4:4" x14ac:dyDescent="0.2">
      <c r="D3009" s="139"/>
    </row>
    <row r="3010" spans="4:4" x14ac:dyDescent="0.2">
      <c r="D3010" s="139"/>
    </row>
    <row r="3011" spans="4:4" x14ac:dyDescent="0.2">
      <c r="D3011" s="139"/>
    </row>
    <row r="3012" spans="4:4" x14ac:dyDescent="0.2">
      <c r="D3012" s="139"/>
    </row>
    <row r="3013" spans="4:4" x14ac:dyDescent="0.2">
      <c r="D3013" s="139"/>
    </row>
    <row r="3014" spans="4:4" x14ac:dyDescent="0.2">
      <c r="D3014" s="139"/>
    </row>
    <row r="3015" spans="4:4" x14ac:dyDescent="0.2">
      <c r="D3015" s="139"/>
    </row>
    <row r="3016" spans="4:4" x14ac:dyDescent="0.2">
      <c r="D3016" s="139"/>
    </row>
    <row r="3017" spans="4:4" x14ac:dyDescent="0.2">
      <c r="D3017" s="139"/>
    </row>
    <row r="3018" spans="4:4" x14ac:dyDescent="0.2">
      <c r="D3018" s="139"/>
    </row>
    <row r="3019" spans="4:4" x14ac:dyDescent="0.2">
      <c r="D3019" s="139"/>
    </row>
    <row r="3020" spans="4:4" x14ac:dyDescent="0.2">
      <c r="D3020" s="139"/>
    </row>
    <row r="3021" spans="4:4" x14ac:dyDescent="0.2">
      <c r="D3021" s="139"/>
    </row>
    <row r="3022" spans="4:4" x14ac:dyDescent="0.2">
      <c r="D3022" s="139"/>
    </row>
    <row r="3023" spans="4:4" x14ac:dyDescent="0.2">
      <c r="D3023" s="139"/>
    </row>
    <row r="3024" spans="4:4" x14ac:dyDescent="0.2">
      <c r="D3024" s="139"/>
    </row>
    <row r="3025" spans="4:4" x14ac:dyDescent="0.2">
      <c r="D3025" s="139"/>
    </row>
    <row r="3026" spans="4:4" x14ac:dyDescent="0.2">
      <c r="D3026" s="139"/>
    </row>
    <row r="3027" spans="4:4" x14ac:dyDescent="0.2">
      <c r="D3027" s="139"/>
    </row>
    <row r="3028" spans="4:4" x14ac:dyDescent="0.2">
      <c r="D3028" s="139"/>
    </row>
    <row r="3029" spans="4:4" x14ac:dyDescent="0.2">
      <c r="D3029" s="139"/>
    </row>
    <row r="3030" spans="4:4" x14ac:dyDescent="0.2">
      <c r="D3030" s="139"/>
    </row>
    <row r="3031" spans="4:4" x14ac:dyDescent="0.2">
      <c r="D3031" s="139"/>
    </row>
    <row r="3032" spans="4:4" x14ac:dyDescent="0.2">
      <c r="D3032" s="139"/>
    </row>
    <row r="3033" spans="4:4" x14ac:dyDescent="0.2">
      <c r="D3033" s="139"/>
    </row>
    <row r="3034" spans="4:4" x14ac:dyDescent="0.2">
      <c r="D3034" s="139"/>
    </row>
    <row r="3035" spans="4:4" x14ac:dyDescent="0.2">
      <c r="D3035" s="139"/>
    </row>
    <row r="3036" spans="4:4" x14ac:dyDescent="0.2">
      <c r="D3036" s="139"/>
    </row>
    <row r="3037" spans="4:4" x14ac:dyDescent="0.2">
      <c r="D3037" s="139"/>
    </row>
    <row r="3038" spans="4:4" x14ac:dyDescent="0.2">
      <c r="D3038" s="139"/>
    </row>
    <row r="3039" spans="4:4" x14ac:dyDescent="0.2">
      <c r="D3039" s="139"/>
    </row>
    <row r="3040" spans="4:4" x14ac:dyDescent="0.2">
      <c r="D3040" s="139"/>
    </row>
    <row r="3041" spans="4:4" x14ac:dyDescent="0.2">
      <c r="D3041" s="139"/>
    </row>
    <row r="3042" spans="4:4" x14ac:dyDescent="0.2">
      <c r="D3042" s="139"/>
    </row>
    <row r="3043" spans="4:4" x14ac:dyDescent="0.2">
      <c r="D3043" s="139"/>
    </row>
    <row r="3044" spans="4:4" x14ac:dyDescent="0.2">
      <c r="D3044" s="139"/>
    </row>
    <row r="3045" spans="4:4" x14ac:dyDescent="0.2">
      <c r="D3045" s="139"/>
    </row>
    <row r="3046" spans="4:4" x14ac:dyDescent="0.2">
      <c r="D3046" s="139"/>
    </row>
    <row r="3047" spans="4:4" x14ac:dyDescent="0.2">
      <c r="D3047" s="139"/>
    </row>
    <row r="3048" spans="4:4" x14ac:dyDescent="0.2">
      <c r="D3048" s="139"/>
    </row>
    <row r="3049" spans="4:4" x14ac:dyDescent="0.2">
      <c r="D3049" s="139"/>
    </row>
    <row r="3050" spans="4:4" x14ac:dyDescent="0.2">
      <c r="D3050" s="139"/>
    </row>
    <row r="3051" spans="4:4" x14ac:dyDescent="0.2">
      <c r="D3051" s="139"/>
    </row>
    <row r="3052" spans="4:4" x14ac:dyDescent="0.2">
      <c r="D3052" s="139"/>
    </row>
    <row r="3053" spans="4:4" x14ac:dyDescent="0.2">
      <c r="D3053" s="139"/>
    </row>
    <row r="3054" spans="4:4" x14ac:dyDescent="0.2">
      <c r="D3054" s="139"/>
    </row>
    <row r="3055" spans="4:4" x14ac:dyDescent="0.2">
      <c r="D3055" s="139"/>
    </row>
    <row r="3056" spans="4:4" x14ac:dyDescent="0.2">
      <c r="D3056" s="139"/>
    </row>
    <row r="3057" spans="4:4" x14ac:dyDescent="0.2">
      <c r="D3057" s="139"/>
    </row>
    <row r="3058" spans="4:4" x14ac:dyDescent="0.2">
      <c r="D3058" s="139"/>
    </row>
    <row r="3059" spans="4:4" x14ac:dyDescent="0.2">
      <c r="D3059" s="139"/>
    </row>
    <row r="3060" spans="4:4" x14ac:dyDescent="0.2">
      <c r="D3060" s="139"/>
    </row>
    <row r="3061" spans="4:4" x14ac:dyDescent="0.2">
      <c r="D3061" s="139"/>
    </row>
    <row r="3062" spans="4:4" x14ac:dyDescent="0.2">
      <c r="D3062" s="139"/>
    </row>
    <row r="3063" spans="4:4" x14ac:dyDescent="0.2">
      <c r="D3063" s="139"/>
    </row>
    <row r="3064" spans="4:4" x14ac:dyDescent="0.2">
      <c r="D3064" s="139"/>
    </row>
    <row r="3065" spans="4:4" x14ac:dyDescent="0.2">
      <c r="D3065" s="139"/>
    </row>
    <row r="3066" spans="4:4" x14ac:dyDescent="0.2">
      <c r="D3066" s="139"/>
    </row>
    <row r="3067" spans="4:4" x14ac:dyDescent="0.2">
      <c r="D3067" s="139"/>
    </row>
    <row r="3068" spans="4:4" x14ac:dyDescent="0.2">
      <c r="D3068" s="139"/>
    </row>
    <row r="3069" spans="4:4" x14ac:dyDescent="0.2">
      <c r="D3069" s="139"/>
    </row>
    <row r="3070" spans="4:4" x14ac:dyDescent="0.2">
      <c r="D3070" s="139"/>
    </row>
    <row r="3071" spans="4:4" x14ac:dyDescent="0.2">
      <c r="D3071" s="139"/>
    </row>
    <row r="3072" spans="4:4" x14ac:dyDescent="0.2">
      <c r="D3072" s="139"/>
    </row>
    <row r="3073" spans="4:4" x14ac:dyDescent="0.2">
      <c r="D3073" s="139"/>
    </row>
    <row r="3074" spans="4:4" x14ac:dyDescent="0.2">
      <c r="D3074" s="139"/>
    </row>
    <row r="3075" spans="4:4" x14ac:dyDescent="0.2">
      <c r="D3075" s="139"/>
    </row>
    <row r="3076" spans="4:4" x14ac:dyDescent="0.2">
      <c r="D3076" s="139"/>
    </row>
    <row r="3077" spans="4:4" x14ac:dyDescent="0.2">
      <c r="D3077" s="139"/>
    </row>
    <row r="3078" spans="4:4" x14ac:dyDescent="0.2">
      <c r="D3078" s="139"/>
    </row>
    <row r="3079" spans="4:4" x14ac:dyDescent="0.2">
      <c r="D3079" s="139"/>
    </row>
    <row r="3080" spans="4:4" x14ac:dyDescent="0.2">
      <c r="D3080" s="139"/>
    </row>
    <row r="3081" spans="4:4" x14ac:dyDescent="0.2">
      <c r="D3081" s="139"/>
    </row>
    <row r="3082" spans="4:4" x14ac:dyDescent="0.2">
      <c r="D3082" s="139"/>
    </row>
    <row r="3083" spans="4:4" x14ac:dyDescent="0.2">
      <c r="D3083" s="139"/>
    </row>
    <row r="3084" spans="4:4" x14ac:dyDescent="0.2">
      <c r="D3084" s="139"/>
    </row>
    <row r="3085" spans="4:4" x14ac:dyDescent="0.2">
      <c r="D3085" s="139"/>
    </row>
    <row r="3086" spans="4:4" x14ac:dyDescent="0.2">
      <c r="D3086" s="139"/>
    </row>
    <row r="3087" spans="4:4" x14ac:dyDescent="0.2">
      <c r="D3087" s="139"/>
    </row>
    <row r="3088" spans="4:4" x14ac:dyDescent="0.2">
      <c r="D3088" s="139"/>
    </row>
    <row r="3089" spans="4:4" x14ac:dyDescent="0.2">
      <c r="D3089" s="139"/>
    </row>
    <row r="3090" spans="4:4" x14ac:dyDescent="0.2">
      <c r="D3090" s="139"/>
    </row>
    <row r="3091" spans="4:4" x14ac:dyDescent="0.2">
      <c r="D3091" s="139"/>
    </row>
    <row r="3092" spans="4:4" x14ac:dyDescent="0.2">
      <c r="D3092" s="139"/>
    </row>
    <row r="3093" spans="4:4" x14ac:dyDescent="0.2">
      <c r="D3093" s="139"/>
    </row>
    <row r="3094" spans="4:4" x14ac:dyDescent="0.2">
      <c r="D3094" s="139"/>
    </row>
    <row r="3095" spans="4:4" x14ac:dyDescent="0.2">
      <c r="D3095" s="139"/>
    </row>
    <row r="3096" spans="4:4" x14ac:dyDescent="0.2">
      <c r="D3096" s="139"/>
    </row>
    <row r="3097" spans="4:4" x14ac:dyDescent="0.2">
      <c r="D3097" s="139"/>
    </row>
    <row r="3098" spans="4:4" x14ac:dyDescent="0.2">
      <c r="D3098" s="139"/>
    </row>
    <row r="3099" spans="4:4" x14ac:dyDescent="0.2">
      <c r="D3099" s="139"/>
    </row>
    <row r="3100" spans="4:4" x14ac:dyDescent="0.2">
      <c r="D3100" s="139"/>
    </row>
    <row r="3101" spans="4:4" x14ac:dyDescent="0.2">
      <c r="D3101" s="139"/>
    </row>
    <row r="3102" spans="4:4" x14ac:dyDescent="0.2">
      <c r="D3102" s="139"/>
    </row>
    <row r="3103" spans="4:4" x14ac:dyDescent="0.2">
      <c r="D3103" s="139"/>
    </row>
    <row r="3104" spans="4:4" x14ac:dyDescent="0.2">
      <c r="D3104" s="139"/>
    </row>
    <row r="3105" spans="4:4" x14ac:dyDescent="0.2">
      <c r="D3105" s="139"/>
    </row>
    <row r="3106" spans="4:4" x14ac:dyDescent="0.2">
      <c r="D3106" s="139"/>
    </row>
    <row r="3107" spans="4:4" x14ac:dyDescent="0.2">
      <c r="D3107" s="139"/>
    </row>
    <row r="3108" spans="4:4" x14ac:dyDescent="0.2">
      <c r="D3108" s="139"/>
    </row>
    <row r="3109" spans="4:4" x14ac:dyDescent="0.2">
      <c r="D3109" s="139"/>
    </row>
    <row r="3110" spans="4:4" x14ac:dyDescent="0.2">
      <c r="D3110" s="139"/>
    </row>
    <row r="3111" spans="4:4" x14ac:dyDescent="0.2">
      <c r="D3111" s="139"/>
    </row>
    <row r="3112" spans="4:4" x14ac:dyDescent="0.2">
      <c r="D3112" s="139"/>
    </row>
    <row r="3113" spans="4:4" x14ac:dyDescent="0.2">
      <c r="D3113" s="139"/>
    </row>
    <row r="3114" spans="4:4" x14ac:dyDescent="0.2">
      <c r="D3114" s="139"/>
    </row>
    <row r="3115" spans="4:4" x14ac:dyDescent="0.2">
      <c r="D3115" s="139"/>
    </row>
    <row r="3116" spans="4:4" x14ac:dyDescent="0.2">
      <c r="D3116" s="139"/>
    </row>
    <row r="3117" spans="4:4" x14ac:dyDescent="0.2">
      <c r="D3117" s="139"/>
    </row>
    <row r="3118" spans="4:4" x14ac:dyDescent="0.2">
      <c r="D3118" s="139"/>
    </row>
    <row r="3119" spans="4:4" x14ac:dyDescent="0.2">
      <c r="D3119" s="139"/>
    </row>
    <row r="3120" spans="4:4" x14ac:dyDescent="0.2">
      <c r="D3120" s="139"/>
    </row>
    <row r="3121" spans="4:4" x14ac:dyDescent="0.2">
      <c r="D3121" s="139"/>
    </row>
    <row r="3122" spans="4:4" x14ac:dyDescent="0.2">
      <c r="D3122" s="139"/>
    </row>
    <row r="3123" spans="4:4" x14ac:dyDescent="0.2">
      <c r="D3123" s="139"/>
    </row>
    <row r="3124" spans="4:4" x14ac:dyDescent="0.2">
      <c r="D3124" s="139"/>
    </row>
    <row r="3125" spans="4:4" x14ac:dyDescent="0.2">
      <c r="D3125" s="139"/>
    </row>
    <row r="3126" spans="4:4" x14ac:dyDescent="0.2">
      <c r="D3126" s="139"/>
    </row>
    <row r="3127" spans="4:4" x14ac:dyDescent="0.2">
      <c r="D3127" s="139"/>
    </row>
    <row r="3128" spans="4:4" x14ac:dyDescent="0.2">
      <c r="D3128" s="139"/>
    </row>
    <row r="3129" spans="4:4" x14ac:dyDescent="0.2">
      <c r="D3129" s="139"/>
    </row>
    <row r="3130" spans="4:4" x14ac:dyDescent="0.2">
      <c r="D3130" s="139"/>
    </row>
    <row r="3131" spans="4:4" x14ac:dyDescent="0.2">
      <c r="D3131" s="139"/>
    </row>
    <row r="3132" spans="4:4" x14ac:dyDescent="0.2">
      <c r="D3132" s="139"/>
    </row>
    <row r="3133" spans="4:4" x14ac:dyDescent="0.2">
      <c r="D3133" s="139"/>
    </row>
    <row r="3134" spans="4:4" x14ac:dyDescent="0.2">
      <c r="D3134" s="139"/>
    </row>
    <row r="3135" spans="4:4" x14ac:dyDescent="0.2">
      <c r="D3135" s="139"/>
    </row>
    <row r="3136" spans="4:4" x14ac:dyDescent="0.2">
      <c r="D3136" s="139"/>
    </row>
    <row r="3137" spans="4:4" x14ac:dyDescent="0.2">
      <c r="D3137" s="139"/>
    </row>
    <row r="3138" spans="4:4" x14ac:dyDescent="0.2">
      <c r="D3138" s="139"/>
    </row>
    <row r="3139" spans="4:4" x14ac:dyDescent="0.2">
      <c r="D3139" s="139"/>
    </row>
    <row r="3140" spans="4:4" x14ac:dyDescent="0.2">
      <c r="D3140" s="139"/>
    </row>
    <row r="3141" spans="4:4" x14ac:dyDescent="0.2">
      <c r="D3141" s="139"/>
    </row>
    <row r="3142" spans="4:4" x14ac:dyDescent="0.2">
      <c r="D3142" s="139"/>
    </row>
    <row r="3143" spans="4:4" x14ac:dyDescent="0.2">
      <c r="D3143" s="139"/>
    </row>
    <row r="3144" spans="4:4" x14ac:dyDescent="0.2">
      <c r="D3144" s="139"/>
    </row>
    <row r="3145" spans="4:4" x14ac:dyDescent="0.2">
      <c r="D3145" s="139"/>
    </row>
    <row r="3146" spans="4:4" x14ac:dyDescent="0.2">
      <c r="D3146" s="139"/>
    </row>
    <row r="3147" spans="4:4" x14ac:dyDescent="0.2">
      <c r="D3147" s="139"/>
    </row>
    <row r="3148" spans="4:4" x14ac:dyDescent="0.2">
      <c r="D3148" s="139"/>
    </row>
    <row r="3149" spans="4:4" x14ac:dyDescent="0.2">
      <c r="D3149" s="139"/>
    </row>
    <row r="3150" spans="4:4" x14ac:dyDescent="0.2">
      <c r="D3150" s="139"/>
    </row>
    <row r="3151" spans="4:4" x14ac:dyDescent="0.2">
      <c r="D3151" s="139"/>
    </row>
    <row r="3152" spans="4:4" x14ac:dyDescent="0.2">
      <c r="D3152" s="139"/>
    </row>
    <row r="3153" spans="4:4" x14ac:dyDescent="0.2">
      <c r="D3153" s="139"/>
    </row>
    <row r="3154" spans="4:4" x14ac:dyDescent="0.2">
      <c r="D3154" s="139"/>
    </row>
    <row r="3155" spans="4:4" x14ac:dyDescent="0.2">
      <c r="D3155" s="139"/>
    </row>
    <row r="3156" spans="4:4" x14ac:dyDescent="0.2">
      <c r="D3156" s="139"/>
    </row>
    <row r="3157" spans="4:4" x14ac:dyDescent="0.2">
      <c r="D3157" s="139"/>
    </row>
    <row r="3158" spans="4:4" x14ac:dyDescent="0.2">
      <c r="D3158" s="139"/>
    </row>
    <row r="3159" spans="4:4" x14ac:dyDescent="0.2">
      <c r="D3159" s="139"/>
    </row>
    <row r="3160" spans="4:4" x14ac:dyDescent="0.2">
      <c r="D3160" s="139"/>
    </row>
    <row r="3161" spans="4:4" x14ac:dyDescent="0.2">
      <c r="D3161" s="139"/>
    </row>
    <row r="3162" spans="4:4" x14ac:dyDescent="0.2">
      <c r="D3162" s="139"/>
    </row>
    <row r="3163" spans="4:4" x14ac:dyDescent="0.2">
      <c r="D3163" s="139"/>
    </row>
    <row r="3164" spans="4:4" x14ac:dyDescent="0.2">
      <c r="D3164" s="139"/>
    </row>
    <row r="3165" spans="4:4" x14ac:dyDescent="0.2">
      <c r="D3165" s="139"/>
    </row>
    <row r="3166" spans="4:4" x14ac:dyDescent="0.2">
      <c r="D3166" s="139"/>
    </row>
    <row r="3167" spans="4:4" x14ac:dyDescent="0.2">
      <c r="D3167" s="139"/>
    </row>
    <row r="3168" spans="4:4" x14ac:dyDescent="0.2">
      <c r="D3168" s="139"/>
    </row>
    <row r="3169" spans="4:4" x14ac:dyDescent="0.2">
      <c r="D3169" s="139"/>
    </row>
    <row r="3170" spans="4:4" x14ac:dyDescent="0.2">
      <c r="D3170" s="139"/>
    </row>
    <row r="3171" spans="4:4" x14ac:dyDescent="0.2">
      <c r="D3171" s="139"/>
    </row>
    <row r="3172" spans="4:4" x14ac:dyDescent="0.2">
      <c r="D3172" s="139"/>
    </row>
    <row r="3173" spans="4:4" x14ac:dyDescent="0.2">
      <c r="D3173" s="139"/>
    </row>
    <row r="3174" spans="4:4" x14ac:dyDescent="0.2">
      <c r="D3174" s="139"/>
    </row>
    <row r="3175" spans="4:4" x14ac:dyDescent="0.2">
      <c r="D3175" s="139"/>
    </row>
    <row r="3176" spans="4:4" x14ac:dyDescent="0.2">
      <c r="D3176" s="139"/>
    </row>
    <row r="3177" spans="4:4" x14ac:dyDescent="0.2">
      <c r="D3177" s="139"/>
    </row>
    <row r="3178" spans="4:4" x14ac:dyDescent="0.2">
      <c r="D3178" s="139"/>
    </row>
    <row r="3179" spans="4:4" x14ac:dyDescent="0.2">
      <c r="D3179" s="139"/>
    </row>
    <row r="3180" spans="4:4" x14ac:dyDescent="0.2">
      <c r="D3180" s="139"/>
    </row>
    <row r="3181" spans="4:4" x14ac:dyDescent="0.2">
      <c r="D3181" s="139"/>
    </row>
    <row r="3182" spans="4:4" x14ac:dyDescent="0.2">
      <c r="D3182" s="139"/>
    </row>
    <row r="3183" spans="4:4" x14ac:dyDescent="0.2">
      <c r="D3183" s="139"/>
    </row>
    <row r="3184" spans="4:4" x14ac:dyDescent="0.2">
      <c r="D3184" s="139"/>
    </row>
    <row r="3185" spans="4:4" x14ac:dyDescent="0.2">
      <c r="D3185" s="139"/>
    </row>
    <row r="3186" spans="4:4" x14ac:dyDescent="0.2">
      <c r="D3186" s="139"/>
    </row>
    <row r="3187" spans="4:4" x14ac:dyDescent="0.2">
      <c r="D3187" s="139"/>
    </row>
    <row r="3188" spans="4:4" x14ac:dyDescent="0.2">
      <c r="D3188" s="139"/>
    </row>
    <row r="3189" spans="4:4" x14ac:dyDescent="0.2">
      <c r="D3189" s="139"/>
    </row>
    <row r="3190" spans="4:4" x14ac:dyDescent="0.2">
      <c r="D3190" s="139"/>
    </row>
    <row r="3191" spans="4:4" x14ac:dyDescent="0.2">
      <c r="D3191" s="139"/>
    </row>
    <row r="3192" spans="4:4" x14ac:dyDescent="0.2">
      <c r="D3192" s="139"/>
    </row>
    <row r="3193" spans="4:4" x14ac:dyDescent="0.2">
      <c r="D3193" s="139"/>
    </row>
    <row r="3194" spans="4:4" x14ac:dyDescent="0.2">
      <c r="D3194" s="139"/>
    </row>
    <row r="3195" spans="4:4" x14ac:dyDescent="0.2">
      <c r="D3195" s="139"/>
    </row>
    <row r="3196" spans="4:4" x14ac:dyDescent="0.2">
      <c r="D3196" s="139"/>
    </row>
    <row r="3197" spans="4:4" x14ac:dyDescent="0.2">
      <c r="D3197" s="139"/>
    </row>
    <row r="3198" spans="4:4" x14ac:dyDescent="0.2">
      <c r="D3198" s="139"/>
    </row>
    <row r="3199" spans="4:4" x14ac:dyDescent="0.2">
      <c r="D3199" s="139"/>
    </row>
    <row r="3200" spans="4:4" x14ac:dyDescent="0.2">
      <c r="D3200" s="139"/>
    </row>
    <row r="3201" spans="4:4" x14ac:dyDescent="0.2">
      <c r="D3201" s="139"/>
    </row>
    <row r="3202" spans="4:4" x14ac:dyDescent="0.2">
      <c r="D3202" s="139"/>
    </row>
    <row r="3203" spans="4:4" x14ac:dyDescent="0.2">
      <c r="D3203" s="139"/>
    </row>
    <row r="3204" spans="4:4" x14ac:dyDescent="0.2">
      <c r="D3204" s="139"/>
    </row>
    <row r="3205" spans="4:4" x14ac:dyDescent="0.2">
      <c r="D3205" s="139"/>
    </row>
    <row r="3206" spans="4:4" x14ac:dyDescent="0.2">
      <c r="D3206" s="139"/>
    </row>
    <row r="3207" spans="4:4" x14ac:dyDescent="0.2">
      <c r="D3207" s="139"/>
    </row>
    <row r="3208" spans="4:4" x14ac:dyDescent="0.2">
      <c r="D3208" s="139"/>
    </row>
    <row r="3209" spans="4:4" x14ac:dyDescent="0.2">
      <c r="D3209" s="139"/>
    </row>
    <row r="3210" spans="4:4" x14ac:dyDescent="0.2">
      <c r="D3210" s="139"/>
    </row>
    <row r="3211" spans="4:4" x14ac:dyDescent="0.2">
      <c r="D3211" s="139"/>
    </row>
    <row r="3212" spans="4:4" x14ac:dyDescent="0.2">
      <c r="D3212" s="139"/>
    </row>
    <row r="3213" spans="4:4" x14ac:dyDescent="0.2">
      <c r="D3213" s="139"/>
    </row>
    <row r="3214" spans="4:4" x14ac:dyDescent="0.2">
      <c r="D3214" s="139"/>
    </row>
    <row r="3215" spans="4:4" x14ac:dyDescent="0.2">
      <c r="D3215" s="139"/>
    </row>
    <row r="3216" spans="4:4" x14ac:dyDescent="0.2">
      <c r="D3216" s="139"/>
    </row>
    <row r="3217" spans="4:4" x14ac:dyDescent="0.2">
      <c r="D3217" s="139"/>
    </row>
    <row r="3218" spans="4:4" x14ac:dyDescent="0.2">
      <c r="D3218" s="139"/>
    </row>
    <row r="3219" spans="4:4" x14ac:dyDescent="0.2">
      <c r="D3219" s="139"/>
    </row>
    <row r="3220" spans="4:4" x14ac:dyDescent="0.2">
      <c r="D3220" s="139"/>
    </row>
    <row r="3221" spans="4:4" x14ac:dyDescent="0.2">
      <c r="D3221" s="139"/>
    </row>
    <row r="3222" spans="4:4" x14ac:dyDescent="0.2">
      <c r="D3222" s="139"/>
    </row>
    <row r="3223" spans="4:4" x14ac:dyDescent="0.2">
      <c r="D3223" s="139"/>
    </row>
    <row r="3224" spans="4:4" x14ac:dyDescent="0.2">
      <c r="D3224" s="139"/>
    </row>
    <row r="3225" spans="4:4" x14ac:dyDescent="0.2">
      <c r="D3225" s="139"/>
    </row>
    <row r="3226" spans="4:4" x14ac:dyDescent="0.2">
      <c r="D3226" s="139"/>
    </row>
    <row r="3227" spans="4:4" x14ac:dyDescent="0.2">
      <c r="D3227" s="139"/>
    </row>
    <row r="3228" spans="4:4" x14ac:dyDescent="0.2">
      <c r="D3228" s="139"/>
    </row>
    <row r="3229" spans="4:4" x14ac:dyDescent="0.2">
      <c r="D3229" s="139"/>
    </row>
    <row r="3230" spans="4:4" x14ac:dyDescent="0.2">
      <c r="D3230" s="139"/>
    </row>
    <row r="3231" spans="4:4" x14ac:dyDescent="0.2">
      <c r="D3231" s="139"/>
    </row>
    <row r="3232" spans="4:4" x14ac:dyDescent="0.2">
      <c r="D3232" s="139"/>
    </row>
    <row r="3233" spans="4:4" x14ac:dyDescent="0.2">
      <c r="D3233" s="139"/>
    </row>
    <row r="3234" spans="4:4" x14ac:dyDescent="0.2">
      <c r="D3234" s="139"/>
    </row>
    <row r="3235" spans="4:4" x14ac:dyDescent="0.2">
      <c r="D3235" s="139"/>
    </row>
    <row r="3236" spans="4:4" x14ac:dyDescent="0.2">
      <c r="D3236" s="139"/>
    </row>
    <row r="3237" spans="4:4" x14ac:dyDescent="0.2">
      <c r="D3237" s="139"/>
    </row>
    <row r="3238" spans="4:4" x14ac:dyDescent="0.2">
      <c r="D3238" s="139"/>
    </row>
    <row r="3239" spans="4:4" x14ac:dyDescent="0.2">
      <c r="D3239" s="139"/>
    </row>
    <row r="3240" spans="4:4" x14ac:dyDescent="0.2">
      <c r="D3240" s="139"/>
    </row>
    <row r="3241" spans="4:4" x14ac:dyDescent="0.2">
      <c r="D3241" s="139"/>
    </row>
    <row r="3242" spans="4:4" x14ac:dyDescent="0.2">
      <c r="D3242" s="139"/>
    </row>
    <row r="3243" spans="4:4" x14ac:dyDescent="0.2">
      <c r="D3243" s="139"/>
    </row>
    <row r="3244" spans="4:4" x14ac:dyDescent="0.2">
      <c r="D3244" s="139"/>
    </row>
    <row r="3245" spans="4:4" x14ac:dyDescent="0.2">
      <c r="D3245" s="139"/>
    </row>
    <row r="3246" spans="4:4" x14ac:dyDescent="0.2">
      <c r="D3246" s="139"/>
    </row>
    <row r="3247" spans="4:4" x14ac:dyDescent="0.2">
      <c r="D3247" s="139"/>
    </row>
    <row r="3248" spans="4:4" x14ac:dyDescent="0.2">
      <c r="D3248" s="139"/>
    </row>
    <row r="3249" spans="4:4" x14ac:dyDescent="0.2">
      <c r="D3249" s="139"/>
    </row>
    <row r="3250" spans="4:4" x14ac:dyDescent="0.2">
      <c r="D3250" s="139"/>
    </row>
    <row r="3251" spans="4:4" x14ac:dyDescent="0.2">
      <c r="D3251" s="139"/>
    </row>
    <row r="3252" spans="4:4" x14ac:dyDescent="0.2">
      <c r="D3252" s="139"/>
    </row>
    <row r="3253" spans="4:4" x14ac:dyDescent="0.2">
      <c r="D3253" s="139"/>
    </row>
    <row r="3254" spans="4:4" x14ac:dyDescent="0.2">
      <c r="D3254" s="139"/>
    </row>
    <row r="3255" spans="4:4" x14ac:dyDescent="0.2">
      <c r="D3255" s="139"/>
    </row>
    <row r="3256" spans="4:4" x14ac:dyDescent="0.2">
      <c r="D3256" s="139"/>
    </row>
    <row r="3257" spans="4:4" x14ac:dyDescent="0.2">
      <c r="D3257" s="139"/>
    </row>
    <row r="3258" spans="4:4" x14ac:dyDescent="0.2">
      <c r="D3258" s="139"/>
    </row>
    <row r="3259" spans="4:4" x14ac:dyDescent="0.2">
      <c r="D3259" s="139"/>
    </row>
    <row r="3260" spans="4:4" x14ac:dyDescent="0.2">
      <c r="D3260" s="139"/>
    </row>
    <row r="3261" spans="4:4" x14ac:dyDescent="0.2">
      <c r="D3261" s="139"/>
    </row>
    <row r="3262" spans="4:4" x14ac:dyDescent="0.2">
      <c r="D3262" s="139"/>
    </row>
    <row r="3263" spans="4:4" x14ac:dyDescent="0.2">
      <c r="D3263" s="139"/>
    </row>
    <row r="3264" spans="4:4" x14ac:dyDescent="0.2">
      <c r="D3264" s="139"/>
    </row>
    <row r="3265" spans="4:4" x14ac:dyDescent="0.2">
      <c r="D3265" s="139"/>
    </row>
    <row r="3266" spans="4:4" x14ac:dyDescent="0.2">
      <c r="D3266" s="139"/>
    </row>
    <row r="3267" spans="4:4" x14ac:dyDescent="0.2">
      <c r="D3267" s="139"/>
    </row>
    <row r="3268" spans="4:4" x14ac:dyDescent="0.2">
      <c r="D3268" s="139"/>
    </row>
    <row r="3269" spans="4:4" x14ac:dyDescent="0.2">
      <c r="D3269" s="139"/>
    </row>
    <row r="3270" spans="4:4" x14ac:dyDescent="0.2">
      <c r="D3270" s="139"/>
    </row>
    <row r="3271" spans="4:4" x14ac:dyDescent="0.2">
      <c r="D3271" s="139"/>
    </row>
    <row r="3272" spans="4:4" x14ac:dyDescent="0.2">
      <c r="D3272" s="139"/>
    </row>
    <row r="3273" spans="4:4" x14ac:dyDescent="0.2">
      <c r="D3273" s="139"/>
    </row>
    <row r="3274" spans="4:4" x14ac:dyDescent="0.2">
      <c r="D3274" s="139"/>
    </row>
    <row r="3275" spans="4:4" x14ac:dyDescent="0.2">
      <c r="D3275" s="139"/>
    </row>
    <row r="3276" spans="4:4" x14ac:dyDescent="0.2">
      <c r="D3276" s="139"/>
    </row>
    <row r="3277" spans="4:4" x14ac:dyDescent="0.2">
      <c r="D3277" s="139"/>
    </row>
    <row r="3278" spans="4:4" x14ac:dyDescent="0.2">
      <c r="D3278" s="139"/>
    </row>
    <row r="3279" spans="4:4" x14ac:dyDescent="0.2">
      <c r="D3279" s="139"/>
    </row>
    <row r="3280" spans="4:4" x14ac:dyDescent="0.2">
      <c r="D3280" s="139"/>
    </row>
    <row r="3281" spans="4:4" x14ac:dyDescent="0.2">
      <c r="D3281" s="139"/>
    </row>
    <row r="3282" spans="4:4" x14ac:dyDescent="0.2">
      <c r="D3282" s="139"/>
    </row>
    <row r="3283" spans="4:4" x14ac:dyDescent="0.2">
      <c r="D3283" s="139"/>
    </row>
    <row r="3284" spans="4:4" x14ac:dyDescent="0.2">
      <c r="D3284" s="139"/>
    </row>
    <row r="3285" spans="4:4" x14ac:dyDescent="0.2">
      <c r="D3285" s="139"/>
    </row>
    <row r="3286" spans="4:4" x14ac:dyDescent="0.2">
      <c r="D3286" s="139"/>
    </row>
    <row r="3287" spans="4:4" x14ac:dyDescent="0.2">
      <c r="D3287" s="139"/>
    </row>
    <row r="3288" spans="4:4" x14ac:dyDescent="0.2">
      <c r="D3288" s="139"/>
    </row>
    <row r="3289" spans="4:4" x14ac:dyDescent="0.2">
      <c r="D3289" s="139"/>
    </row>
    <row r="3290" spans="4:4" x14ac:dyDescent="0.2">
      <c r="D3290" s="139"/>
    </row>
    <row r="3291" spans="4:4" x14ac:dyDescent="0.2">
      <c r="D3291" s="139"/>
    </row>
    <row r="3292" spans="4:4" x14ac:dyDescent="0.2">
      <c r="D3292" s="139"/>
    </row>
    <row r="3293" spans="4:4" x14ac:dyDescent="0.2">
      <c r="D3293" s="139"/>
    </row>
    <row r="3294" spans="4:4" x14ac:dyDescent="0.2">
      <c r="D3294" s="139"/>
    </row>
    <row r="3295" spans="4:4" x14ac:dyDescent="0.2">
      <c r="D3295" s="139"/>
    </row>
    <row r="3296" spans="4:4" x14ac:dyDescent="0.2">
      <c r="D3296" s="139"/>
    </row>
    <row r="3297" spans="4:4" x14ac:dyDescent="0.2">
      <c r="D3297" s="139"/>
    </row>
    <row r="3298" spans="4:4" x14ac:dyDescent="0.2">
      <c r="D3298" s="139"/>
    </row>
    <row r="3299" spans="4:4" x14ac:dyDescent="0.2">
      <c r="D3299" s="139"/>
    </row>
    <row r="3300" spans="4:4" x14ac:dyDescent="0.2">
      <c r="D3300" s="139"/>
    </row>
    <row r="3301" spans="4:4" x14ac:dyDescent="0.2">
      <c r="D3301" s="139"/>
    </row>
    <row r="3302" spans="4:4" x14ac:dyDescent="0.2">
      <c r="D3302" s="139"/>
    </row>
    <row r="3303" spans="4:4" x14ac:dyDescent="0.2">
      <c r="D3303" s="139"/>
    </row>
    <row r="3304" spans="4:4" x14ac:dyDescent="0.2">
      <c r="D3304" s="139"/>
    </row>
    <row r="3305" spans="4:4" x14ac:dyDescent="0.2">
      <c r="D3305" s="139"/>
    </row>
    <row r="3306" spans="4:4" x14ac:dyDescent="0.2">
      <c r="D3306" s="139"/>
    </row>
    <row r="3307" spans="4:4" x14ac:dyDescent="0.2">
      <c r="D3307" s="139"/>
    </row>
    <row r="3308" spans="4:4" x14ac:dyDescent="0.2">
      <c r="D3308" s="139"/>
    </row>
    <row r="3309" spans="4:4" x14ac:dyDescent="0.2">
      <c r="D3309" s="139"/>
    </row>
    <row r="3310" spans="4:4" x14ac:dyDescent="0.2">
      <c r="D3310" s="139"/>
    </row>
    <row r="3311" spans="4:4" x14ac:dyDescent="0.2">
      <c r="D3311" s="139"/>
    </row>
    <row r="3312" spans="4:4" x14ac:dyDescent="0.2">
      <c r="D3312" s="139"/>
    </row>
    <row r="3313" spans="4:4" x14ac:dyDescent="0.2">
      <c r="D3313" s="139"/>
    </row>
    <row r="3314" spans="4:4" x14ac:dyDescent="0.2">
      <c r="D3314" s="139"/>
    </row>
    <row r="3315" spans="4:4" x14ac:dyDescent="0.2">
      <c r="D3315" s="139"/>
    </row>
    <row r="3316" spans="4:4" x14ac:dyDescent="0.2">
      <c r="D3316" s="139"/>
    </row>
    <row r="3317" spans="4:4" x14ac:dyDescent="0.2">
      <c r="D3317" s="139"/>
    </row>
    <row r="3318" spans="4:4" x14ac:dyDescent="0.2">
      <c r="D3318" s="139"/>
    </row>
    <row r="3319" spans="4:4" x14ac:dyDescent="0.2">
      <c r="D3319" s="139"/>
    </row>
    <row r="3320" spans="4:4" x14ac:dyDescent="0.2">
      <c r="D3320" s="139"/>
    </row>
    <row r="3321" spans="4:4" x14ac:dyDescent="0.2">
      <c r="D3321" s="139"/>
    </row>
    <row r="3322" spans="4:4" x14ac:dyDescent="0.2">
      <c r="D3322" s="139"/>
    </row>
    <row r="3323" spans="4:4" x14ac:dyDescent="0.2">
      <c r="D3323" s="139"/>
    </row>
    <row r="3324" spans="4:4" x14ac:dyDescent="0.2">
      <c r="D3324" s="139"/>
    </row>
    <row r="3325" spans="4:4" x14ac:dyDescent="0.2">
      <c r="D3325" s="139"/>
    </row>
    <row r="3326" spans="4:4" x14ac:dyDescent="0.2">
      <c r="D3326" s="139"/>
    </row>
    <row r="3327" spans="4:4" x14ac:dyDescent="0.2">
      <c r="D3327" s="139"/>
    </row>
    <row r="3328" spans="4:4" x14ac:dyDescent="0.2">
      <c r="D3328" s="139"/>
    </row>
    <row r="3329" spans="4:4" x14ac:dyDescent="0.2">
      <c r="D3329" s="139"/>
    </row>
    <row r="3330" spans="4:4" x14ac:dyDescent="0.2">
      <c r="D3330" s="139"/>
    </row>
    <row r="3331" spans="4:4" x14ac:dyDescent="0.2">
      <c r="D3331" s="139"/>
    </row>
    <row r="3332" spans="4:4" x14ac:dyDescent="0.2">
      <c r="D3332" s="139"/>
    </row>
    <row r="3333" spans="4:4" x14ac:dyDescent="0.2">
      <c r="D3333" s="139"/>
    </row>
    <row r="3334" spans="4:4" x14ac:dyDescent="0.2">
      <c r="D3334" s="139"/>
    </row>
    <row r="3335" spans="4:4" x14ac:dyDescent="0.2">
      <c r="D3335" s="139"/>
    </row>
    <row r="3336" spans="4:4" x14ac:dyDescent="0.2">
      <c r="D3336" s="139"/>
    </row>
    <row r="3337" spans="4:4" x14ac:dyDescent="0.2">
      <c r="D3337" s="139"/>
    </row>
    <row r="3338" spans="4:4" x14ac:dyDescent="0.2">
      <c r="D3338" s="139"/>
    </row>
    <row r="3339" spans="4:4" x14ac:dyDescent="0.2">
      <c r="D3339" s="139"/>
    </row>
    <row r="3340" spans="4:4" x14ac:dyDescent="0.2">
      <c r="D3340" s="139"/>
    </row>
    <row r="3341" spans="4:4" x14ac:dyDescent="0.2">
      <c r="D3341" s="139"/>
    </row>
    <row r="3342" spans="4:4" x14ac:dyDescent="0.2">
      <c r="D3342" s="139"/>
    </row>
    <row r="3343" spans="4:4" x14ac:dyDescent="0.2">
      <c r="D3343" s="139"/>
    </row>
    <row r="3344" spans="4:4" x14ac:dyDescent="0.2">
      <c r="D3344" s="139"/>
    </row>
    <row r="3345" spans="4:4" x14ac:dyDescent="0.2">
      <c r="D3345" s="139"/>
    </row>
    <row r="3346" spans="4:4" x14ac:dyDescent="0.2">
      <c r="D3346" s="139"/>
    </row>
    <row r="3347" spans="4:4" x14ac:dyDescent="0.2">
      <c r="D3347" s="139"/>
    </row>
    <row r="3348" spans="4:4" x14ac:dyDescent="0.2">
      <c r="D3348" s="139"/>
    </row>
    <row r="3349" spans="4:4" x14ac:dyDescent="0.2">
      <c r="D3349" s="139"/>
    </row>
    <row r="3350" spans="4:4" x14ac:dyDescent="0.2">
      <c r="D3350" s="139"/>
    </row>
    <row r="3351" spans="4:4" x14ac:dyDescent="0.2">
      <c r="D3351" s="139"/>
    </row>
    <row r="3352" spans="4:4" x14ac:dyDescent="0.2">
      <c r="D3352" s="139"/>
    </row>
    <row r="3353" spans="4:4" x14ac:dyDescent="0.2">
      <c r="D3353" s="139"/>
    </row>
    <row r="3354" spans="4:4" x14ac:dyDescent="0.2">
      <c r="D3354" s="139"/>
    </row>
    <row r="3355" spans="4:4" x14ac:dyDescent="0.2">
      <c r="D3355" s="139"/>
    </row>
    <row r="3356" spans="4:4" x14ac:dyDescent="0.2">
      <c r="D3356" s="139"/>
    </row>
    <row r="3357" spans="4:4" x14ac:dyDescent="0.2">
      <c r="D3357" s="139"/>
    </row>
    <row r="3358" spans="4:4" x14ac:dyDescent="0.2">
      <c r="D3358" s="139"/>
    </row>
    <row r="3359" spans="4:4" x14ac:dyDescent="0.2">
      <c r="D3359" s="139"/>
    </row>
    <row r="3360" spans="4:4" x14ac:dyDescent="0.2">
      <c r="D3360" s="139"/>
    </row>
    <row r="3361" spans="4:4" x14ac:dyDescent="0.2">
      <c r="D3361" s="139"/>
    </row>
    <row r="3362" spans="4:4" x14ac:dyDescent="0.2">
      <c r="D3362" s="139"/>
    </row>
    <row r="3363" spans="4:4" x14ac:dyDescent="0.2">
      <c r="D3363" s="139"/>
    </row>
    <row r="3364" spans="4:4" x14ac:dyDescent="0.2">
      <c r="D3364" s="139"/>
    </row>
    <row r="3365" spans="4:4" x14ac:dyDescent="0.2">
      <c r="D3365" s="139"/>
    </row>
    <row r="3366" spans="4:4" x14ac:dyDescent="0.2">
      <c r="D3366" s="139"/>
    </row>
    <row r="3367" spans="4:4" x14ac:dyDescent="0.2">
      <c r="D3367" s="139"/>
    </row>
    <row r="3368" spans="4:4" x14ac:dyDescent="0.2">
      <c r="D3368" s="139"/>
    </row>
    <row r="3369" spans="4:4" x14ac:dyDescent="0.2">
      <c r="D3369" s="139"/>
    </row>
    <row r="3370" spans="4:4" x14ac:dyDescent="0.2">
      <c r="D3370" s="139"/>
    </row>
    <row r="3371" spans="4:4" x14ac:dyDescent="0.2">
      <c r="D3371" s="139"/>
    </row>
    <row r="3372" spans="4:4" x14ac:dyDescent="0.2">
      <c r="D3372" s="139"/>
    </row>
    <row r="3373" spans="4:4" x14ac:dyDescent="0.2">
      <c r="D3373" s="139"/>
    </row>
    <row r="3374" spans="4:4" x14ac:dyDescent="0.2">
      <c r="D3374" s="139"/>
    </row>
    <row r="3375" spans="4:4" x14ac:dyDescent="0.2">
      <c r="D3375" s="139"/>
    </row>
    <row r="3376" spans="4:4" x14ac:dyDescent="0.2">
      <c r="D3376" s="139"/>
    </row>
    <row r="3377" spans="4:4" x14ac:dyDescent="0.2">
      <c r="D3377" s="139"/>
    </row>
    <row r="3378" spans="4:4" x14ac:dyDescent="0.2">
      <c r="D3378" s="139"/>
    </row>
    <row r="3379" spans="4:4" x14ac:dyDescent="0.2">
      <c r="D3379" s="139"/>
    </row>
    <row r="3380" spans="4:4" x14ac:dyDescent="0.2">
      <c r="D3380" s="139"/>
    </row>
    <row r="3381" spans="4:4" x14ac:dyDescent="0.2">
      <c r="D3381" s="139"/>
    </row>
    <row r="3382" spans="4:4" x14ac:dyDescent="0.2">
      <c r="D3382" s="139"/>
    </row>
    <row r="3383" spans="4:4" x14ac:dyDescent="0.2">
      <c r="D3383" s="139"/>
    </row>
    <row r="3384" spans="4:4" x14ac:dyDescent="0.2">
      <c r="D3384" s="139"/>
    </row>
    <row r="3385" spans="4:4" x14ac:dyDescent="0.2">
      <c r="D3385" s="139"/>
    </row>
    <row r="3386" spans="4:4" x14ac:dyDescent="0.2">
      <c r="D3386" s="139"/>
    </row>
    <row r="3387" spans="4:4" x14ac:dyDescent="0.2">
      <c r="D3387" s="139"/>
    </row>
    <row r="3388" spans="4:4" x14ac:dyDescent="0.2">
      <c r="D3388" s="139"/>
    </row>
    <row r="3389" spans="4:4" x14ac:dyDescent="0.2">
      <c r="D3389" s="139"/>
    </row>
    <row r="3390" spans="4:4" x14ac:dyDescent="0.2">
      <c r="D3390" s="139"/>
    </row>
    <row r="3391" spans="4:4" x14ac:dyDescent="0.2">
      <c r="D3391" s="139"/>
    </row>
    <row r="3392" spans="4:4" x14ac:dyDescent="0.2">
      <c r="D3392" s="139"/>
    </row>
    <row r="3393" spans="4:4" x14ac:dyDescent="0.2">
      <c r="D3393" s="139"/>
    </row>
    <row r="3394" spans="4:4" x14ac:dyDescent="0.2">
      <c r="D3394" s="139"/>
    </row>
    <row r="3395" spans="4:4" x14ac:dyDescent="0.2">
      <c r="D3395" s="139"/>
    </row>
    <row r="3396" spans="4:4" x14ac:dyDescent="0.2">
      <c r="D3396" s="139"/>
    </row>
    <row r="3397" spans="4:4" x14ac:dyDescent="0.2">
      <c r="D3397" s="139"/>
    </row>
    <row r="3398" spans="4:4" x14ac:dyDescent="0.2">
      <c r="D3398" s="139"/>
    </row>
    <row r="3399" spans="4:4" x14ac:dyDescent="0.2">
      <c r="D3399" s="139"/>
    </row>
    <row r="3400" spans="4:4" x14ac:dyDescent="0.2">
      <c r="D3400" s="139"/>
    </row>
    <row r="3401" spans="4:4" x14ac:dyDescent="0.2">
      <c r="D3401" s="139"/>
    </row>
    <row r="3402" spans="4:4" x14ac:dyDescent="0.2">
      <c r="D3402" s="139"/>
    </row>
    <row r="3403" spans="4:4" x14ac:dyDescent="0.2">
      <c r="D3403" s="139"/>
    </row>
    <row r="3404" spans="4:4" x14ac:dyDescent="0.2">
      <c r="D3404" s="139"/>
    </row>
    <row r="3405" spans="4:4" x14ac:dyDescent="0.2">
      <c r="D3405" s="139"/>
    </row>
    <row r="3406" spans="4:4" x14ac:dyDescent="0.2">
      <c r="D3406" s="139"/>
    </row>
    <row r="3407" spans="4:4" x14ac:dyDescent="0.2">
      <c r="D3407" s="139"/>
    </row>
    <row r="3408" spans="4:4" x14ac:dyDescent="0.2">
      <c r="D3408" s="139"/>
    </row>
    <row r="3409" spans="4:4" x14ac:dyDescent="0.2">
      <c r="D3409" s="139"/>
    </row>
    <row r="3410" spans="4:4" x14ac:dyDescent="0.2">
      <c r="D3410" s="139"/>
    </row>
    <row r="3411" spans="4:4" x14ac:dyDescent="0.2">
      <c r="D3411" s="139"/>
    </row>
    <row r="3412" spans="4:4" x14ac:dyDescent="0.2">
      <c r="D3412" s="139"/>
    </row>
    <row r="3413" spans="4:4" x14ac:dyDescent="0.2">
      <c r="D3413" s="139"/>
    </row>
    <row r="3414" spans="4:4" x14ac:dyDescent="0.2">
      <c r="D3414" s="139"/>
    </row>
    <row r="3415" spans="4:4" x14ac:dyDescent="0.2">
      <c r="D3415" s="139"/>
    </row>
    <row r="3416" spans="4:4" x14ac:dyDescent="0.2">
      <c r="D3416" s="139"/>
    </row>
    <row r="3417" spans="4:4" x14ac:dyDescent="0.2">
      <c r="D3417" s="139"/>
    </row>
    <row r="3418" spans="4:4" x14ac:dyDescent="0.2">
      <c r="D3418" s="139"/>
    </row>
    <row r="3419" spans="4:4" x14ac:dyDescent="0.2">
      <c r="D3419" s="139"/>
    </row>
    <row r="3420" spans="4:4" x14ac:dyDescent="0.2">
      <c r="D3420" s="139"/>
    </row>
    <row r="3421" spans="4:4" x14ac:dyDescent="0.2">
      <c r="D3421" s="139"/>
    </row>
    <row r="3422" spans="4:4" x14ac:dyDescent="0.2">
      <c r="D3422" s="139"/>
    </row>
    <row r="3423" spans="4:4" x14ac:dyDescent="0.2">
      <c r="D3423" s="139"/>
    </row>
    <row r="3424" spans="4:4" x14ac:dyDescent="0.2">
      <c r="D3424" s="139"/>
    </row>
    <row r="3425" spans="4:4" x14ac:dyDescent="0.2">
      <c r="D3425" s="139"/>
    </row>
    <row r="3426" spans="4:4" x14ac:dyDescent="0.2">
      <c r="D3426" s="139"/>
    </row>
    <row r="3427" spans="4:4" x14ac:dyDescent="0.2">
      <c r="D3427" s="139"/>
    </row>
    <row r="3428" spans="4:4" x14ac:dyDescent="0.2">
      <c r="D3428" s="139"/>
    </row>
    <row r="3429" spans="4:4" x14ac:dyDescent="0.2">
      <c r="D3429" s="139"/>
    </row>
    <row r="3430" spans="4:4" x14ac:dyDescent="0.2">
      <c r="D3430" s="139"/>
    </row>
    <row r="3431" spans="4:4" x14ac:dyDescent="0.2">
      <c r="D3431" s="139"/>
    </row>
    <row r="3432" spans="4:4" x14ac:dyDescent="0.2">
      <c r="D3432" s="139"/>
    </row>
    <row r="3433" spans="4:4" x14ac:dyDescent="0.2">
      <c r="D3433" s="139"/>
    </row>
    <row r="3434" spans="4:4" x14ac:dyDescent="0.2">
      <c r="D3434" s="139"/>
    </row>
    <row r="3435" spans="4:4" x14ac:dyDescent="0.2">
      <c r="D3435" s="139"/>
    </row>
    <row r="3436" spans="4:4" x14ac:dyDescent="0.2">
      <c r="D3436" s="139"/>
    </row>
    <row r="3437" spans="4:4" x14ac:dyDescent="0.2">
      <c r="D3437" s="139"/>
    </row>
    <row r="3438" spans="4:4" x14ac:dyDescent="0.2">
      <c r="D3438" s="139"/>
    </row>
    <row r="3439" spans="4:4" x14ac:dyDescent="0.2">
      <c r="D3439" s="139"/>
    </row>
    <row r="3440" spans="4:4" x14ac:dyDescent="0.2">
      <c r="D3440" s="139"/>
    </row>
    <row r="3441" spans="4:4" x14ac:dyDescent="0.2">
      <c r="D3441" s="139"/>
    </row>
    <row r="3442" spans="4:4" x14ac:dyDescent="0.2">
      <c r="D3442" s="139"/>
    </row>
    <row r="3443" spans="4:4" x14ac:dyDescent="0.2">
      <c r="D3443" s="139"/>
    </row>
    <row r="3444" spans="4:4" x14ac:dyDescent="0.2">
      <c r="D3444" s="139"/>
    </row>
    <row r="3445" spans="4:4" x14ac:dyDescent="0.2">
      <c r="D3445" s="139"/>
    </row>
    <row r="3446" spans="4:4" x14ac:dyDescent="0.2">
      <c r="D3446" s="139"/>
    </row>
    <row r="3447" spans="4:4" x14ac:dyDescent="0.2">
      <c r="D3447" s="139"/>
    </row>
    <row r="3448" spans="4:4" x14ac:dyDescent="0.2">
      <c r="D3448" s="139"/>
    </row>
    <row r="3449" spans="4:4" x14ac:dyDescent="0.2">
      <c r="D3449" s="139"/>
    </row>
    <row r="3450" spans="4:4" x14ac:dyDescent="0.2">
      <c r="D3450" s="139"/>
    </row>
    <row r="3451" spans="4:4" x14ac:dyDescent="0.2">
      <c r="D3451" s="139"/>
    </row>
    <row r="3452" spans="4:4" x14ac:dyDescent="0.2">
      <c r="D3452" s="139"/>
    </row>
    <row r="3453" spans="4:4" x14ac:dyDescent="0.2">
      <c r="D3453" s="139"/>
    </row>
    <row r="3454" spans="4:4" x14ac:dyDescent="0.2">
      <c r="D3454" s="139"/>
    </row>
    <row r="3455" spans="4:4" x14ac:dyDescent="0.2">
      <c r="D3455" s="139"/>
    </row>
    <row r="3456" spans="4:4" x14ac:dyDescent="0.2">
      <c r="D3456" s="139"/>
    </row>
    <row r="3457" spans="4:4" x14ac:dyDescent="0.2">
      <c r="D3457" s="139"/>
    </row>
    <row r="3458" spans="4:4" x14ac:dyDescent="0.2">
      <c r="D3458" s="139"/>
    </row>
    <row r="3459" spans="4:4" x14ac:dyDescent="0.2">
      <c r="D3459" s="139"/>
    </row>
    <row r="3460" spans="4:4" x14ac:dyDescent="0.2">
      <c r="D3460" s="139"/>
    </row>
    <row r="3461" spans="4:4" x14ac:dyDescent="0.2">
      <c r="D3461" s="139"/>
    </row>
    <row r="3462" spans="4:4" x14ac:dyDescent="0.2">
      <c r="D3462" s="139"/>
    </row>
    <row r="3463" spans="4:4" x14ac:dyDescent="0.2">
      <c r="D3463" s="139"/>
    </row>
    <row r="3464" spans="4:4" x14ac:dyDescent="0.2">
      <c r="D3464" s="139"/>
    </row>
    <row r="3465" spans="4:4" x14ac:dyDescent="0.2">
      <c r="D3465" s="139"/>
    </row>
    <row r="3466" spans="4:4" x14ac:dyDescent="0.2">
      <c r="D3466" s="139"/>
    </row>
    <row r="3467" spans="4:4" x14ac:dyDescent="0.2">
      <c r="D3467" s="139"/>
    </row>
    <row r="3468" spans="4:4" x14ac:dyDescent="0.2">
      <c r="D3468" s="139"/>
    </row>
    <row r="3469" spans="4:4" x14ac:dyDescent="0.2">
      <c r="D3469" s="139"/>
    </row>
    <row r="3470" spans="4:4" x14ac:dyDescent="0.2">
      <c r="D3470" s="139"/>
    </row>
    <row r="3471" spans="4:4" x14ac:dyDescent="0.2">
      <c r="D3471" s="139"/>
    </row>
    <row r="3472" spans="4:4" x14ac:dyDescent="0.2">
      <c r="D3472" s="139"/>
    </row>
    <row r="3473" spans="4:4" x14ac:dyDescent="0.2">
      <c r="D3473" s="139"/>
    </row>
    <row r="3474" spans="4:4" x14ac:dyDescent="0.2">
      <c r="D3474" s="139"/>
    </row>
    <row r="3475" spans="4:4" x14ac:dyDescent="0.2">
      <c r="D3475" s="139"/>
    </row>
    <row r="3476" spans="4:4" x14ac:dyDescent="0.2">
      <c r="D3476" s="139"/>
    </row>
    <row r="3477" spans="4:4" x14ac:dyDescent="0.2">
      <c r="D3477" s="139"/>
    </row>
    <row r="3478" spans="4:4" x14ac:dyDescent="0.2">
      <c r="D3478" s="139"/>
    </row>
    <row r="3479" spans="4:4" x14ac:dyDescent="0.2">
      <c r="D3479" s="139"/>
    </row>
    <row r="3480" spans="4:4" x14ac:dyDescent="0.2">
      <c r="D3480" s="139"/>
    </row>
    <row r="3481" spans="4:4" x14ac:dyDescent="0.2">
      <c r="D3481" s="139"/>
    </row>
    <row r="3482" spans="4:4" x14ac:dyDescent="0.2">
      <c r="D3482" s="139"/>
    </row>
    <row r="3483" spans="4:4" x14ac:dyDescent="0.2">
      <c r="D3483" s="139"/>
    </row>
    <row r="3484" spans="4:4" x14ac:dyDescent="0.2">
      <c r="D3484" s="139"/>
    </row>
    <row r="3485" spans="4:4" x14ac:dyDescent="0.2">
      <c r="D3485" s="139"/>
    </row>
    <row r="3486" spans="4:4" x14ac:dyDescent="0.2">
      <c r="D3486" s="139"/>
    </row>
    <row r="3487" spans="4:4" x14ac:dyDescent="0.2">
      <c r="D3487" s="139"/>
    </row>
    <row r="3488" spans="4:4" x14ac:dyDescent="0.2">
      <c r="D3488" s="139"/>
    </row>
    <row r="3489" spans="4:4" x14ac:dyDescent="0.2">
      <c r="D3489" s="139"/>
    </row>
    <row r="3490" spans="4:4" x14ac:dyDescent="0.2">
      <c r="D3490" s="139"/>
    </row>
    <row r="3491" spans="4:4" x14ac:dyDescent="0.2">
      <c r="D3491" s="139"/>
    </row>
    <row r="3492" spans="4:4" x14ac:dyDescent="0.2">
      <c r="D3492" s="139"/>
    </row>
    <row r="3493" spans="4:4" x14ac:dyDescent="0.2">
      <c r="D3493" s="139"/>
    </row>
    <row r="3494" spans="4:4" x14ac:dyDescent="0.2">
      <c r="D3494" s="139"/>
    </row>
    <row r="3495" spans="4:4" x14ac:dyDescent="0.2">
      <c r="D3495" s="139"/>
    </row>
    <row r="3496" spans="4:4" x14ac:dyDescent="0.2">
      <c r="D3496" s="139"/>
    </row>
    <row r="3497" spans="4:4" x14ac:dyDescent="0.2">
      <c r="D3497" s="139"/>
    </row>
    <row r="3498" spans="4:4" x14ac:dyDescent="0.2">
      <c r="D3498" s="139"/>
    </row>
    <row r="3499" spans="4:4" x14ac:dyDescent="0.2">
      <c r="D3499" s="139"/>
    </row>
    <row r="3500" spans="4:4" x14ac:dyDescent="0.2">
      <c r="D3500" s="139"/>
    </row>
    <row r="3501" spans="4:4" x14ac:dyDescent="0.2">
      <c r="D3501" s="139"/>
    </row>
    <row r="3502" spans="4:4" x14ac:dyDescent="0.2">
      <c r="D3502" s="139"/>
    </row>
    <row r="3503" spans="4:4" x14ac:dyDescent="0.2">
      <c r="D3503" s="139"/>
    </row>
    <row r="3504" spans="4:4" x14ac:dyDescent="0.2">
      <c r="D3504" s="139"/>
    </row>
    <row r="3505" spans="4:4" x14ac:dyDescent="0.2">
      <c r="D3505" s="139"/>
    </row>
    <row r="3506" spans="4:4" x14ac:dyDescent="0.2">
      <c r="D3506" s="139"/>
    </row>
    <row r="3507" spans="4:4" x14ac:dyDescent="0.2">
      <c r="D3507" s="139"/>
    </row>
    <row r="3508" spans="4:4" x14ac:dyDescent="0.2">
      <c r="D3508" s="139"/>
    </row>
    <row r="3509" spans="4:4" x14ac:dyDescent="0.2">
      <c r="D3509" s="139"/>
    </row>
    <row r="3510" spans="4:4" x14ac:dyDescent="0.2">
      <c r="D3510" s="139"/>
    </row>
    <row r="3511" spans="4:4" x14ac:dyDescent="0.2">
      <c r="D3511" s="139"/>
    </row>
    <row r="3512" spans="4:4" x14ac:dyDescent="0.2">
      <c r="D3512" s="139"/>
    </row>
    <row r="3513" spans="4:4" x14ac:dyDescent="0.2">
      <c r="D3513" s="139"/>
    </row>
    <row r="3514" spans="4:4" x14ac:dyDescent="0.2">
      <c r="D3514" s="139"/>
    </row>
    <row r="3515" spans="4:4" x14ac:dyDescent="0.2">
      <c r="D3515" s="139"/>
    </row>
    <row r="3516" spans="4:4" x14ac:dyDescent="0.2">
      <c r="D3516" s="139"/>
    </row>
    <row r="3517" spans="4:4" x14ac:dyDescent="0.2">
      <c r="D3517" s="139"/>
    </row>
    <row r="3518" spans="4:4" x14ac:dyDescent="0.2">
      <c r="D3518" s="139"/>
    </row>
    <row r="3519" spans="4:4" x14ac:dyDescent="0.2">
      <c r="D3519" s="139"/>
    </row>
    <row r="3520" spans="4:4" x14ac:dyDescent="0.2">
      <c r="D3520" s="139"/>
    </row>
    <row r="3521" spans="4:4" x14ac:dyDescent="0.2">
      <c r="D3521" s="139"/>
    </row>
    <row r="3522" spans="4:4" x14ac:dyDescent="0.2">
      <c r="D3522" s="139"/>
    </row>
    <row r="3523" spans="4:4" x14ac:dyDescent="0.2">
      <c r="D3523" s="139"/>
    </row>
    <row r="3524" spans="4:4" x14ac:dyDescent="0.2">
      <c r="D3524" s="139"/>
    </row>
    <row r="3525" spans="4:4" x14ac:dyDescent="0.2">
      <c r="D3525" s="139"/>
    </row>
    <row r="3526" spans="4:4" x14ac:dyDescent="0.2">
      <c r="D3526" s="139"/>
    </row>
    <row r="3527" spans="4:4" x14ac:dyDescent="0.2">
      <c r="D3527" s="139"/>
    </row>
    <row r="3528" spans="4:4" x14ac:dyDescent="0.2">
      <c r="D3528" s="139"/>
    </row>
    <row r="3529" spans="4:4" x14ac:dyDescent="0.2">
      <c r="D3529" s="139"/>
    </row>
    <row r="3530" spans="4:4" x14ac:dyDescent="0.2">
      <c r="D3530" s="139"/>
    </row>
    <row r="3531" spans="4:4" x14ac:dyDescent="0.2">
      <c r="D3531" s="139"/>
    </row>
    <row r="3532" spans="4:4" x14ac:dyDescent="0.2">
      <c r="D3532" s="139"/>
    </row>
    <row r="3533" spans="4:4" x14ac:dyDescent="0.2">
      <c r="D3533" s="139"/>
    </row>
    <row r="3534" spans="4:4" x14ac:dyDescent="0.2">
      <c r="D3534" s="139"/>
    </row>
    <row r="3535" spans="4:4" x14ac:dyDescent="0.2">
      <c r="D3535" s="139"/>
    </row>
    <row r="3536" spans="4:4" x14ac:dyDescent="0.2">
      <c r="D3536" s="139"/>
    </row>
    <row r="3537" spans="4:4" x14ac:dyDescent="0.2">
      <c r="D3537" s="139"/>
    </row>
    <row r="3538" spans="4:4" x14ac:dyDescent="0.2">
      <c r="D3538" s="139"/>
    </row>
    <row r="3539" spans="4:4" x14ac:dyDescent="0.2">
      <c r="D3539" s="139"/>
    </row>
    <row r="3540" spans="4:4" x14ac:dyDescent="0.2">
      <c r="D3540" s="139"/>
    </row>
    <row r="3541" spans="4:4" x14ac:dyDescent="0.2">
      <c r="D3541" s="139"/>
    </row>
    <row r="3542" spans="4:4" x14ac:dyDescent="0.2">
      <c r="D3542" s="139"/>
    </row>
    <row r="3543" spans="4:4" x14ac:dyDescent="0.2">
      <c r="D3543" s="139"/>
    </row>
    <row r="3544" spans="4:4" x14ac:dyDescent="0.2">
      <c r="D3544" s="139"/>
    </row>
    <row r="3545" spans="4:4" x14ac:dyDescent="0.2">
      <c r="D3545" s="139"/>
    </row>
    <row r="3546" spans="4:4" x14ac:dyDescent="0.2">
      <c r="D3546" s="139"/>
    </row>
    <row r="3547" spans="4:4" x14ac:dyDescent="0.2">
      <c r="D3547" s="139"/>
    </row>
    <row r="3548" spans="4:4" x14ac:dyDescent="0.2">
      <c r="D3548" s="139"/>
    </row>
    <row r="3549" spans="4:4" x14ac:dyDescent="0.2">
      <c r="D3549" s="139"/>
    </row>
    <row r="3550" spans="4:4" x14ac:dyDescent="0.2">
      <c r="D3550" s="139"/>
    </row>
    <row r="3551" spans="4:4" x14ac:dyDescent="0.2">
      <c r="D3551" s="139"/>
    </row>
    <row r="3552" spans="4:4" x14ac:dyDescent="0.2">
      <c r="D3552" s="139"/>
    </row>
    <row r="3553" spans="4:4" x14ac:dyDescent="0.2">
      <c r="D3553" s="139"/>
    </row>
    <row r="3554" spans="4:4" x14ac:dyDescent="0.2">
      <c r="D3554" s="139"/>
    </row>
    <row r="3555" spans="4:4" x14ac:dyDescent="0.2">
      <c r="D3555" s="139"/>
    </row>
    <row r="3556" spans="4:4" x14ac:dyDescent="0.2">
      <c r="D3556" s="139"/>
    </row>
    <row r="3557" spans="4:4" x14ac:dyDescent="0.2">
      <c r="D3557" s="139"/>
    </row>
    <row r="3558" spans="4:4" x14ac:dyDescent="0.2">
      <c r="D3558" s="139"/>
    </row>
    <row r="3559" spans="4:4" x14ac:dyDescent="0.2">
      <c r="D3559" s="139"/>
    </row>
    <row r="3560" spans="4:4" x14ac:dyDescent="0.2">
      <c r="D3560" s="139"/>
    </row>
    <row r="3561" spans="4:4" x14ac:dyDescent="0.2">
      <c r="D3561" s="139"/>
    </row>
    <row r="3562" spans="4:4" x14ac:dyDescent="0.2">
      <c r="D3562" s="139"/>
    </row>
    <row r="3563" spans="4:4" x14ac:dyDescent="0.2">
      <c r="D3563" s="139"/>
    </row>
    <row r="3564" spans="4:4" x14ac:dyDescent="0.2">
      <c r="D3564" s="139"/>
    </row>
    <row r="3565" spans="4:4" x14ac:dyDescent="0.2">
      <c r="D3565" s="139"/>
    </row>
    <row r="3566" spans="4:4" x14ac:dyDescent="0.2">
      <c r="D3566" s="139"/>
    </row>
    <row r="3567" spans="4:4" x14ac:dyDescent="0.2">
      <c r="D3567" s="139"/>
    </row>
    <row r="3568" spans="4:4" x14ac:dyDescent="0.2">
      <c r="D3568" s="139"/>
    </row>
    <row r="3569" spans="4:4" x14ac:dyDescent="0.2">
      <c r="D3569" s="139"/>
    </row>
    <row r="3570" spans="4:4" x14ac:dyDescent="0.2">
      <c r="D3570" s="139"/>
    </row>
    <row r="3571" spans="4:4" x14ac:dyDescent="0.2">
      <c r="D3571" s="139"/>
    </row>
    <row r="3572" spans="4:4" x14ac:dyDescent="0.2">
      <c r="D3572" s="139"/>
    </row>
    <row r="3573" spans="4:4" x14ac:dyDescent="0.2">
      <c r="D3573" s="139"/>
    </row>
    <row r="3574" spans="4:4" x14ac:dyDescent="0.2">
      <c r="D3574" s="139"/>
    </row>
    <row r="3575" spans="4:4" x14ac:dyDescent="0.2">
      <c r="D3575" s="139"/>
    </row>
    <row r="3576" spans="4:4" x14ac:dyDescent="0.2">
      <c r="D3576" s="139"/>
    </row>
    <row r="3577" spans="4:4" x14ac:dyDescent="0.2">
      <c r="D3577" s="139"/>
    </row>
    <row r="3578" spans="4:4" x14ac:dyDescent="0.2">
      <c r="D3578" s="139"/>
    </row>
    <row r="3579" spans="4:4" x14ac:dyDescent="0.2">
      <c r="D3579" s="139"/>
    </row>
    <row r="3580" spans="4:4" x14ac:dyDescent="0.2">
      <c r="D3580" s="139"/>
    </row>
    <row r="3581" spans="4:4" x14ac:dyDescent="0.2">
      <c r="D3581" s="139"/>
    </row>
    <row r="3582" spans="4:4" x14ac:dyDescent="0.2">
      <c r="D3582" s="139"/>
    </row>
    <row r="3583" spans="4:4" x14ac:dyDescent="0.2">
      <c r="D3583" s="139"/>
    </row>
    <row r="3584" spans="4:4" x14ac:dyDescent="0.2">
      <c r="D3584" s="139"/>
    </row>
    <row r="3585" spans="4:4" x14ac:dyDescent="0.2">
      <c r="D3585" s="139"/>
    </row>
    <row r="3586" spans="4:4" x14ac:dyDescent="0.2">
      <c r="D3586" s="139"/>
    </row>
    <row r="3587" spans="4:4" x14ac:dyDescent="0.2">
      <c r="D3587" s="139"/>
    </row>
    <row r="3588" spans="4:4" x14ac:dyDescent="0.2">
      <c r="D3588" s="139"/>
    </row>
    <row r="3589" spans="4:4" x14ac:dyDescent="0.2">
      <c r="D3589" s="139"/>
    </row>
    <row r="3590" spans="4:4" x14ac:dyDescent="0.2">
      <c r="D3590" s="139"/>
    </row>
    <row r="3591" spans="4:4" x14ac:dyDescent="0.2">
      <c r="D3591" s="139"/>
    </row>
    <row r="3592" spans="4:4" x14ac:dyDescent="0.2">
      <c r="D3592" s="139"/>
    </row>
    <row r="3593" spans="4:4" x14ac:dyDescent="0.2">
      <c r="D3593" s="139"/>
    </row>
    <row r="3594" spans="4:4" x14ac:dyDescent="0.2">
      <c r="D3594" s="139"/>
    </row>
    <row r="3595" spans="4:4" x14ac:dyDescent="0.2">
      <c r="D3595" s="139"/>
    </row>
    <row r="3596" spans="4:4" x14ac:dyDescent="0.2">
      <c r="D3596" s="139"/>
    </row>
    <row r="3597" spans="4:4" x14ac:dyDescent="0.2">
      <c r="D3597" s="139"/>
    </row>
    <row r="3598" spans="4:4" x14ac:dyDescent="0.2">
      <c r="D3598" s="139"/>
    </row>
    <row r="3599" spans="4:4" x14ac:dyDescent="0.2">
      <c r="D3599" s="139"/>
    </row>
    <row r="3600" spans="4:4" x14ac:dyDescent="0.2">
      <c r="D3600" s="139"/>
    </row>
    <row r="3601" spans="4:4" x14ac:dyDescent="0.2">
      <c r="D3601" s="139"/>
    </row>
    <row r="3602" spans="4:4" x14ac:dyDescent="0.2">
      <c r="D3602" s="139"/>
    </row>
    <row r="3603" spans="4:4" x14ac:dyDescent="0.2">
      <c r="D3603" s="139"/>
    </row>
    <row r="3604" spans="4:4" x14ac:dyDescent="0.2">
      <c r="D3604" s="139"/>
    </row>
    <row r="3605" spans="4:4" x14ac:dyDescent="0.2">
      <c r="D3605" s="139"/>
    </row>
    <row r="3606" spans="4:4" x14ac:dyDescent="0.2">
      <c r="D3606" s="139"/>
    </row>
    <row r="3607" spans="4:4" x14ac:dyDescent="0.2">
      <c r="D3607" s="139"/>
    </row>
    <row r="3608" spans="4:4" x14ac:dyDescent="0.2">
      <c r="D3608" s="139"/>
    </row>
    <row r="3609" spans="4:4" x14ac:dyDescent="0.2">
      <c r="D3609" s="139"/>
    </row>
    <row r="3610" spans="4:4" x14ac:dyDescent="0.2">
      <c r="D3610" s="139"/>
    </row>
    <row r="3611" spans="4:4" x14ac:dyDescent="0.2">
      <c r="D3611" s="139"/>
    </row>
    <row r="3612" spans="4:4" x14ac:dyDescent="0.2">
      <c r="D3612" s="139"/>
    </row>
    <row r="3613" spans="4:4" x14ac:dyDescent="0.2">
      <c r="D3613" s="139"/>
    </row>
    <row r="3614" spans="4:4" x14ac:dyDescent="0.2">
      <c r="D3614" s="139"/>
    </row>
    <row r="3615" spans="4:4" x14ac:dyDescent="0.2">
      <c r="D3615" s="139"/>
    </row>
    <row r="3616" spans="4:4" x14ac:dyDescent="0.2">
      <c r="D3616" s="139"/>
    </row>
    <row r="3617" spans="4:4" x14ac:dyDescent="0.2">
      <c r="D3617" s="139"/>
    </row>
    <row r="3618" spans="4:4" x14ac:dyDescent="0.2">
      <c r="D3618" s="139"/>
    </row>
    <row r="3619" spans="4:4" x14ac:dyDescent="0.2">
      <c r="D3619" s="139"/>
    </row>
    <row r="3620" spans="4:4" x14ac:dyDescent="0.2">
      <c r="D3620" s="139"/>
    </row>
    <row r="3621" spans="4:4" x14ac:dyDescent="0.2">
      <c r="D3621" s="139"/>
    </row>
    <row r="3622" spans="4:4" x14ac:dyDescent="0.2">
      <c r="D3622" s="139"/>
    </row>
    <row r="3623" spans="4:4" x14ac:dyDescent="0.2">
      <c r="D3623" s="139"/>
    </row>
    <row r="3624" spans="4:4" x14ac:dyDescent="0.2">
      <c r="D3624" s="139"/>
    </row>
    <row r="3625" spans="4:4" x14ac:dyDescent="0.2">
      <c r="D3625" s="139"/>
    </row>
    <row r="3626" spans="4:4" x14ac:dyDescent="0.2">
      <c r="D3626" s="139"/>
    </row>
    <row r="3627" spans="4:4" x14ac:dyDescent="0.2">
      <c r="D3627" s="139"/>
    </row>
    <row r="3628" spans="4:4" x14ac:dyDescent="0.2">
      <c r="D3628" s="139"/>
    </row>
    <row r="3629" spans="4:4" x14ac:dyDescent="0.2">
      <c r="D3629" s="139"/>
    </row>
    <row r="3630" spans="4:4" x14ac:dyDescent="0.2">
      <c r="D3630" s="139"/>
    </row>
    <row r="3631" spans="4:4" x14ac:dyDescent="0.2">
      <c r="D3631" s="139"/>
    </row>
    <row r="3632" spans="4:4" x14ac:dyDescent="0.2">
      <c r="D3632" s="139"/>
    </row>
    <row r="3633" spans="4:4" x14ac:dyDescent="0.2">
      <c r="D3633" s="139"/>
    </row>
    <row r="3634" spans="4:4" x14ac:dyDescent="0.2">
      <c r="D3634" s="139"/>
    </row>
    <row r="3635" spans="4:4" x14ac:dyDescent="0.2">
      <c r="D3635" s="139"/>
    </row>
    <row r="3636" spans="4:4" x14ac:dyDescent="0.2">
      <c r="D3636" s="139"/>
    </row>
    <row r="3637" spans="4:4" x14ac:dyDescent="0.2">
      <c r="D3637" s="139"/>
    </row>
    <row r="3638" spans="4:4" x14ac:dyDescent="0.2">
      <c r="D3638" s="139"/>
    </row>
    <row r="3639" spans="4:4" x14ac:dyDescent="0.2">
      <c r="D3639" s="139"/>
    </row>
    <row r="3640" spans="4:4" x14ac:dyDescent="0.2">
      <c r="D3640" s="139"/>
    </row>
    <row r="3641" spans="4:4" x14ac:dyDescent="0.2">
      <c r="D3641" s="139"/>
    </row>
    <row r="3642" spans="4:4" x14ac:dyDescent="0.2">
      <c r="D3642" s="139"/>
    </row>
    <row r="3643" spans="4:4" x14ac:dyDescent="0.2">
      <c r="D3643" s="139"/>
    </row>
    <row r="3644" spans="4:4" x14ac:dyDescent="0.2">
      <c r="D3644" s="139"/>
    </row>
    <row r="3645" spans="4:4" x14ac:dyDescent="0.2">
      <c r="D3645" s="139"/>
    </row>
    <row r="3646" spans="4:4" x14ac:dyDescent="0.2">
      <c r="D3646" s="139"/>
    </row>
    <row r="3647" spans="4:4" x14ac:dyDescent="0.2">
      <c r="D3647" s="139"/>
    </row>
    <row r="3648" spans="4:4" x14ac:dyDescent="0.2">
      <c r="D3648" s="139"/>
    </row>
    <row r="3649" spans="4:4" x14ac:dyDescent="0.2">
      <c r="D3649" s="139"/>
    </row>
    <row r="3650" spans="4:4" x14ac:dyDescent="0.2">
      <c r="D3650" s="139"/>
    </row>
    <row r="3651" spans="4:4" x14ac:dyDescent="0.2">
      <c r="D3651" s="139"/>
    </row>
    <row r="3652" spans="4:4" x14ac:dyDescent="0.2">
      <c r="D3652" s="139"/>
    </row>
    <row r="3653" spans="4:4" x14ac:dyDescent="0.2">
      <c r="D3653" s="139"/>
    </row>
    <row r="3654" spans="4:4" x14ac:dyDescent="0.2">
      <c r="D3654" s="139"/>
    </row>
    <row r="3655" spans="4:4" x14ac:dyDescent="0.2">
      <c r="D3655" s="139"/>
    </row>
    <row r="3656" spans="4:4" x14ac:dyDescent="0.2">
      <c r="D3656" s="139"/>
    </row>
    <row r="3657" spans="4:4" x14ac:dyDescent="0.2">
      <c r="D3657" s="139"/>
    </row>
    <row r="3658" spans="4:4" x14ac:dyDescent="0.2">
      <c r="D3658" s="139"/>
    </row>
    <row r="3659" spans="4:4" x14ac:dyDescent="0.2">
      <c r="D3659" s="139"/>
    </row>
    <row r="3660" spans="4:4" x14ac:dyDescent="0.2">
      <c r="D3660" s="139"/>
    </row>
    <row r="3661" spans="4:4" x14ac:dyDescent="0.2">
      <c r="D3661" s="139"/>
    </row>
    <row r="3662" spans="4:4" x14ac:dyDescent="0.2">
      <c r="D3662" s="139"/>
    </row>
    <row r="3663" spans="4:4" x14ac:dyDescent="0.2">
      <c r="D3663" s="139"/>
    </row>
    <row r="3664" spans="4:4" x14ac:dyDescent="0.2">
      <c r="D3664" s="139"/>
    </row>
    <row r="3665" spans="4:4" x14ac:dyDescent="0.2">
      <c r="D3665" s="139"/>
    </row>
    <row r="3666" spans="4:4" x14ac:dyDescent="0.2">
      <c r="D3666" s="139"/>
    </row>
    <row r="3667" spans="4:4" x14ac:dyDescent="0.2">
      <c r="D3667" s="139"/>
    </row>
    <row r="3668" spans="4:4" x14ac:dyDescent="0.2">
      <c r="D3668" s="139"/>
    </row>
    <row r="3669" spans="4:4" x14ac:dyDescent="0.2">
      <c r="D3669" s="139"/>
    </row>
    <row r="3670" spans="4:4" x14ac:dyDescent="0.2">
      <c r="D3670" s="139"/>
    </row>
    <row r="3671" spans="4:4" x14ac:dyDescent="0.2">
      <c r="D3671" s="139"/>
    </row>
    <row r="3672" spans="4:4" x14ac:dyDescent="0.2">
      <c r="D3672" s="139"/>
    </row>
    <row r="3673" spans="4:4" x14ac:dyDescent="0.2">
      <c r="D3673" s="139"/>
    </row>
    <row r="3674" spans="4:4" x14ac:dyDescent="0.2">
      <c r="D3674" s="139"/>
    </row>
    <row r="3675" spans="4:4" x14ac:dyDescent="0.2">
      <c r="D3675" s="139"/>
    </row>
    <row r="3676" spans="4:4" x14ac:dyDescent="0.2">
      <c r="D3676" s="139"/>
    </row>
    <row r="3677" spans="4:4" x14ac:dyDescent="0.2">
      <c r="D3677" s="139"/>
    </row>
    <row r="3678" spans="4:4" x14ac:dyDescent="0.2">
      <c r="D3678" s="139"/>
    </row>
    <row r="3679" spans="4:4" x14ac:dyDescent="0.2">
      <c r="D3679" s="139"/>
    </row>
    <row r="3680" spans="4:4" x14ac:dyDescent="0.2">
      <c r="D3680" s="139"/>
    </row>
    <row r="3681" spans="4:4" x14ac:dyDescent="0.2">
      <c r="D3681" s="139"/>
    </row>
    <row r="3682" spans="4:4" x14ac:dyDescent="0.2">
      <c r="D3682" s="139"/>
    </row>
    <row r="3683" spans="4:4" x14ac:dyDescent="0.2">
      <c r="D3683" s="139"/>
    </row>
    <row r="3684" spans="4:4" x14ac:dyDescent="0.2">
      <c r="D3684" s="139"/>
    </row>
    <row r="3685" spans="4:4" x14ac:dyDescent="0.2">
      <c r="D3685" s="139"/>
    </row>
    <row r="3686" spans="4:4" x14ac:dyDescent="0.2">
      <c r="D3686" s="139"/>
    </row>
    <row r="3687" spans="4:4" x14ac:dyDescent="0.2">
      <c r="D3687" s="139"/>
    </row>
    <row r="3688" spans="4:4" x14ac:dyDescent="0.2">
      <c r="D3688" s="139"/>
    </row>
    <row r="3689" spans="4:4" x14ac:dyDescent="0.2">
      <c r="D3689" s="139"/>
    </row>
    <row r="3690" spans="4:4" x14ac:dyDescent="0.2">
      <c r="D3690" s="139"/>
    </row>
    <row r="3691" spans="4:4" x14ac:dyDescent="0.2">
      <c r="D3691" s="139"/>
    </row>
    <row r="3692" spans="4:4" x14ac:dyDescent="0.2">
      <c r="D3692" s="139"/>
    </row>
    <row r="3693" spans="4:4" x14ac:dyDescent="0.2">
      <c r="D3693" s="139"/>
    </row>
    <row r="3694" spans="4:4" x14ac:dyDescent="0.2">
      <c r="D3694" s="139"/>
    </row>
    <row r="3695" spans="4:4" x14ac:dyDescent="0.2">
      <c r="D3695" s="139"/>
    </row>
    <row r="3696" spans="4:4" x14ac:dyDescent="0.2">
      <c r="D3696" s="139"/>
    </row>
    <row r="3697" spans="4:4" x14ac:dyDescent="0.2">
      <c r="D3697" s="139"/>
    </row>
    <row r="3698" spans="4:4" x14ac:dyDescent="0.2">
      <c r="D3698" s="139"/>
    </row>
    <row r="3699" spans="4:4" x14ac:dyDescent="0.2">
      <c r="D3699" s="139"/>
    </row>
    <row r="3700" spans="4:4" x14ac:dyDescent="0.2">
      <c r="D3700" s="139"/>
    </row>
    <row r="3701" spans="4:4" x14ac:dyDescent="0.2">
      <c r="D3701" s="139"/>
    </row>
    <row r="3702" spans="4:4" x14ac:dyDescent="0.2">
      <c r="D3702" s="139"/>
    </row>
    <row r="3703" spans="4:4" x14ac:dyDescent="0.2">
      <c r="D3703" s="139"/>
    </row>
    <row r="3704" spans="4:4" x14ac:dyDescent="0.2">
      <c r="D3704" s="139"/>
    </row>
    <row r="3705" spans="4:4" x14ac:dyDescent="0.2">
      <c r="D3705" s="139"/>
    </row>
    <row r="3706" spans="4:4" x14ac:dyDescent="0.2">
      <c r="D3706" s="139"/>
    </row>
    <row r="3707" spans="4:4" x14ac:dyDescent="0.2">
      <c r="D3707" s="139"/>
    </row>
    <row r="3708" spans="4:4" x14ac:dyDescent="0.2">
      <c r="D3708" s="139"/>
    </row>
    <row r="3709" spans="4:4" x14ac:dyDescent="0.2">
      <c r="D3709" s="139"/>
    </row>
    <row r="3710" spans="4:4" x14ac:dyDescent="0.2">
      <c r="D3710" s="139"/>
    </row>
    <row r="3711" spans="4:4" x14ac:dyDescent="0.2">
      <c r="D3711" s="139"/>
    </row>
    <row r="3712" spans="4:4" x14ac:dyDescent="0.2">
      <c r="D3712" s="139"/>
    </row>
    <row r="3713" spans="4:4" x14ac:dyDescent="0.2">
      <c r="D3713" s="139"/>
    </row>
    <row r="3714" spans="4:4" x14ac:dyDescent="0.2">
      <c r="D3714" s="139"/>
    </row>
    <row r="3715" spans="4:4" x14ac:dyDescent="0.2">
      <c r="D3715" s="139"/>
    </row>
    <row r="3716" spans="4:4" x14ac:dyDescent="0.2">
      <c r="D3716" s="139"/>
    </row>
    <row r="3717" spans="4:4" x14ac:dyDescent="0.2">
      <c r="D3717" s="139"/>
    </row>
    <row r="3718" spans="4:4" x14ac:dyDescent="0.2">
      <c r="D3718" s="139"/>
    </row>
    <row r="3719" spans="4:4" x14ac:dyDescent="0.2">
      <c r="D3719" s="139"/>
    </row>
    <row r="3720" spans="4:4" x14ac:dyDescent="0.2">
      <c r="D3720" s="139"/>
    </row>
    <row r="3721" spans="4:4" x14ac:dyDescent="0.2">
      <c r="D3721" s="139"/>
    </row>
    <row r="3722" spans="4:4" x14ac:dyDescent="0.2">
      <c r="D3722" s="139"/>
    </row>
    <row r="3723" spans="4:4" x14ac:dyDescent="0.2">
      <c r="D3723" s="139"/>
    </row>
    <row r="3724" spans="4:4" x14ac:dyDescent="0.2">
      <c r="D3724" s="139"/>
    </row>
    <row r="3725" spans="4:4" x14ac:dyDescent="0.2">
      <c r="D3725" s="139"/>
    </row>
    <row r="3726" spans="4:4" x14ac:dyDescent="0.2">
      <c r="D3726" s="139"/>
    </row>
    <row r="3727" spans="4:4" x14ac:dyDescent="0.2">
      <c r="D3727" s="139"/>
    </row>
    <row r="3728" spans="4:4" x14ac:dyDescent="0.2">
      <c r="D3728" s="139"/>
    </row>
    <row r="3729" spans="4:4" x14ac:dyDescent="0.2">
      <c r="D3729" s="139"/>
    </row>
    <row r="3730" spans="4:4" x14ac:dyDescent="0.2">
      <c r="D3730" s="139"/>
    </row>
    <row r="3731" spans="4:4" x14ac:dyDescent="0.2">
      <c r="D3731" s="139"/>
    </row>
    <row r="3732" spans="4:4" x14ac:dyDescent="0.2">
      <c r="D3732" s="139"/>
    </row>
    <row r="3733" spans="4:4" x14ac:dyDescent="0.2">
      <c r="D3733" s="139"/>
    </row>
    <row r="3734" spans="4:4" x14ac:dyDescent="0.2">
      <c r="D3734" s="139"/>
    </row>
    <row r="3735" spans="4:4" x14ac:dyDescent="0.2">
      <c r="D3735" s="139"/>
    </row>
    <row r="3736" spans="4:4" x14ac:dyDescent="0.2">
      <c r="D3736" s="139"/>
    </row>
    <row r="3737" spans="4:4" x14ac:dyDescent="0.2">
      <c r="D3737" s="139"/>
    </row>
    <row r="3738" spans="4:4" x14ac:dyDescent="0.2">
      <c r="D3738" s="139"/>
    </row>
    <row r="3739" spans="4:4" x14ac:dyDescent="0.2">
      <c r="D3739" s="139"/>
    </row>
    <row r="3740" spans="4:4" x14ac:dyDescent="0.2">
      <c r="D3740" s="139"/>
    </row>
    <row r="3741" spans="4:4" x14ac:dyDescent="0.2">
      <c r="D3741" s="139"/>
    </row>
    <row r="3742" spans="4:4" x14ac:dyDescent="0.2">
      <c r="D3742" s="139"/>
    </row>
    <row r="3743" spans="4:4" x14ac:dyDescent="0.2">
      <c r="D3743" s="139"/>
    </row>
    <row r="3744" spans="4:4" x14ac:dyDescent="0.2">
      <c r="D3744" s="139"/>
    </row>
    <row r="3745" spans="4:4" x14ac:dyDescent="0.2">
      <c r="D3745" s="139"/>
    </row>
    <row r="3746" spans="4:4" x14ac:dyDescent="0.2">
      <c r="D3746" s="139"/>
    </row>
    <row r="3747" spans="4:4" x14ac:dyDescent="0.2">
      <c r="D3747" s="139"/>
    </row>
    <row r="3748" spans="4:4" x14ac:dyDescent="0.2">
      <c r="D3748" s="139"/>
    </row>
    <row r="3749" spans="4:4" x14ac:dyDescent="0.2">
      <c r="D3749" s="139"/>
    </row>
    <row r="3750" spans="4:4" x14ac:dyDescent="0.2">
      <c r="D3750" s="139"/>
    </row>
    <row r="3751" spans="4:4" x14ac:dyDescent="0.2">
      <c r="D3751" s="139"/>
    </row>
    <row r="3752" spans="4:4" x14ac:dyDescent="0.2">
      <c r="D3752" s="139"/>
    </row>
    <row r="3753" spans="4:4" x14ac:dyDescent="0.2">
      <c r="D3753" s="139"/>
    </row>
    <row r="3754" spans="4:4" x14ac:dyDescent="0.2">
      <c r="D3754" s="139"/>
    </row>
    <row r="3755" spans="4:4" x14ac:dyDescent="0.2">
      <c r="D3755" s="139"/>
    </row>
    <row r="3756" spans="4:4" x14ac:dyDescent="0.2">
      <c r="D3756" s="139"/>
    </row>
    <row r="3757" spans="4:4" x14ac:dyDescent="0.2">
      <c r="D3757" s="139"/>
    </row>
    <row r="3758" spans="4:4" x14ac:dyDescent="0.2">
      <c r="D3758" s="139"/>
    </row>
    <row r="3759" spans="4:4" x14ac:dyDescent="0.2">
      <c r="D3759" s="139"/>
    </row>
    <row r="3760" spans="4:4" x14ac:dyDescent="0.2">
      <c r="D3760" s="139"/>
    </row>
    <row r="3761" spans="4:4" x14ac:dyDescent="0.2">
      <c r="D3761" s="139"/>
    </row>
    <row r="3762" spans="4:4" x14ac:dyDescent="0.2">
      <c r="D3762" s="139"/>
    </row>
    <row r="3763" spans="4:4" x14ac:dyDescent="0.2">
      <c r="D3763" s="139"/>
    </row>
    <row r="3764" spans="4:4" x14ac:dyDescent="0.2">
      <c r="D3764" s="139"/>
    </row>
    <row r="3765" spans="4:4" x14ac:dyDescent="0.2">
      <c r="D3765" s="139"/>
    </row>
    <row r="3766" spans="4:4" x14ac:dyDescent="0.2">
      <c r="D3766" s="139"/>
    </row>
    <row r="3767" spans="4:4" x14ac:dyDescent="0.2">
      <c r="D3767" s="139"/>
    </row>
    <row r="3768" spans="4:4" x14ac:dyDescent="0.2">
      <c r="D3768" s="139"/>
    </row>
    <row r="3769" spans="4:4" x14ac:dyDescent="0.2">
      <c r="D3769" s="139"/>
    </row>
    <row r="3770" spans="4:4" x14ac:dyDescent="0.2">
      <c r="D3770" s="139"/>
    </row>
    <row r="3771" spans="4:4" x14ac:dyDescent="0.2">
      <c r="D3771" s="139"/>
    </row>
    <row r="3772" spans="4:4" x14ac:dyDescent="0.2">
      <c r="D3772" s="139"/>
    </row>
    <row r="3773" spans="4:4" x14ac:dyDescent="0.2">
      <c r="D3773" s="139"/>
    </row>
    <row r="3774" spans="4:4" x14ac:dyDescent="0.2">
      <c r="D3774" s="139"/>
    </row>
    <row r="3775" spans="4:4" x14ac:dyDescent="0.2">
      <c r="D3775" s="139"/>
    </row>
    <row r="3776" spans="4:4" x14ac:dyDescent="0.2">
      <c r="D3776" s="139"/>
    </row>
    <row r="3777" spans="4:4" x14ac:dyDescent="0.2">
      <c r="D3777" s="139"/>
    </row>
    <row r="3778" spans="4:4" x14ac:dyDescent="0.2">
      <c r="D3778" s="139"/>
    </row>
    <row r="3779" spans="4:4" x14ac:dyDescent="0.2">
      <c r="D3779" s="139"/>
    </row>
    <row r="3780" spans="4:4" x14ac:dyDescent="0.2">
      <c r="D3780" s="139"/>
    </row>
    <row r="3781" spans="4:4" x14ac:dyDescent="0.2">
      <c r="D3781" s="139"/>
    </row>
    <row r="3782" spans="4:4" x14ac:dyDescent="0.2">
      <c r="D3782" s="139"/>
    </row>
    <row r="3783" spans="4:4" x14ac:dyDescent="0.2">
      <c r="D3783" s="139"/>
    </row>
    <row r="3784" spans="4:4" x14ac:dyDescent="0.2">
      <c r="D3784" s="139"/>
    </row>
    <row r="3785" spans="4:4" x14ac:dyDescent="0.2">
      <c r="D3785" s="139"/>
    </row>
    <row r="3786" spans="4:4" x14ac:dyDescent="0.2">
      <c r="D3786" s="139"/>
    </row>
    <row r="3787" spans="4:4" x14ac:dyDescent="0.2">
      <c r="D3787" s="139"/>
    </row>
    <row r="3788" spans="4:4" x14ac:dyDescent="0.2">
      <c r="D3788" s="139"/>
    </row>
    <row r="3789" spans="4:4" x14ac:dyDescent="0.2">
      <c r="D3789" s="139"/>
    </row>
    <row r="3790" spans="4:4" x14ac:dyDescent="0.2">
      <c r="D3790" s="139"/>
    </row>
    <row r="3791" spans="4:4" x14ac:dyDescent="0.2">
      <c r="D3791" s="139"/>
    </row>
    <row r="3792" spans="4:4" x14ac:dyDescent="0.2">
      <c r="D3792" s="139"/>
    </row>
    <row r="3793" spans="4:4" x14ac:dyDescent="0.2">
      <c r="D3793" s="139"/>
    </row>
    <row r="3794" spans="4:4" x14ac:dyDescent="0.2">
      <c r="D3794" s="139"/>
    </row>
    <row r="3795" spans="4:4" x14ac:dyDescent="0.2">
      <c r="D3795" s="139"/>
    </row>
    <row r="3796" spans="4:4" x14ac:dyDescent="0.2">
      <c r="D3796" s="139"/>
    </row>
    <row r="3797" spans="4:4" x14ac:dyDescent="0.2">
      <c r="D3797" s="139"/>
    </row>
    <row r="3798" spans="4:4" x14ac:dyDescent="0.2">
      <c r="D3798" s="139"/>
    </row>
    <row r="3799" spans="4:4" x14ac:dyDescent="0.2">
      <c r="D3799" s="139"/>
    </row>
    <row r="3800" spans="4:4" x14ac:dyDescent="0.2">
      <c r="D3800" s="139"/>
    </row>
    <row r="3801" spans="4:4" x14ac:dyDescent="0.2">
      <c r="D3801" s="139"/>
    </row>
    <row r="3802" spans="4:4" x14ac:dyDescent="0.2">
      <c r="D3802" s="139"/>
    </row>
    <row r="3803" spans="4:4" x14ac:dyDescent="0.2">
      <c r="D3803" s="139"/>
    </row>
    <row r="3804" spans="4:4" x14ac:dyDescent="0.2">
      <c r="D3804" s="139"/>
    </row>
    <row r="3805" spans="4:4" x14ac:dyDescent="0.2">
      <c r="D3805" s="139"/>
    </row>
    <row r="3806" spans="4:4" x14ac:dyDescent="0.2">
      <c r="D3806" s="139"/>
    </row>
    <row r="3807" spans="4:4" x14ac:dyDescent="0.2">
      <c r="D3807" s="139"/>
    </row>
    <row r="3808" spans="4:4" x14ac:dyDescent="0.2">
      <c r="D3808" s="139"/>
    </row>
    <row r="3809" spans="4:4" x14ac:dyDescent="0.2">
      <c r="D3809" s="139"/>
    </row>
    <row r="3810" spans="4:4" x14ac:dyDescent="0.2">
      <c r="D3810" s="139"/>
    </row>
    <row r="3811" spans="4:4" x14ac:dyDescent="0.2">
      <c r="D3811" s="139"/>
    </row>
    <row r="3812" spans="4:4" x14ac:dyDescent="0.2">
      <c r="D3812" s="139"/>
    </row>
    <row r="3813" spans="4:4" x14ac:dyDescent="0.2">
      <c r="D3813" s="139"/>
    </row>
    <row r="3814" spans="4:4" x14ac:dyDescent="0.2">
      <c r="D3814" s="139"/>
    </row>
    <row r="3815" spans="4:4" x14ac:dyDescent="0.2">
      <c r="D3815" s="139"/>
    </row>
    <row r="3816" spans="4:4" x14ac:dyDescent="0.2">
      <c r="D3816" s="139"/>
    </row>
    <row r="3817" spans="4:4" x14ac:dyDescent="0.2">
      <c r="D3817" s="139"/>
    </row>
    <row r="3818" spans="4:4" x14ac:dyDescent="0.2">
      <c r="D3818" s="139"/>
    </row>
    <row r="3819" spans="4:4" x14ac:dyDescent="0.2">
      <c r="D3819" s="139"/>
    </row>
    <row r="3820" spans="4:4" x14ac:dyDescent="0.2">
      <c r="D3820" s="139"/>
    </row>
    <row r="3821" spans="4:4" x14ac:dyDescent="0.2">
      <c r="D3821" s="139"/>
    </row>
    <row r="3822" spans="4:4" x14ac:dyDescent="0.2">
      <c r="D3822" s="139"/>
    </row>
    <row r="3823" spans="4:4" x14ac:dyDescent="0.2">
      <c r="D3823" s="139"/>
    </row>
    <row r="3824" spans="4:4" x14ac:dyDescent="0.2">
      <c r="D3824" s="139"/>
    </row>
    <row r="3825" spans="4:4" x14ac:dyDescent="0.2">
      <c r="D3825" s="139"/>
    </row>
    <row r="3826" spans="4:4" x14ac:dyDescent="0.2">
      <c r="D3826" s="139"/>
    </row>
    <row r="3827" spans="4:4" x14ac:dyDescent="0.2">
      <c r="D3827" s="139"/>
    </row>
    <row r="3828" spans="4:4" x14ac:dyDescent="0.2">
      <c r="D3828" s="139"/>
    </row>
    <row r="3829" spans="4:4" x14ac:dyDescent="0.2">
      <c r="D3829" s="139"/>
    </row>
    <row r="3830" spans="4:4" x14ac:dyDescent="0.2">
      <c r="D3830" s="139"/>
    </row>
    <row r="3831" spans="4:4" x14ac:dyDescent="0.2">
      <c r="D3831" s="139"/>
    </row>
    <row r="3832" spans="4:4" x14ac:dyDescent="0.2">
      <c r="D3832" s="139"/>
    </row>
    <row r="3833" spans="4:4" x14ac:dyDescent="0.2">
      <c r="D3833" s="139"/>
    </row>
    <row r="3834" spans="4:4" x14ac:dyDescent="0.2">
      <c r="D3834" s="139"/>
    </row>
    <row r="3835" spans="4:4" x14ac:dyDescent="0.2">
      <c r="D3835" s="139"/>
    </row>
    <row r="3836" spans="4:4" x14ac:dyDescent="0.2">
      <c r="D3836" s="139"/>
    </row>
    <row r="3837" spans="4:4" x14ac:dyDescent="0.2">
      <c r="D3837" s="139"/>
    </row>
    <row r="3838" spans="4:4" x14ac:dyDescent="0.2">
      <c r="D3838" s="139"/>
    </row>
    <row r="3839" spans="4:4" x14ac:dyDescent="0.2">
      <c r="D3839" s="139"/>
    </row>
    <row r="3840" spans="4:4" x14ac:dyDescent="0.2">
      <c r="D3840" s="139"/>
    </row>
    <row r="3841" spans="4:4" x14ac:dyDescent="0.2">
      <c r="D3841" s="139"/>
    </row>
    <row r="3842" spans="4:4" x14ac:dyDescent="0.2">
      <c r="D3842" s="139"/>
    </row>
    <row r="3843" spans="4:4" x14ac:dyDescent="0.2">
      <c r="D3843" s="139"/>
    </row>
    <row r="3844" spans="4:4" x14ac:dyDescent="0.2">
      <c r="D3844" s="139"/>
    </row>
    <row r="3845" spans="4:4" x14ac:dyDescent="0.2">
      <c r="D3845" s="139"/>
    </row>
    <row r="3846" spans="4:4" x14ac:dyDescent="0.2">
      <c r="D3846" s="139"/>
    </row>
    <row r="3847" spans="4:4" x14ac:dyDescent="0.2">
      <c r="D3847" s="139"/>
    </row>
    <row r="3848" spans="4:4" x14ac:dyDescent="0.2">
      <c r="D3848" s="139"/>
    </row>
    <row r="3849" spans="4:4" x14ac:dyDescent="0.2">
      <c r="D3849" s="139"/>
    </row>
    <row r="3850" spans="4:4" x14ac:dyDescent="0.2">
      <c r="D3850" s="139"/>
    </row>
    <row r="3851" spans="4:4" x14ac:dyDescent="0.2">
      <c r="D3851" s="139"/>
    </row>
    <row r="3852" spans="4:4" x14ac:dyDescent="0.2">
      <c r="D3852" s="139"/>
    </row>
    <row r="3853" spans="4:4" x14ac:dyDescent="0.2">
      <c r="D3853" s="139"/>
    </row>
    <row r="3854" spans="4:4" x14ac:dyDescent="0.2">
      <c r="D3854" s="139"/>
    </row>
    <row r="3855" spans="4:4" x14ac:dyDescent="0.2">
      <c r="D3855" s="139"/>
    </row>
    <row r="3856" spans="4:4" x14ac:dyDescent="0.2">
      <c r="D3856" s="139"/>
    </row>
    <row r="3857" spans="4:4" x14ac:dyDescent="0.2">
      <c r="D3857" s="139"/>
    </row>
    <row r="3858" spans="4:4" x14ac:dyDescent="0.2">
      <c r="D3858" s="139"/>
    </row>
    <row r="3859" spans="4:4" x14ac:dyDescent="0.2">
      <c r="D3859" s="139"/>
    </row>
    <row r="3860" spans="4:4" x14ac:dyDescent="0.2">
      <c r="D3860" s="139"/>
    </row>
    <row r="3861" spans="4:4" x14ac:dyDescent="0.2">
      <c r="D3861" s="139"/>
    </row>
    <row r="3862" spans="4:4" x14ac:dyDescent="0.2">
      <c r="D3862" s="139"/>
    </row>
    <row r="3863" spans="4:4" x14ac:dyDescent="0.2">
      <c r="D3863" s="139"/>
    </row>
    <row r="3864" spans="4:4" x14ac:dyDescent="0.2">
      <c r="D3864" s="139"/>
    </row>
    <row r="3865" spans="4:4" x14ac:dyDescent="0.2">
      <c r="D3865" s="139"/>
    </row>
    <row r="3866" spans="4:4" x14ac:dyDescent="0.2">
      <c r="D3866" s="139"/>
    </row>
    <row r="3867" spans="4:4" x14ac:dyDescent="0.2">
      <c r="D3867" s="139"/>
    </row>
    <row r="3868" spans="4:4" x14ac:dyDescent="0.2">
      <c r="D3868" s="139"/>
    </row>
    <row r="3869" spans="4:4" x14ac:dyDescent="0.2">
      <c r="D3869" s="139"/>
    </row>
    <row r="3870" spans="4:4" x14ac:dyDescent="0.2">
      <c r="D3870" s="139"/>
    </row>
    <row r="3871" spans="4:4" x14ac:dyDescent="0.2">
      <c r="D3871" s="139"/>
    </row>
    <row r="3872" spans="4:4" x14ac:dyDescent="0.2">
      <c r="D3872" s="139"/>
    </row>
    <row r="3873" spans="4:4" x14ac:dyDescent="0.2">
      <c r="D3873" s="139"/>
    </row>
    <row r="3874" spans="4:4" x14ac:dyDescent="0.2">
      <c r="D3874" s="139"/>
    </row>
    <row r="3875" spans="4:4" x14ac:dyDescent="0.2">
      <c r="D3875" s="139"/>
    </row>
    <row r="3876" spans="4:4" x14ac:dyDescent="0.2">
      <c r="D3876" s="139"/>
    </row>
    <row r="3877" spans="4:4" x14ac:dyDescent="0.2">
      <c r="D3877" s="139"/>
    </row>
    <row r="3878" spans="4:4" x14ac:dyDescent="0.2">
      <c r="D3878" s="139"/>
    </row>
    <row r="3879" spans="4:4" x14ac:dyDescent="0.2">
      <c r="D3879" s="139"/>
    </row>
    <row r="3880" spans="4:4" x14ac:dyDescent="0.2">
      <c r="D3880" s="139"/>
    </row>
    <row r="3881" spans="4:4" x14ac:dyDescent="0.2">
      <c r="D3881" s="139"/>
    </row>
    <row r="3882" spans="4:4" x14ac:dyDescent="0.2">
      <c r="D3882" s="139"/>
    </row>
    <row r="3883" spans="4:4" x14ac:dyDescent="0.2">
      <c r="D3883" s="139"/>
    </row>
    <row r="3884" spans="4:4" x14ac:dyDescent="0.2">
      <c r="D3884" s="139"/>
    </row>
    <row r="3885" spans="4:4" x14ac:dyDescent="0.2">
      <c r="D3885" s="139"/>
    </row>
    <row r="3886" spans="4:4" x14ac:dyDescent="0.2">
      <c r="D3886" s="139"/>
    </row>
    <row r="3887" spans="4:4" x14ac:dyDescent="0.2">
      <c r="D3887" s="139"/>
    </row>
    <row r="3888" spans="4:4" x14ac:dyDescent="0.2">
      <c r="D3888" s="139"/>
    </row>
    <row r="3889" spans="4:4" x14ac:dyDescent="0.2">
      <c r="D3889" s="139"/>
    </row>
    <row r="3890" spans="4:4" x14ac:dyDescent="0.2">
      <c r="D3890" s="139"/>
    </row>
    <row r="3891" spans="4:4" x14ac:dyDescent="0.2">
      <c r="D3891" s="139"/>
    </row>
    <row r="3892" spans="4:4" x14ac:dyDescent="0.2">
      <c r="D3892" s="139"/>
    </row>
    <row r="3893" spans="4:4" x14ac:dyDescent="0.2">
      <c r="D3893" s="139"/>
    </row>
    <row r="3894" spans="4:4" x14ac:dyDescent="0.2">
      <c r="D3894" s="139"/>
    </row>
    <row r="3895" spans="4:4" x14ac:dyDescent="0.2">
      <c r="D3895" s="139"/>
    </row>
    <row r="3896" spans="4:4" x14ac:dyDescent="0.2">
      <c r="D3896" s="139"/>
    </row>
    <row r="3897" spans="4:4" x14ac:dyDescent="0.2">
      <c r="D3897" s="139"/>
    </row>
    <row r="3898" spans="4:4" x14ac:dyDescent="0.2">
      <c r="D3898" s="139"/>
    </row>
    <row r="3899" spans="4:4" x14ac:dyDescent="0.2">
      <c r="D3899" s="139"/>
    </row>
    <row r="3900" spans="4:4" x14ac:dyDescent="0.2">
      <c r="D3900" s="139"/>
    </row>
    <row r="3901" spans="4:4" x14ac:dyDescent="0.2">
      <c r="D3901" s="139"/>
    </row>
    <row r="3902" spans="4:4" x14ac:dyDescent="0.2">
      <c r="D3902" s="139"/>
    </row>
    <row r="3903" spans="4:4" x14ac:dyDescent="0.2">
      <c r="D3903" s="139"/>
    </row>
    <row r="3904" spans="4:4" x14ac:dyDescent="0.2">
      <c r="D3904" s="139"/>
    </row>
    <row r="3905" spans="4:4" x14ac:dyDescent="0.2">
      <c r="D3905" s="139"/>
    </row>
    <row r="3906" spans="4:4" x14ac:dyDescent="0.2">
      <c r="D3906" s="139"/>
    </row>
    <row r="3907" spans="4:4" x14ac:dyDescent="0.2">
      <c r="D3907" s="139"/>
    </row>
    <row r="3908" spans="4:4" x14ac:dyDescent="0.2">
      <c r="D3908" s="139"/>
    </row>
    <row r="3909" spans="4:4" x14ac:dyDescent="0.2">
      <c r="D3909" s="139"/>
    </row>
    <row r="3910" spans="4:4" x14ac:dyDescent="0.2">
      <c r="D3910" s="139"/>
    </row>
    <row r="3911" spans="4:4" x14ac:dyDescent="0.2">
      <c r="D3911" s="139"/>
    </row>
    <row r="3912" spans="4:4" x14ac:dyDescent="0.2">
      <c r="D3912" s="139"/>
    </row>
    <row r="3913" spans="4:4" x14ac:dyDescent="0.2">
      <c r="D3913" s="139"/>
    </row>
    <row r="3914" spans="4:4" x14ac:dyDescent="0.2">
      <c r="D3914" s="139"/>
    </row>
    <row r="3915" spans="4:4" x14ac:dyDescent="0.2">
      <c r="D3915" s="139"/>
    </row>
    <row r="3916" spans="4:4" x14ac:dyDescent="0.2">
      <c r="D3916" s="139"/>
    </row>
    <row r="3917" spans="4:4" x14ac:dyDescent="0.2">
      <c r="D3917" s="139"/>
    </row>
    <row r="3918" spans="4:4" x14ac:dyDescent="0.2">
      <c r="D3918" s="139"/>
    </row>
    <row r="3919" spans="4:4" x14ac:dyDescent="0.2">
      <c r="D3919" s="139"/>
    </row>
    <row r="3920" spans="4:4" x14ac:dyDescent="0.2">
      <c r="D3920" s="139"/>
    </row>
    <row r="3921" spans="4:4" x14ac:dyDescent="0.2">
      <c r="D3921" s="139"/>
    </row>
    <row r="3922" spans="4:4" x14ac:dyDescent="0.2">
      <c r="D3922" s="139"/>
    </row>
    <row r="3923" spans="4:4" x14ac:dyDescent="0.2">
      <c r="D3923" s="139"/>
    </row>
    <row r="3924" spans="4:4" x14ac:dyDescent="0.2">
      <c r="D3924" s="139"/>
    </row>
    <row r="3925" spans="4:4" x14ac:dyDescent="0.2">
      <c r="D3925" s="139"/>
    </row>
    <row r="3926" spans="4:4" x14ac:dyDescent="0.2">
      <c r="D3926" s="139"/>
    </row>
    <row r="3927" spans="4:4" x14ac:dyDescent="0.2">
      <c r="D3927" s="139"/>
    </row>
    <row r="3928" spans="4:4" x14ac:dyDescent="0.2">
      <c r="D3928" s="139"/>
    </row>
    <row r="3929" spans="4:4" x14ac:dyDescent="0.2">
      <c r="D3929" s="139"/>
    </row>
    <row r="3930" spans="4:4" x14ac:dyDescent="0.2">
      <c r="D3930" s="139"/>
    </row>
    <row r="3931" spans="4:4" x14ac:dyDescent="0.2">
      <c r="D3931" s="139"/>
    </row>
    <row r="3932" spans="4:4" x14ac:dyDescent="0.2">
      <c r="D3932" s="139"/>
    </row>
    <row r="3933" spans="4:4" x14ac:dyDescent="0.2">
      <c r="D3933" s="139"/>
    </row>
    <row r="3934" spans="4:4" x14ac:dyDescent="0.2">
      <c r="D3934" s="139"/>
    </row>
    <row r="3935" spans="4:4" x14ac:dyDescent="0.2">
      <c r="D3935" s="139"/>
    </row>
    <row r="3936" spans="4:4" x14ac:dyDescent="0.2">
      <c r="D3936" s="139"/>
    </row>
    <row r="3937" spans="4:4" x14ac:dyDescent="0.2">
      <c r="D3937" s="139"/>
    </row>
    <row r="3938" spans="4:4" x14ac:dyDescent="0.2">
      <c r="D3938" s="139"/>
    </row>
    <row r="3939" spans="4:4" x14ac:dyDescent="0.2">
      <c r="D3939" s="139"/>
    </row>
    <row r="3940" spans="4:4" x14ac:dyDescent="0.2">
      <c r="D3940" s="139"/>
    </row>
    <row r="3941" spans="4:4" x14ac:dyDescent="0.2">
      <c r="D3941" s="139"/>
    </row>
    <row r="3942" spans="4:4" x14ac:dyDescent="0.2">
      <c r="D3942" s="139"/>
    </row>
    <row r="3943" spans="4:4" x14ac:dyDescent="0.2">
      <c r="D3943" s="139"/>
    </row>
    <row r="3944" spans="4:4" x14ac:dyDescent="0.2">
      <c r="D3944" s="139"/>
    </row>
    <row r="3945" spans="4:4" x14ac:dyDescent="0.2">
      <c r="D3945" s="139"/>
    </row>
    <row r="3946" spans="4:4" x14ac:dyDescent="0.2">
      <c r="D3946" s="139"/>
    </row>
    <row r="3947" spans="4:4" x14ac:dyDescent="0.2">
      <c r="D3947" s="139"/>
    </row>
    <row r="3948" spans="4:4" x14ac:dyDescent="0.2">
      <c r="D3948" s="139"/>
    </row>
    <row r="3949" spans="4:4" x14ac:dyDescent="0.2">
      <c r="D3949" s="139"/>
    </row>
    <row r="3950" spans="4:4" x14ac:dyDescent="0.2">
      <c r="D3950" s="139"/>
    </row>
    <row r="3951" spans="4:4" x14ac:dyDescent="0.2">
      <c r="D3951" s="139"/>
    </row>
    <row r="3952" spans="4:4" x14ac:dyDescent="0.2">
      <c r="D3952" s="139"/>
    </row>
    <row r="3953" spans="4:4" x14ac:dyDescent="0.2">
      <c r="D3953" s="139"/>
    </row>
    <row r="3954" spans="4:4" x14ac:dyDescent="0.2">
      <c r="D3954" s="139"/>
    </row>
    <row r="3955" spans="4:4" x14ac:dyDescent="0.2">
      <c r="D3955" s="139"/>
    </row>
    <row r="3956" spans="4:4" x14ac:dyDescent="0.2">
      <c r="D3956" s="139"/>
    </row>
    <row r="3957" spans="4:4" x14ac:dyDescent="0.2">
      <c r="D3957" s="139"/>
    </row>
    <row r="3958" spans="4:4" x14ac:dyDescent="0.2">
      <c r="D3958" s="139"/>
    </row>
    <row r="3959" spans="4:4" x14ac:dyDescent="0.2">
      <c r="D3959" s="139"/>
    </row>
    <row r="3960" spans="4:4" x14ac:dyDescent="0.2">
      <c r="D3960" s="139"/>
    </row>
    <row r="3961" spans="4:4" x14ac:dyDescent="0.2">
      <c r="D3961" s="139"/>
    </row>
    <row r="3962" spans="4:4" x14ac:dyDescent="0.2">
      <c r="D3962" s="139"/>
    </row>
    <row r="3963" spans="4:4" x14ac:dyDescent="0.2">
      <c r="D3963" s="139"/>
    </row>
    <row r="3964" spans="4:4" x14ac:dyDescent="0.2">
      <c r="D3964" s="139"/>
    </row>
    <row r="3965" spans="4:4" x14ac:dyDescent="0.2">
      <c r="D3965" s="139"/>
    </row>
    <row r="3966" spans="4:4" x14ac:dyDescent="0.2">
      <c r="D3966" s="139"/>
    </row>
    <row r="3967" spans="4:4" x14ac:dyDescent="0.2">
      <c r="D3967" s="139"/>
    </row>
    <row r="3968" spans="4:4" x14ac:dyDescent="0.2">
      <c r="D3968" s="139"/>
    </row>
    <row r="3969" spans="4:4" x14ac:dyDescent="0.2">
      <c r="D3969" s="139"/>
    </row>
    <row r="3970" spans="4:4" x14ac:dyDescent="0.2">
      <c r="D3970" s="139"/>
    </row>
    <row r="3971" spans="4:4" x14ac:dyDescent="0.2">
      <c r="D3971" s="139"/>
    </row>
    <row r="3972" spans="4:4" x14ac:dyDescent="0.2">
      <c r="D3972" s="139"/>
    </row>
    <row r="3973" spans="4:4" x14ac:dyDescent="0.2">
      <c r="D3973" s="139"/>
    </row>
    <row r="3974" spans="4:4" x14ac:dyDescent="0.2">
      <c r="D3974" s="139"/>
    </row>
    <row r="3975" spans="4:4" x14ac:dyDescent="0.2">
      <c r="D3975" s="139"/>
    </row>
    <row r="3976" spans="4:4" x14ac:dyDescent="0.2">
      <c r="D3976" s="139"/>
    </row>
    <row r="3977" spans="4:4" x14ac:dyDescent="0.2">
      <c r="D3977" s="139"/>
    </row>
    <row r="3978" spans="4:4" x14ac:dyDescent="0.2">
      <c r="D3978" s="139"/>
    </row>
    <row r="3979" spans="4:4" x14ac:dyDescent="0.2">
      <c r="D3979" s="139"/>
    </row>
    <row r="3980" spans="4:4" x14ac:dyDescent="0.2">
      <c r="D3980" s="139"/>
    </row>
    <row r="3981" spans="4:4" x14ac:dyDescent="0.2">
      <c r="D3981" s="139"/>
    </row>
    <row r="3982" spans="4:4" x14ac:dyDescent="0.2">
      <c r="D3982" s="139"/>
    </row>
    <row r="3983" spans="4:4" x14ac:dyDescent="0.2">
      <c r="D3983" s="139"/>
    </row>
    <row r="3984" spans="4:4" x14ac:dyDescent="0.2">
      <c r="D3984" s="139"/>
    </row>
    <row r="3985" spans="4:4" x14ac:dyDescent="0.2">
      <c r="D3985" s="139"/>
    </row>
    <row r="3986" spans="4:4" x14ac:dyDescent="0.2">
      <c r="D3986" s="139"/>
    </row>
    <row r="3987" spans="4:4" x14ac:dyDescent="0.2">
      <c r="D3987" s="139"/>
    </row>
    <row r="3988" spans="4:4" x14ac:dyDescent="0.2">
      <c r="D3988" s="139"/>
    </row>
    <row r="3989" spans="4:4" x14ac:dyDescent="0.2">
      <c r="D3989" s="139"/>
    </row>
    <row r="3990" spans="4:4" x14ac:dyDescent="0.2">
      <c r="D3990" s="139"/>
    </row>
    <row r="3991" spans="4:4" x14ac:dyDescent="0.2">
      <c r="D3991" s="139"/>
    </row>
    <row r="3992" spans="4:4" x14ac:dyDescent="0.2">
      <c r="D3992" s="139"/>
    </row>
    <row r="3993" spans="4:4" x14ac:dyDescent="0.2">
      <c r="D3993" s="139"/>
    </row>
    <row r="3994" spans="4:4" x14ac:dyDescent="0.2">
      <c r="D3994" s="139"/>
    </row>
    <row r="3995" spans="4:4" x14ac:dyDescent="0.2">
      <c r="D3995" s="139"/>
    </row>
    <row r="3996" spans="4:4" x14ac:dyDescent="0.2">
      <c r="D3996" s="139"/>
    </row>
    <row r="3997" spans="4:4" x14ac:dyDescent="0.2">
      <c r="D3997" s="139"/>
    </row>
    <row r="3998" spans="4:4" x14ac:dyDescent="0.2">
      <c r="D3998" s="139"/>
    </row>
    <row r="3999" spans="4:4" x14ac:dyDescent="0.2">
      <c r="D3999" s="139"/>
    </row>
    <row r="4000" spans="4:4" x14ac:dyDescent="0.2">
      <c r="D4000" s="139"/>
    </row>
    <row r="4001" spans="4:4" x14ac:dyDescent="0.2">
      <c r="D4001" s="139"/>
    </row>
    <row r="4002" spans="4:4" x14ac:dyDescent="0.2">
      <c r="D4002" s="139"/>
    </row>
    <row r="4003" spans="4:4" x14ac:dyDescent="0.2">
      <c r="D4003" s="139"/>
    </row>
    <row r="4004" spans="4:4" x14ac:dyDescent="0.2">
      <c r="D4004" s="139"/>
    </row>
    <row r="4005" spans="4:4" x14ac:dyDescent="0.2">
      <c r="D4005" s="139"/>
    </row>
    <row r="4006" spans="4:4" x14ac:dyDescent="0.2">
      <c r="D4006" s="139"/>
    </row>
    <row r="4007" spans="4:4" x14ac:dyDescent="0.2">
      <c r="D4007" s="139"/>
    </row>
    <row r="4008" spans="4:4" x14ac:dyDescent="0.2">
      <c r="D4008" s="139"/>
    </row>
    <row r="4009" spans="4:4" x14ac:dyDescent="0.2">
      <c r="D4009" s="139"/>
    </row>
    <row r="4010" spans="4:4" x14ac:dyDescent="0.2">
      <c r="D4010" s="139"/>
    </row>
    <row r="4011" spans="4:4" x14ac:dyDescent="0.2">
      <c r="D4011" s="139"/>
    </row>
    <row r="4012" spans="4:4" x14ac:dyDescent="0.2">
      <c r="D4012" s="139"/>
    </row>
    <row r="4013" spans="4:4" x14ac:dyDescent="0.2">
      <c r="D4013" s="139"/>
    </row>
    <row r="4014" spans="4:4" x14ac:dyDescent="0.2">
      <c r="D4014" s="139"/>
    </row>
    <row r="4015" spans="4:4" x14ac:dyDescent="0.2">
      <c r="D4015" s="139"/>
    </row>
    <row r="4016" spans="4:4" x14ac:dyDescent="0.2">
      <c r="D4016" s="139"/>
    </row>
    <row r="4017" spans="4:4" x14ac:dyDescent="0.2">
      <c r="D4017" s="139"/>
    </row>
    <row r="4018" spans="4:4" x14ac:dyDescent="0.2">
      <c r="D4018" s="139"/>
    </row>
    <row r="4019" spans="4:4" x14ac:dyDescent="0.2">
      <c r="D4019" s="139"/>
    </row>
    <row r="4020" spans="4:4" x14ac:dyDescent="0.2">
      <c r="D4020" s="139"/>
    </row>
    <row r="4021" spans="4:4" x14ac:dyDescent="0.2">
      <c r="D4021" s="139"/>
    </row>
    <row r="4022" spans="4:4" x14ac:dyDescent="0.2">
      <c r="D4022" s="139"/>
    </row>
    <row r="4023" spans="4:4" x14ac:dyDescent="0.2">
      <c r="D4023" s="139"/>
    </row>
    <row r="4024" spans="4:4" x14ac:dyDescent="0.2">
      <c r="D4024" s="139"/>
    </row>
    <row r="4025" spans="4:4" x14ac:dyDescent="0.2">
      <c r="D4025" s="139"/>
    </row>
    <row r="4026" spans="4:4" x14ac:dyDescent="0.2">
      <c r="D4026" s="139"/>
    </row>
    <row r="4027" spans="4:4" x14ac:dyDescent="0.2">
      <c r="D4027" s="139"/>
    </row>
    <row r="4028" spans="4:4" x14ac:dyDescent="0.2">
      <c r="D4028" s="139"/>
    </row>
    <row r="4029" spans="4:4" x14ac:dyDescent="0.2">
      <c r="D4029" s="139"/>
    </row>
    <row r="4030" spans="4:4" x14ac:dyDescent="0.2">
      <c r="D4030" s="139"/>
    </row>
    <row r="4031" spans="4:4" x14ac:dyDescent="0.2">
      <c r="D4031" s="139"/>
    </row>
    <row r="4032" spans="4:4" x14ac:dyDescent="0.2">
      <c r="D4032" s="139"/>
    </row>
    <row r="4033" spans="4:4" x14ac:dyDescent="0.2">
      <c r="D4033" s="139"/>
    </row>
    <row r="4034" spans="4:4" x14ac:dyDescent="0.2">
      <c r="D4034" s="139"/>
    </row>
    <row r="4035" spans="4:4" x14ac:dyDescent="0.2">
      <c r="D4035" s="139"/>
    </row>
    <row r="4036" spans="4:4" x14ac:dyDescent="0.2">
      <c r="D4036" s="139"/>
    </row>
    <row r="4037" spans="4:4" x14ac:dyDescent="0.2">
      <c r="D4037" s="139"/>
    </row>
    <row r="4038" spans="4:4" x14ac:dyDescent="0.2">
      <c r="D4038" s="139"/>
    </row>
    <row r="4039" spans="4:4" x14ac:dyDescent="0.2">
      <c r="D4039" s="139"/>
    </row>
    <row r="4040" spans="4:4" x14ac:dyDescent="0.2">
      <c r="D4040" s="139"/>
    </row>
    <row r="4041" spans="4:4" x14ac:dyDescent="0.2">
      <c r="D4041" s="139"/>
    </row>
    <row r="4042" spans="4:4" x14ac:dyDescent="0.2">
      <c r="D4042" s="139"/>
    </row>
    <row r="4043" spans="4:4" x14ac:dyDescent="0.2">
      <c r="D4043" s="139"/>
    </row>
    <row r="4044" spans="4:4" x14ac:dyDescent="0.2">
      <c r="D4044" s="139"/>
    </row>
    <row r="4045" spans="4:4" x14ac:dyDescent="0.2">
      <c r="D4045" s="139"/>
    </row>
    <row r="4046" spans="4:4" x14ac:dyDescent="0.2">
      <c r="D4046" s="139"/>
    </row>
    <row r="4047" spans="4:4" x14ac:dyDescent="0.2">
      <c r="D4047" s="139"/>
    </row>
    <row r="4048" spans="4:4" x14ac:dyDescent="0.2">
      <c r="D4048" s="139"/>
    </row>
    <row r="4049" spans="4:4" x14ac:dyDescent="0.2">
      <c r="D4049" s="139"/>
    </row>
    <row r="4050" spans="4:4" x14ac:dyDescent="0.2">
      <c r="D4050" s="139"/>
    </row>
    <row r="4051" spans="4:4" x14ac:dyDescent="0.2">
      <c r="D4051" s="139"/>
    </row>
    <row r="4052" spans="4:4" x14ac:dyDescent="0.2">
      <c r="D4052" s="139"/>
    </row>
    <row r="4053" spans="4:4" x14ac:dyDescent="0.2">
      <c r="D4053" s="139"/>
    </row>
    <row r="4054" spans="4:4" x14ac:dyDescent="0.2">
      <c r="D4054" s="139"/>
    </row>
    <row r="4055" spans="4:4" x14ac:dyDescent="0.2">
      <c r="D4055" s="139"/>
    </row>
    <row r="4056" spans="4:4" x14ac:dyDescent="0.2">
      <c r="D4056" s="139"/>
    </row>
    <row r="4057" spans="4:4" x14ac:dyDescent="0.2">
      <c r="D4057" s="139"/>
    </row>
    <row r="4058" spans="4:4" x14ac:dyDescent="0.2">
      <c r="D4058" s="139"/>
    </row>
    <row r="4059" spans="4:4" x14ac:dyDescent="0.2">
      <c r="D4059" s="139"/>
    </row>
    <row r="4060" spans="4:4" x14ac:dyDescent="0.2">
      <c r="D4060" s="139"/>
    </row>
    <row r="4061" spans="4:4" x14ac:dyDescent="0.2">
      <c r="D4061" s="139"/>
    </row>
    <row r="4062" spans="4:4" x14ac:dyDescent="0.2">
      <c r="D4062" s="139"/>
    </row>
    <row r="4063" spans="4:4" x14ac:dyDescent="0.2">
      <c r="D4063" s="139"/>
    </row>
    <row r="4064" spans="4:4" x14ac:dyDescent="0.2">
      <c r="D4064" s="139"/>
    </row>
    <row r="4065" spans="4:4" x14ac:dyDescent="0.2">
      <c r="D4065" s="139"/>
    </row>
    <row r="4066" spans="4:4" x14ac:dyDescent="0.2">
      <c r="D4066" s="139"/>
    </row>
    <row r="4067" spans="4:4" x14ac:dyDescent="0.2">
      <c r="D4067" s="139"/>
    </row>
    <row r="4068" spans="4:4" x14ac:dyDescent="0.2">
      <c r="D4068" s="139"/>
    </row>
    <row r="4069" spans="4:4" x14ac:dyDescent="0.2">
      <c r="D4069" s="139"/>
    </row>
    <row r="4070" spans="4:4" x14ac:dyDescent="0.2">
      <c r="D4070" s="139"/>
    </row>
    <row r="4071" spans="4:4" x14ac:dyDescent="0.2">
      <c r="D4071" s="139"/>
    </row>
    <row r="4072" spans="4:4" x14ac:dyDescent="0.2">
      <c r="D4072" s="139"/>
    </row>
    <row r="4073" spans="4:4" x14ac:dyDescent="0.2">
      <c r="D4073" s="139"/>
    </row>
    <row r="4074" spans="4:4" x14ac:dyDescent="0.2">
      <c r="D4074" s="139"/>
    </row>
    <row r="4075" spans="4:4" x14ac:dyDescent="0.2">
      <c r="D4075" s="139"/>
    </row>
    <row r="4076" spans="4:4" x14ac:dyDescent="0.2">
      <c r="D4076" s="139"/>
    </row>
    <row r="4077" spans="4:4" x14ac:dyDescent="0.2">
      <c r="D4077" s="139"/>
    </row>
    <row r="4078" spans="4:4" x14ac:dyDescent="0.2">
      <c r="D4078" s="139"/>
    </row>
    <row r="4079" spans="4:4" x14ac:dyDescent="0.2">
      <c r="D4079" s="139"/>
    </row>
    <row r="4080" spans="4:4" x14ac:dyDescent="0.2">
      <c r="D4080" s="139"/>
    </row>
    <row r="4081" spans="4:4" x14ac:dyDescent="0.2">
      <c r="D4081" s="139"/>
    </row>
    <row r="4082" spans="4:4" x14ac:dyDescent="0.2">
      <c r="D4082" s="139"/>
    </row>
    <row r="4083" spans="4:4" x14ac:dyDescent="0.2">
      <c r="D4083" s="139"/>
    </row>
    <row r="4084" spans="4:4" x14ac:dyDescent="0.2">
      <c r="D4084" s="139"/>
    </row>
    <row r="4085" spans="4:4" x14ac:dyDescent="0.2">
      <c r="D4085" s="139"/>
    </row>
    <row r="4086" spans="4:4" x14ac:dyDescent="0.2">
      <c r="D4086" s="139"/>
    </row>
    <row r="4087" spans="4:4" x14ac:dyDescent="0.2">
      <c r="D4087" s="139"/>
    </row>
    <row r="4088" spans="4:4" x14ac:dyDescent="0.2">
      <c r="D4088" s="139"/>
    </row>
    <row r="4089" spans="4:4" x14ac:dyDescent="0.2">
      <c r="D4089" s="139"/>
    </row>
    <row r="4090" spans="4:4" x14ac:dyDescent="0.2">
      <c r="D4090" s="139"/>
    </row>
    <row r="4091" spans="4:4" x14ac:dyDescent="0.2">
      <c r="D4091" s="139"/>
    </row>
    <row r="4092" spans="4:4" x14ac:dyDescent="0.2">
      <c r="D4092" s="139"/>
    </row>
    <row r="4093" spans="4:4" x14ac:dyDescent="0.2">
      <c r="D4093" s="139"/>
    </row>
    <row r="4094" spans="4:4" x14ac:dyDescent="0.2">
      <c r="D4094" s="139"/>
    </row>
    <row r="4095" spans="4:4" x14ac:dyDescent="0.2">
      <c r="D4095" s="139"/>
    </row>
    <row r="4096" spans="4:4" x14ac:dyDescent="0.2">
      <c r="D4096" s="139"/>
    </row>
    <row r="4097" spans="4:4" x14ac:dyDescent="0.2">
      <c r="D4097" s="139"/>
    </row>
    <row r="4098" spans="4:4" x14ac:dyDescent="0.2">
      <c r="D4098" s="139"/>
    </row>
    <row r="4099" spans="4:4" x14ac:dyDescent="0.2">
      <c r="D4099" s="139"/>
    </row>
    <row r="4100" spans="4:4" x14ac:dyDescent="0.2">
      <c r="D4100" s="139"/>
    </row>
    <row r="4101" spans="4:4" x14ac:dyDescent="0.2">
      <c r="D4101" s="139"/>
    </row>
    <row r="4102" spans="4:4" x14ac:dyDescent="0.2">
      <c r="D4102" s="139"/>
    </row>
    <row r="4103" spans="4:4" x14ac:dyDescent="0.2">
      <c r="D4103" s="139"/>
    </row>
    <row r="4104" spans="4:4" x14ac:dyDescent="0.2">
      <c r="D4104" s="139"/>
    </row>
    <row r="4105" spans="4:4" x14ac:dyDescent="0.2">
      <c r="D4105" s="139"/>
    </row>
    <row r="4106" spans="4:4" x14ac:dyDescent="0.2">
      <c r="D4106" s="139"/>
    </row>
    <row r="4107" spans="4:4" x14ac:dyDescent="0.2">
      <c r="D4107" s="139"/>
    </row>
    <row r="4108" spans="4:4" x14ac:dyDescent="0.2">
      <c r="D4108" s="139"/>
    </row>
    <row r="4109" spans="4:4" x14ac:dyDescent="0.2">
      <c r="D4109" s="139"/>
    </row>
    <row r="4110" spans="4:4" x14ac:dyDescent="0.2">
      <c r="D4110" s="139"/>
    </row>
    <row r="4111" spans="4:4" x14ac:dyDescent="0.2">
      <c r="D4111" s="139"/>
    </row>
    <row r="4112" spans="4:4" x14ac:dyDescent="0.2">
      <c r="D4112" s="139"/>
    </row>
    <row r="4113" spans="4:4" x14ac:dyDescent="0.2">
      <c r="D4113" s="139"/>
    </row>
    <row r="4114" spans="4:4" x14ac:dyDescent="0.2">
      <c r="D4114" s="139"/>
    </row>
    <row r="4115" spans="4:4" x14ac:dyDescent="0.2">
      <c r="D4115" s="139"/>
    </row>
    <row r="4116" spans="4:4" x14ac:dyDescent="0.2">
      <c r="D4116" s="139"/>
    </row>
    <row r="4117" spans="4:4" x14ac:dyDescent="0.2">
      <c r="D4117" s="139"/>
    </row>
    <row r="4118" spans="4:4" x14ac:dyDescent="0.2">
      <c r="D4118" s="139"/>
    </row>
    <row r="4119" spans="4:4" x14ac:dyDescent="0.2">
      <c r="D4119" s="139"/>
    </row>
    <row r="4120" spans="4:4" x14ac:dyDescent="0.2">
      <c r="D4120" s="139"/>
    </row>
    <row r="4121" spans="4:4" x14ac:dyDescent="0.2">
      <c r="D4121" s="139"/>
    </row>
    <row r="4122" spans="4:4" x14ac:dyDescent="0.2">
      <c r="D4122" s="139"/>
    </row>
    <row r="4123" spans="4:4" x14ac:dyDescent="0.2">
      <c r="D4123" s="139"/>
    </row>
    <row r="4124" spans="4:4" x14ac:dyDescent="0.2">
      <c r="D4124" s="139"/>
    </row>
    <row r="4125" spans="4:4" x14ac:dyDescent="0.2">
      <c r="D4125" s="139"/>
    </row>
    <row r="4126" spans="4:4" x14ac:dyDescent="0.2">
      <c r="D4126" s="139"/>
    </row>
    <row r="4127" spans="4:4" x14ac:dyDescent="0.2">
      <c r="D4127" s="139"/>
    </row>
    <row r="4128" spans="4:4" x14ac:dyDescent="0.2">
      <c r="D4128" s="139"/>
    </row>
    <row r="4129" spans="4:4" x14ac:dyDescent="0.2">
      <c r="D4129" s="139"/>
    </row>
    <row r="4130" spans="4:4" x14ac:dyDescent="0.2">
      <c r="D4130" s="139"/>
    </row>
    <row r="4131" spans="4:4" x14ac:dyDescent="0.2">
      <c r="D4131" s="139"/>
    </row>
    <row r="4132" spans="4:4" x14ac:dyDescent="0.2">
      <c r="D4132" s="139"/>
    </row>
    <row r="4133" spans="4:4" x14ac:dyDescent="0.2">
      <c r="D4133" s="139"/>
    </row>
    <row r="4134" spans="4:4" x14ac:dyDescent="0.2">
      <c r="D4134" s="139"/>
    </row>
    <row r="4135" spans="4:4" x14ac:dyDescent="0.2">
      <c r="D4135" s="139"/>
    </row>
    <row r="4136" spans="4:4" x14ac:dyDescent="0.2">
      <c r="D4136" s="139"/>
    </row>
    <row r="4137" spans="4:4" x14ac:dyDescent="0.2">
      <c r="D4137" s="139"/>
    </row>
    <row r="4138" spans="4:4" x14ac:dyDescent="0.2">
      <c r="D4138" s="139"/>
    </row>
    <row r="4139" spans="4:4" x14ac:dyDescent="0.2">
      <c r="D4139" s="139"/>
    </row>
    <row r="4140" spans="4:4" x14ac:dyDescent="0.2">
      <c r="D4140" s="139"/>
    </row>
    <row r="4141" spans="4:4" x14ac:dyDescent="0.2">
      <c r="D4141" s="139"/>
    </row>
    <row r="4142" spans="4:4" x14ac:dyDescent="0.2">
      <c r="D4142" s="139"/>
    </row>
    <row r="4143" spans="4:4" x14ac:dyDescent="0.2">
      <c r="D4143" s="139"/>
    </row>
    <row r="4144" spans="4:4" x14ac:dyDescent="0.2">
      <c r="D4144" s="139"/>
    </row>
    <row r="4145" spans="4:4" x14ac:dyDescent="0.2">
      <c r="D4145" s="139"/>
    </row>
    <row r="4146" spans="4:4" x14ac:dyDescent="0.2">
      <c r="D4146" s="139"/>
    </row>
    <row r="4147" spans="4:4" x14ac:dyDescent="0.2">
      <c r="D4147" s="139"/>
    </row>
    <row r="4148" spans="4:4" x14ac:dyDescent="0.2">
      <c r="D4148" s="139"/>
    </row>
    <row r="4149" spans="4:4" x14ac:dyDescent="0.2">
      <c r="D4149" s="139"/>
    </row>
    <row r="4150" spans="4:4" x14ac:dyDescent="0.2">
      <c r="D4150" s="139"/>
    </row>
    <row r="4151" spans="4:4" x14ac:dyDescent="0.2">
      <c r="D4151" s="139"/>
    </row>
    <row r="4152" spans="4:4" x14ac:dyDescent="0.2">
      <c r="D4152" s="139"/>
    </row>
    <row r="4153" spans="4:4" x14ac:dyDescent="0.2">
      <c r="D4153" s="139"/>
    </row>
    <row r="4154" spans="4:4" x14ac:dyDescent="0.2">
      <c r="D4154" s="139"/>
    </row>
    <row r="4155" spans="4:4" x14ac:dyDescent="0.2">
      <c r="D4155" s="139"/>
    </row>
    <row r="4156" spans="4:4" x14ac:dyDescent="0.2">
      <c r="D4156" s="139"/>
    </row>
    <row r="4157" spans="4:4" x14ac:dyDescent="0.2">
      <c r="D4157" s="139"/>
    </row>
    <row r="4158" spans="4:4" x14ac:dyDescent="0.2">
      <c r="D4158" s="139"/>
    </row>
    <row r="4159" spans="4:4" x14ac:dyDescent="0.2">
      <c r="D4159" s="139"/>
    </row>
    <row r="4160" spans="4:4" x14ac:dyDescent="0.2">
      <c r="D4160" s="139"/>
    </row>
    <row r="4161" spans="4:4" x14ac:dyDescent="0.2">
      <c r="D4161" s="139"/>
    </row>
    <row r="4162" spans="4:4" x14ac:dyDescent="0.2">
      <c r="D4162" s="139"/>
    </row>
    <row r="4163" spans="4:4" x14ac:dyDescent="0.2">
      <c r="D4163" s="139"/>
    </row>
    <row r="4164" spans="4:4" x14ac:dyDescent="0.2">
      <c r="D4164" s="139"/>
    </row>
    <row r="4165" spans="4:4" x14ac:dyDescent="0.2">
      <c r="D4165" s="139"/>
    </row>
    <row r="4166" spans="4:4" x14ac:dyDescent="0.2">
      <c r="D4166" s="139"/>
    </row>
    <row r="4167" spans="4:4" x14ac:dyDescent="0.2">
      <c r="D4167" s="139"/>
    </row>
    <row r="4168" spans="4:4" x14ac:dyDescent="0.2">
      <c r="D4168" s="139"/>
    </row>
    <row r="4169" spans="4:4" x14ac:dyDescent="0.2">
      <c r="D4169" s="139"/>
    </row>
    <row r="4170" spans="4:4" x14ac:dyDescent="0.2">
      <c r="D4170" s="139"/>
    </row>
    <row r="4171" spans="4:4" x14ac:dyDescent="0.2">
      <c r="D4171" s="139"/>
    </row>
    <row r="4172" spans="4:4" x14ac:dyDescent="0.2">
      <c r="D4172" s="139"/>
    </row>
    <row r="4173" spans="4:4" x14ac:dyDescent="0.2">
      <c r="D4173" s="139"/>
    </row>
    <row r="4174" spans="4:4" x14ac:dyDescent="0.2">
      <c r="D4174" s="139"/>
    </row>
    <row r="4175" spans="4:4" x14ac:dyDescent="0.2">
      <c r="D4175" s="139"/>
    </row>
    <row r="4176" spans="4:4" x14ac:dyDescent="0.2">
      <c r="D4176" s="139"/>
    </row>
    <row r="4177" spans="4:4" x14ac:dyDescent="0.2">
      <c r="D4177" s="139"/>
    </row>
    <row r="4178" spans="4:4" x14ac:dyDescent="0.2">
      <c r="D4178" s="139"/>
    </row>
    <row r="4179" spans="4:4" x14ac:dyDescent="0.2">
      <c r="D4179" s="139"/>
    </row>
    <row r="4180" spans="4:4" x14ac:dyDescent="0.2">
      <c r="D4180" s="139"/>
    </row>
    <row r="4181" spans="4:4" x14ac:dyDescent="0.2">
      <c r="D4181" s="139"/>
    </row>
    <row r="4182" spans="4:4" x14ac:dyDescent="0.2">
      <c r="D4182" s="139"/>
    </row>
    <row r="4183" spans="4:4" x14ac:dyDescent="0.2">
      <c r="D4183" s="139"/>
    </row>
    <row r="4184" spans="4:4" x14ac:dyDescent="0.2">
      <c r="D4184" s="139"/>
    </row>
    <row r="4185" spans="4:4" x14ac:dyDescent="0.2">
      <c r="D4185" s="139"/>
    </row>
    <row r="4186" spans="4:4" x14ac:dyDescent="0.2">
      <c r="D4186" s="139"/>
    </row>
    <row r="4187" spans="4:4" x14ac:dyDescent="0.2">
      <c r="D4187" s="139"/>
    </row>
    <row r="4188" spans="4:4" x14ac:dyDescent="0.2">
      <c r="D4188" s="139"/>
    </row>
    <row r="4189" spans="4:4" x14ac:dyDescent="0.2">
      <c r="D4189" s="139"/>
    </row>
    <row r="4190" spans="4:4" x14ac:dyDescent="0.2">
      <c r="D4190" s="139"/>
    </row>
    <row r="4191" spans="4:4" x14ac:dyDescent="0.2">
      <c r="D4191" s="139"/>
    </row>
    <row r="4192" spans="4:4" x14ac:dyDescent="0.2">
      <c r="D4192" s="139"/>
    </row>
    <row r="4193" spans="4:4" x14ac:dyDescent="0.2">
      <c r="D4193" s="139"/>
    </row>
    <row r="4194" spans="4:4" x14ac:dyDescent="0.2">
      <c r="D4194" s="139"/>
    </row>
    <row r="4195" spans="4:4" x14ac:dyDescent="0.2">
      <c r="D4195" s="139"/>
    </row>
    <row r="4196" spans="4:4" x14ac:dyDescent="0.2">
      <c r="D4196" s="139"/>
    </row>
    <row r="4197" spans="4:4" x14ac:dyDescent="0.2">
      <c r="D4197" s="139"/>
    </row>
    <row r="4198" spans="4:4" x14ac:dyDescent="0.2">
      <c r="D4198" s="139"/>
    </row>
    <row r="4199" spans="4:4" x14ac:dyDescent="0.2">
      <c r="D4199" s="139"/>
    </row>
    <row r="4200" spans="4:4" x14ac:dyDescent="0.2">
      <c r="D4200" s="139"/>
    </row>
    <row r="4201" spans="4:4" x14ac:dyDescent="0.2">
      <c r="D4201" s="139"/>
    </row>
    <row r="4202" spans="4:4" x14ac:dyDescent="0.2">
      <c r="D4202" s="139"/>
    </row>
    <row r="4203" spans="4:4" x14ac:dyDescent="0.2">
      <c r="D4203" s="139"/>
    </row>
    <row r="4204" spans="4:4" x14ac:dyDescent="0.2">
      <c r="D4204" s="139"/>
    </row>
    <row r="4205" spans="4:4" x14ac:dyDescent="0.2">
      <c r="D4205" s="139"/>
    </row>
    <row r="4206" spans="4:4" x14ac:dyDescent="0.2">
      <c r="D4206" s="139"/>
    </row>
    <row r="4207" spans="4:4" x14ac:dyDescent="0.2">
      <c r="D4207" s="139"/>
    </row>
    <row r="4208" spans="4:4" x14ac:dyDescent="0.2">
      <c r="D4208" s="139"/>
    </row>
    <row r="4209" spans="4:4" x14ac:dyDescent="0.2">
      <c r="D4209" s="139"/>
    </row>
    <row r="4210" spans="4:4" x14ac:dyDescent="0.2">
      <c r="D4210" s="139"/>
    </row>
    <row r="4211" spans="4:4" x14ac:dyDescent="0.2">
      <c r="D4211" s="139"/>
    </row>
    <row r="4212" spans="4:4" x14ac:dyDescent="0.2">
      <c r="D4212" s="139"/>
    </row>
    <row r="4213" spans="4:4" x14ac:dyDescent="0.2">
      <c r="D4213" s="139"/>
    </row>
    <row r="4214" spans="4:4" x14ac:dyDescent="0.2">
      <c r="D4214" s="139"/>
    </row>
    <row r="4215" spans="4:4" x14ac:dyDescent="0.2">
      <c r="D4215" s="139"/>
    </row>
    <row r="4216" spans="4:4" x14ac:dyDescent="0.2">
      <c r="D4216" s="139"/>
    </row>
    <row r="4217" spans="4:4" x14ac:dyDescent="0.2">
      <c r="D4217" s="139"/>
    </row>
    <row r="4218" spans="4:4" x14ac:dyDescent="0.2">
      <c r="D4218" s="139"/>
    </row>
    <row r="4219" spans="4:4" x14ac:dyDescent="0.2">
      <c r="D4219" s="139"/>
    </row>
    <row r="4220" spans="4:4" x14ac:dyDescent="0.2">
      <c r="D4220" s="139"/>
    </row>
    <row r="4221" spans="4:4" x14ac:dyDescent="0.2">
      <c r="D4221" s="139"/>
    </row>
    <row r="4222" spans="4:4" x14ac:dyDescent="0.2">
      <c r="D4222" s="139"/>
    </row>
    <row r="4223" spans="4:4" x14ac:dyDescent="0.2">
      <c r="D4223" s="139"/>
    </row>
    <row r="4224" spans="4:4" x14ac:dyDescent="0.2">
      <c r="D4224" s="139"/>
    </row>
    <row r="4225" spans="4:4" x14ac:dyDescent="0.2">
      <c r="D4225" s="139"/>
    </row>
    <row r="4226" spans="4:4" x14ac:dyDescent="0.2">
      <c r="D4226" s="139"/>
    </row>
    <row r="4227" spans="4:4" x14ac:dyDescent="0.2">
      <c r="D4227" s="139"/>
    </row>
    <row r="4228" spans="4:4" x14ac:dyDescent="0.2">
      <c r="D4228" s="139"/>
    </row>
    <row r="4229" spans="4:4" x14ac:dyDescent="0.2">
      <c r="D4229" s="139"/>
    </row>
    <row r="4230" spans="4:4" x14ac:dyDescent="0.2">
      <c r="D4230" s="139"/>
    </row>
    <row r="4231" spans="4:4" x14ac:dyDescent="0.2">
      <c r="D4231" s="139"/>
    </row>
    <row r="4232" spans="4:4" x14ac:dyDescent="0.2">
      <c r="D4232" s="139"/>
    </row>
    <row r="4233" spans="4:4" x14ac:dyDescent="0.2">
      <c r="D4233" s="139"/>
    </row>
    <row r="4234" spans="4:4" x14ac:dyDescent="0.2">
      <c r="D4234" s="139"/>
    </row>
    <row r="4235" spans="4:4" x14ac:dyDescent="0.2">
      <c r="D4235" s="139"/>
    </row>
    <row r="4236" spans="4:4" x14ac:dyDescent="0.2">
      <c r="D4236" s="139"/>
    </row>
    <row r="4237" spans="4:4" x14ac:dyDescent="0.2">
      <c r="D4237" s="139"/>
    </row>
    <row r="4238" spans="4:4" x14ac:dyDescent="0.2">
      <c r="D4238" s="139"/>
    </row>
    <row r="4239" spans="4:4" x14ac:dyDescent="0.2">
      <c r="D4239" s="139"/>
    </row>
    <row r="4240" spans="4:4" x14ac:dyDescent="0.2">
      <c r="D4240" s="139"/>
    </row>
    <row r="4241" spans="4:4" x14ac:dyDescent="0.2">
      <c r="D4241" s="139"/>
    </row>
    <row r="4242" spans="4:4" x14ac:dyDescent="0.2">
      <c r="D4242" s="139"/>
    </row>
    <row r="4243" spans="4:4" x14ac:dyDescent="0.2">
      <c r="D4243" s="139"/>
    </row>
    <row r="4244" spans="4:4" x14ac:dyDescent="0.2">
      <c r="D4244" s="139"/>
    </row>
    <row r="4245" spans="4:4" x14ac:dyDescent="0.2">
      <c r="D4245" s="139"/>
    </row>
    <row r="4246" spans="4:4" x14ac:dyDescent="0.2">
      <c r="D4246" s="139"/>
    </row>
    <row r="4247" spans="4:4" x14ac:dyDescent="0.2">
      <c r="D4247" s="139"/>
    </row>
    <row r="4248" spans="4:4" x14ac:dyDescent="0.2">
      <c r="D4248" s="139"/>
    </row>
    <row r="4249" spans="4:4" x14ac:dyDescent="0.2">
      <c r="D4249" s="139"/>
    </row>
    <row r="4250" spans="4:4" x14ac:dyDescent="0.2">
      <c r="D4250" s="139"/>
    </row>
    <row r="4251" spans="4:4" x14ac:dyDescent="0.2">
      <c r="D4251" s="139"/>
    </row>
    <row r="4252" spans="4:4" x14ac:dyDescent="0.2">
      <c r="D4252" s="139"/>
    </row>
    <row r="4253" spans="4:4" x14ac:dyDescent="0.2">
      <c r="D4253" s="139"/>
    </row>
    <row r="4254" spans="4:4" x14ac:dyDescent="0.2">
      <c r="D4254" s="139"/>
    </row>
    <row r="4255" spans="4:4" x14ac:dyDescent="0.2">
      <c r="D4255" s="139"/>
    </row>
    <row r="4256" spans="4:4" x14ac:dyDescent="0.2">
      <c r="D4256" s="139"/>
    </row>
    <row r="4257" spans="4:4" x14ac:dyDescent="0.2">
      <c r="D4257" s="139"/>
    </row>
    <row r="4258" spans="4:4" x14ac:dyDescent="0.2">
      <c r="D4258" s="139"/>
    </row>
    <row r="4259" spans="4:4" x14ac:dyDescent="0.2">
      <c r="D4259" s="139"/>
    </row>
    <row r="4260" spans="4:4" x14ac:dyDescent="0.2">
      <c r="D4260" s="139"/>
    </row>
    <row r="4261" spans="4:4" x14ac:dyDescent="0.2">
      <c r="D4261" s="139"/>
    </row>
    <row r="4262" spans="4:4" x14ac:dyDescent="0.2">
      <c r="D4262" s="139"/>
    </row>
    <row r="4263" spans="4:4" x14ac:dyDescent="0.2">
      <c r="D4263" s="139"/>
    </row>
    <row r="4264" spans="4:4" x14ac:dyDescent="0.2">
      <c r="D4264" s="139"/>
    </row>
    <row r="4265" spans="4:4" x14ac:dyDescent="0.2">
      <c r="D4265" s="139"/>
    </row>
    <row r="4266" spans="4:4" x14ac:dyDescent="0.2">
      <c r="D4266" s="139"/>
    </row>
    <row r="4267" spans="4:4" x14ac:dyDescent="0.2">
      <c r="D4267" s="139"/>
    </row>
    <row r="4268" spans="4:4" x14ac:dyDescent="0.2">
      <c r="D4268" s="139"/>
    </row>
    <row r="4269" spans="4:4" x14ac:dyDescent="0.2">
      <c r="D4269" s="139"/>
    </row>
    <row r="4270" spans="4:4" x14ac:dyDescent="0.2">
      <c r="D4270" s="139"/>
    </row>
    <row r="4271" spans="4:4" x14ac:dyDescent="0.2">
      <c r="D4271" s="139"/>
    </row>
    <row r="4272" spans="4:4" x14ac:dyDescent="0.2">
      <c r="D4272" s="139"/>
    </row>
    <row r="4273" spans="4:4" x14ac:dyDescent="0.2">
      <c r="D4273" s="139"/>
    </row>
    <row r="4274" spans="4:4" x14ac:dyDescent="0.2">
      <c r="D4274" s="139"/>
    </row>
    <row r="4275" spans="4:4" x14ac:dyDescent="0.2">
      <c r="D4275" s="139"/>
    </row>
    <row r="4276" spans="4:4" x14ac:dyDescent="0.2">
      <c r="D4276" s="139"/>
    </row>
    <row r="4277" spans="4:4" x14ac:dyDescent="0.2">
      <c r="D4277" s="139"/>
    </row>
    <row r="4278" spans="4:4" x14ac:dyDescent="0.2">
      <c r="D4278" s="139"/>
    </row>
    <row r="4279" spans="4:4" x14ac:dyDescent="0.2">
      <c r="D4279" s="139"/>
    </row>
    <row r="4280" spans="4:4" x14ac:dyDescent="0.2">
      <c r="D4280" s="139"/>
    </row>
    <row r="4281" spans="4:4" x14ac:dyDescent="0.2">
      <c r="D4281" s="139"/>
    </row>
    <row r="4282" spans="4:4" x14ac:dyDescent="0.2">
      <c r="D4282" s="139"/>
    </row>
    <row r="4283" spans="4:4" x14ac:dyDescent="0.2">
      <c r="D4283" s="139"/>
    </row>
    <row r="4284" spans="4:4" x14ac:dyDescent="0.2">
      <c r="D4284" s="139"/>
    </row>
    <row r="4285" spans="4:4" x14ac:dyDescent="0.2">
      <c r="D4285" s="139"/>
    </row>
    <row r="4286" spans="4:4" x14ac:dyDescent="0.2">
      <c r="D4286" s="139"/>
    </row>
    <row r="4287" spans="4:4" x14ac:dyDescent="0.2">
      <c r="D4287" s="139"/>
    </row>
    <row r="4288" spans="4:4" x14ac:dyDescent="0.2">
      <c r="D4288" s="139"/>
    </row>
    <row r="4289" spans="4:4" x14ac:dyDescent="0.2">
      <c r="D4289" s="139"/>
    </row>
    <row r="4290" spans="4:4" x14ac:dyDescent="0.2">
      <c r="D4290" s="139"/>
    </row>
    <row r="4291" spans="4:4" x14ac:dyDescent="0.2">
      <c r="D4291" s="139"/>
    </row>
    <row r="4292" spans="4:4" x14ac:dyDescent="0.2">
      <c r="D4292" s="139"/>
    </row>
    <row r="4293" spans="4:4" x14ac:dyDescent="0.2">
      <c r="D4293" s="139"/>
    </row>
    <row r="4294" spans="4:4" x14ac:dyDescent="0.2">
      <c r="D4294" s="139"/>
    </row>
    <row r="4295" spans="4:4" x14ac:dyDescent="0.2">
      <c r="D4295" s="139"/>
    </row>
    <row r="4296" spans="4:4" x14ac:dyDescent="0.2">
      <c r="D4296" s="139"/>
    </row>
    <row r="4297" spans="4:4" x14ac:dyDescent="0.2">
      <c r="D4297" s="139"/>
    </row>
    <row r="4298" spans="4:4" x14ac:dyDescent="0.2">
      <c r="D4298" s="139"/>
    </row>
    <row r="4299" spans="4:4" x14ac:dyDescent="0.2">
      <c r="D4299" s="139"/>
    </row>
    <row r="4300" spans="4:4" x14ac:dyDescent="0.2">
      <c r="D4300" s="139"/>
    </row>
    <row r="4301" spans="4:4" x14ac:dyDescent="0.2">
      <c r="D4301" s="139"/>
    </row>
    <row r="4302" spans="4:4" x14ac:dyDescent="0.2">
      <c r="D4302" s="139"/>
    </row>
    <row r="4303" spans="4:4" x14ac:dyDescent="0.2">
      <c r="D4303" s="139"/>
    </row>
    <row r="4304" spans="4:4" x14ac:dyDescent="0.2">
      <c r="D4304" s="139"/>
    </row>
    <row r="4305" spans="4:4" x14ac:dyDescent="0.2">
      <c r="D4305" s="139"/>
    </row>
    <row r="4306" spans="4:4" x14ac:dyDescent="0.2">
      <c r="D4306" s="139"/>
    </row>
    <row r="4307" spans="4:4" x14ac:dyDescent="0.2">
      <c r="D4307" s="139"/>
    </row>
    <row r="4308" spans="4:4" x14ac:dyDescent="0.2">
      <c r="D4308" s="139"/>
    </row>
    <row r="4309" spans="4:4" x14ac:dyDescent="0.2">
      <c r="D4309" s="139"/>
    </row>
    <row r="4310" spans="4:4" x14ac:dyDescent="0.2">
      <c r="D4310" s="139"/>
    </row>
    <row r="4311" spans="4:4" x14ac:dyDescent="0.2">
      <c r="D4311" s="139"/>
    </row>
    <row r="4312" spans="4:4" x14ac:dyDescent="0.2">
      <c r="D4312" s="139"/>
    </row>
    <row r="4313" spans="4:4" x14ac:dyDescent="0.2">
      <c r="D4313" s="139"/>
    </row>
    <row r="4314" spans="4:4" x14ac:dyDescent="0.2">
      <c r="D4314" s="139"/>
    </row>
    <row r="4315" spans="4:4" x14ac:dyDescent="0.2">
      <c r="D4315" s="139"/>
    </row>
    <row r="4316" spans="4:4" x14ac:dyDescent="0.2">
      <c r="D4316" s="139"/>
    </row>
    <row r="4317" spans="4:4" x14ac:dyDescent="0.2">
      <c r="D4317" s="139"/>
    </row>
    <row r="4318" spans="4:4" x14ac:dyDescent="0.2">
      <c r="D4318" s="139"/>
    </row>
    <row r="4319" spans="4:4" x14ac:dyDescent="0.2">
      <c r="D4319" s="139"/>
    </row>
    <row r="4320" spans="4:4" x14ac:dyDescent="0.2">
      <c r="D4320" s="139"/>
    </row>
    <row r="4321" spans="4:4" x14ac:dyDescent="0.2">
      <c r="D4321" s="139"/>
    </row>
    <row r="4322" spans="4:4" x14ac:dyDescent="0.2">
      <c r="D4322" s="139"/>
    </row>
    <row r="4323" spans="4:4" x14ac:dyDescent="0.2">
      <c r="D4323" s="139"/>
    </row>
    <row r="4324" spans="4:4" x14ac:dyDescent="0.2">
      <c r="D4324" s="139"/>
    </row>
    <row r="4325" spans="4:4" x14ac:dyDescent="0.2">
      <c r="D4325" s="139"/>
    </row>
    <row r="4326" spans="4:4" x14ac:dyDescent="0.2">
      <c r="D4326" s="139"/>
    </row>
    <row r="4327" spans="4:4" x14ac:dyDescent="0.2">
      <c r="D4327" s="139"/>
    </row>
    <row r="4328" spans="4:4" x14ac:dyDescent="0.2">
      <c r="D4328" s="139"/>
    </row>
    <row r="4329" spans="4:4" x14ac:dyDescent="0.2">
      <c r="D4329" s="139"/>
    </row>
    <row r="4330" spans="4:4" x14ac:dyDescent="0.2">
      <c r="D4330" s="139"/>
    </row>
    <row r="4331" spans="4:4" x14ac:dyDescent="0.2">
      <c r="D4331" s="139"/>
    </row>
    <row r="4332" spans="4:4" x14ac:dyDescent="0.2">
      <c r="D4332" s="139"/>
    </row>
    <row r="4333" spans="4:4" x14ac:dyDescent="0.2">
      <c r="D4333" s="139"/>
    </row>
    <row r="4334" spans="4:4" x14ac:dyDescent="0.2">
      <c r="D4334" s="139"/>
    </row>
    <row r="4335" spans="4:4" x14ac:dyDescent="0.2">
      <c r="D4335" s="139"/>
    </row>
    <row r="4336" spans="4:4" x14ac:dyDescent="0.2">
      <c r="D4336" s="139"/>
    </row>
    <row r="4337" spans="4:4" x14ac:dyDescent="0.2">
      <c r="D4337" s="139"/>
    </row>
    <row r="4338" spans="4:4" x14ac:dyDescent="0.2">
      <c r="D4338" s="139"/>
    </row>
    <row r="4339" spans="4:4" x14ac:dyDescent="0.2">
      <c r="D4339" s="139"/>
    </row>
    <row r="4340" spans="4:4" x14ac:dyDescent="0.2">
      <c r="D4340" s="139"/>
    </row>
    <row r="4341" spans="4:4" x14ac:dyDescent="0.2">
      <c r="D4341" s="139"/>
    </row>
    <row r="4342" spans="4:4" x14ac:dyDescent="0.2">
      <c r="D4342" s="139"/>
    </row>
    <row r="4343" spans="4:4" x14ac:dyDescent="0.2">
      <c r="D4343" s="139"/>
    </row>
    <row r="4344" spans="4:4" x14ac:dyDescent="0.2">
      <c r="D4344" s="139"/>
    </row>
    <row r="4345" spans="4:4" x14ac:dyDescent="0.2">
      <c r="D4345" s="139"/>
    </row>
    <row r="4346" spans="4:4" x14ac:dyDescent="0.2">
      <c r="D4346" s="139"/>
    </row>
    <row r="4347" spans="4:4" x14ac:dyDescent="0.2">
      <c r="D4347" s="139"/>
    </row>
    <row r="4348" spans="4:4" x14ac:dyDescent="0.2">
      <c r="D4348" s="139"/>
    </row>
    <row r="4349" spans="4:4" x14ac:dyDescent="0.2">
      <c r="D4349" s="139"/>
    </row>
    <row r="4350" spans="4:4" x14ac:dyDescent="0.2">
      <c r="D4350" s="139"/>
    </row>
    <row r="4351" spans="4:4" x14ac:dyDescent="0.2">
      <c r="D4351" s="139"/>
    </row>
    <row r="4352" spans="4:4" x14ac:dyDescent="0.2">
      <c r="D4352" s="139"/>
    </row>
    <row r="4353" spans="4:4" x14ac:dyDescent="0.2">
      <c r="D4353" s="139"/>
    </row>
    <row r="4354" spans="4:4" x14ac:dyDescent="0.2">
      <c r="D4354" s="139"/>
    </row>
    <row r="4355" spans="4:4" x14ac:dyDescent="0.2">
      <c r="D4355" s="139"/>
    </row>
    <row r="4356" spans="4:4" x14ac:dyDescent="0.2">
      <c r="D4356" s="139"/>
    </row>
    <row r="4357" spans="4:4" x14ac:dyDescent="0.2">
      <c r="D4357" s="139"/>
    </row>
    <row r="4358" spans="4:4" x14ac:dyDescent="0.2">
      <c r="D4358" s="139"/>
    </row>
    <row r="4359" spans="4:4" x14ac:dyDescent="0.2">
      <c r="D4359" s="139"/>
    </row>
    <row r="4360" spans="4:4" x14ac:dyDescent="0.2">
      <c r="D4360" s="139"/>
    </row>
    <row r="4361" spans="4:4" x14ac:dyDescent="0.2">
      <c r="D4361" s="139"/>
    </row>
    <row r="4362" spans="4:4" x14ac:dyDescent="0.2">
      <c r="D4362" s="139"/>
    </row>
    <row r="4363" spans="4:4" x14ac:dyDescent="0.2">
      <c r="D4363" s="139"/>
    </row>
    <row r="4364" spans="4:4" x14ac:dyDescent="0.2">
      <c r="D4364" s="139"/>
    </row>
    <row r="4365" spans="4:4" x14ac:dyDescent="0.2">
      <c r="D4365" s="139"/>
    </row>
    <row r="4366" spans="4:4" x14ac:dyDescent="0.2">
      <c r="D4366" s="139"/>
    </row>
    <row r="4367" spans="4:4" x14ac:dyDescent="0.2">
      <c r="D4367" s="139"/>
    </row>
    <row r="4368" spans="4:4" x14ac:dyDescent="0.2">
      <c r="D4368" s="139"/>
    </row>
    <row r="4369" spans="4:4" x14ac:dyDescent="0.2">
      <c r="D4369" s="139"/>
    </row>
    <row r="4370" spans="4:4" x14ac:dyDescent="0.2">
      <c r="D4370" s="139"/>
    </row>
    <row r="4371" spans="4:4" x14ac:dyDescent="0.2">
      <c r="D4371" s="139"/>
    </row>
    <row r="4372" spans="4:4" x14ac:dyDescent="0.2">
      <c r="D4372" s="139"/>
    </row>
    <row r="4373" spans="4:4" x14ac:dyDescent="0.2">
      <c r="D4373" s="139"/>
    </row>
    <row r="4374" spans="4:4" x14ac:dyDescent="0.2">
      <c r="D4374" s="139"/>
    </row>
    <row r="4375" spans="4:4" x14ac:dyDescent="0.2">
      <c r="D4375" s="139"/>
    </row>
    <row r="4376" spans="4:4" x14ac:dyDescent="0.2">
      <c r="D4376" s="139"/>
    </row>
    <row r="4377" spans="4:4" x14ac:dyDescent="0.2">
      <c r="D4377" s="139"/>
    </row>
    <row r="4378" spans="4:4" x14ac:dyDescent="0.2">
      <c r="D4378" s="139"/>
    </row>
    <row r="4379" spans="4:4" x14ac:dyDescent="0.2">
      <c r="D4379" s="139"/>
    </row>
    <row r="4380" spans="4:4" x14ac:dyDescent="0.2">
      <c r="D4380" s="139"/>
    </row>
    <row r="4381" spans="4:4" x14ac:dyDescent="0.2">
      <c r="D4381" s="139"/>
    </row>
    <row r="4382" spans="4:4" x14ac:dyDescent="0.2">
      <c r="D4382" s="139"/>
    </row>
    <row r="4383" spans="4:4" x14ac:dyDescent="0.2">
      <c r="D4383" s="139"/>
    </row>
    <row r="4384" spans="4:4" x14ac:dyDescent="0.2">
      <c r="D4384" s="139"/>
    </row>
    <row r="4385" spans="4:4" x14ac:dyDescent="0.2">
      <c r="D4385" s="139"/>
    </row>
    <row r="4386" spans="4:4" x14ac:dyDescent="0.2">
      <c r="D4386" s="139"/>
    </row>
    <row r="4387" spans="4:4" x14ac:dyDescent="0.2">
      <c r="D4387" s="139"/>
    </row>
    <row r="4388" spans="4:4" x14ac:dyDescent="0.2">
      <c r="D4388" s="139"/>
    </row>
    <row r="4389" spans="4:4" x14ac:dyDescent="0.2">
      <c r="D4389" s="139"/>
    </row>
    <row r="4390" spans="4:4" x14ac:dyDescent="0.2">
      <c r="D4390" s="139"/>
    </row>
    <row r="4391" spans="4:4" x14ac:dyDescent="0.2">
      <c r="D4391" s="139"/>
    </row>
    <row r="4392" spans="4:4" x14ac:dyDescent="0.2">
      <c r="D4392" s="139"/>
    </row>
    <row r="4393" spans="4:4" x14ac:dyDescent="0.2">
      <c r="D4393" s="139"/>
    </row>
    <row r="4394" spans="4:4" x14ac:dyDescent="0.2">
      <c r="D4394" s="139"/>
    </row>
    <row r="4395" spans="4:4" x14ac:dyDescent="0.2">
      <c r="D4395" s="139"/>
    </row>
    <row r="4396" spans="4:4" x14ac:dyDescent="0.2">
      <c r="D4396" s="139"/>
    </row>
    <row r="4397" spans="4:4" x14ac:dyDescent="0.2">
      <c r="D4397" s="139"/>
    </row>
    <row r="4398" spans="4:4" x14ac:dyDescent="0.2">
      <c r="D4398" s="139"/>
    </row>
    <row r="4399" spans="4:4" x14ac:dyDescent="0.2">
      <c r="D4399" s="139"/>
    </row>
    <row r="4400" spans="4:4" x14ac:dyDescent="0.2">
      <c r="D4400" s="139"/>
    </row>
    <row r="4401" spans="4:4" x14ac:dyDescent="0.2">
      <c r="D4401" s="139"/>
    </row>
    <row r="4402" spans="4:4" x14ac:dyDescent="0.2">
      <c r="D4402" s="139"/>
    </row>
    <row r="4403" spans="4:4" x14ac:dyDescent="0.2">
      <c r="D4403" s="139"/>
    </row>
    <row r="4404" spans="4:4" x14ac:dyDescent="0.2">
      <c r="D4404" s="139"/>
    </row>
    <row r="4405" spans="4:4" x14ac:dyDescent="0.2">
      <c r="D4405" s="139"/>
    </row>
    <row r="4406" spans="4:4" x14ac:dyDescent="0.2">
      <c r="D4406" s="139"/>
    </row>
    <row r="4407" spans="4:4" x14ac:dyDescent="0.2">
      <c r="D4407" s="139"/>
    </row>
    <row r="4408" spans="4:4" x14ac:dyDescent="0.2">
      <c r="D4408" s="139"/>
    </row>
    <row r="4409" spans="4:4" x14ac:dyDescent="0.2">
      <c r="D4409" s="139"/>
    </row>
    <row r="4410" spans="4:4" x14ac:dyDescent="0.2">
      <c r="D4410" s="139"/>
    </row>
    <row r="4411" spans="4:4" x14ac:dyDescent="0.2">
      <c r="D4411" s="139"/>
    </row>
    <row r="4412" spans="4:4" x14ac:dyDescent="0.2">
      <c r="D4412" s="139"/>
    </row>
    <row r="4413" spans="4:4" x14ac:dyDescent="0.2">
      <c r="D4413" s="139"/>
    </row>
    <row r="4414" spans="4:4" x14ac:dyDescent="0.2">
      <c r="D4414" s="139"/>
    </row>
    <row r="4415" spans="4:4" x14ac:dyDescent="0.2">
      <c r="D4415" s="139"/>
    </row>
    <row r="4416" spans="4:4" x14ac:dyDescent="0.2">
      <c r="D4416" s="139"/>
    </row>
    <row r="4417" spans="4:4" x14ac:dyDescent="0.2">
      <c r="D4417" s="139"/>
    </row>
    <row r="4418" spans="4:4" x14ac:dyDescent="0.2">
      <c r="D4418" s="139"/>
    </row>
    <row r="4419" spans="4:4" x14ac:dyDescent="0.2">
      <c r="D4419" s="139"/>
    </row>
    <row r="4420" spans="4:4" x14ac:dyDescent="0.2">
      <c r="D4420" s="139"/>
    </row>
    <row r="4421" spans="4:4" x14ac:dyDescent="0.2">
      <c r="D4421" s="139"/>
    </row>
    <row r="4422" spans="4:4" x14ac:dyDescent="0.2">
      <c r="D4422" s="139"/>
    </row>
    <row r="4423" spans="4:4" x14ac:dyDescent="0.2">
      <c r="D4423" s="139"/>
    </row>
    <row r="4424" spans="4:4" x14ac:dyDescent="0.2">
      <c r="D4424" s="139"/>
    </row>
    <row r="4425" spans="4:4" x14ac:dyDescent="0.2">
      <c r="D4425" s="139"/>
    </row>
    <row r="4426" spans="4:4" x14ac:dyDescent="0.2">
      <c r="D4426" s="139"/>
    </row>
    <row r="4427" spans="4:4" x14ac:dyDescent="0.2">
      <c r="D4427" s="139"/>
    </row>
    <row r="4428" spans="4:4" x14ac:dyDescent="0.2">
      <c r="D4428" s="139"/>
    </row>
    <row r="4429" spans="4:4" x14ac:dyDescent="0.2">
      <c r="D4429" s="139"/>
    </row>
    <row r="4430" spans="4:4" x14ac:dyDescent="0.2">
      <c r="D4430" s="139"/>
    </row>
    <row r="4431" spans="4:4" x14ac:dyDescent="0.2">
      <c r="D4431" s="139"/>
    </row>
    <row r="4432" spans="4:4" x14ac:dyDescent="0.2">
      <c r="D4432" s="139"/>
    </row>
    <row r="4433" spans="4:4" x14ac:dyDescent="0.2">
      <c r="D4433" s="139"/>
    </row>
    <row r="4434" spans="4:4" x14ac:dyDescent="0.2">
      <c r="D4434" s="139"/>
    </row>
    <row r="4435" spans="4:4" x14ac:dyDescent="0.2">
      <c r="D4435" s="139"/>
    </row>
    <row r="4436" spans="4:4" x14ac:dyDescent="0.2">
      <c r="D4436" s="139"/>
    </row>
    <row r="4437" spans="4:4" x14ac:dyDescent="0.2">
      <c r="D4437" s="139"/>
    </row>
    <row r="4438" spans="4:4" x14ac:dyDescent="0.2">
      <c r="D4438" s="139"/>
    </row>
    <row r="4439" spans="4:4" x14ac:dyDescent="0.2">
      <c r="D4439" s="139"/>
    </row>
    <row r="4440" spans="4:4" x14ac:dyDescent="0.2">
      <c r="D4440" s="139"/>
    </row>
    <row r="4441" spans="4:4" x14ac:dyDescent="0.2">
      <c r="D4441" s="139"/>
    </row>
    <row r="4442" spans="4:4" x14ac:dyDescent="0.2">
      <c r="D4442" s="139"/>
    </row>
    <row r="4443" spans="4:4" x14ac:dyDescent="0.2">
      <c r="D4443" s="139"/>
    </row>
    <row r="4444" spans="4:4" x14ac:dyDescent="0.2">
      <c r="D4444" s="139"/>
    </row>
    <row r="4445" spans="4:4" x14ac:dyDescent="0.2">
      <c r="D4445" s="139"/>
    </row>
    <row r="4446" spans="4:4" x14ac:dyDescent="0.2">
      <c r="D4446" s="139"/>
    </row>
    <row r="4447" spans="4:4" x14ac:dyDescent="0.2">
      <c r="D4447" s="139"/>
    </row>
    <row r="4448" spans="4:4" x14ac:dyDescent="0.2">
      <c r="D4448" s="139"/>
    </row>
    <row r="4449" spans="4:4" x14ac:dyDescent="0.2">
      <c r="D4449" s="139"/>
    </row>
    <row r="4450" spans="4:4" x14ac:dyDescent="0.2">
      <c r="D4450" s="139"/>
    </row>
    <row r="4451" spans="4:4" x14ac:dyDescent="0.2">
      <c r="D4451" s="139"/>
    </row>
    <row r="4452" spans="4:4" x14ac:dyDescent="0.2">
      <c r="D4452" s="139"/>
    </row>
    <row r="4453" spans="4:4" x14ac:dyDescent="0.2">
      <c r="D4453" s="139"/>
    </row>
    <row r="4454" spans="4:4" x14ac:dyDescent="0.2">
      <c r="D4454" s="139"/>
    </row>
    <row r="4455" spans="4:4" x14ac:dyDescent="0.2">
      <c r="D4455" s="139"/>
    </row>
    <row r="4456" spans="4:4" x14ac:dyDescent="0.2">
      <c r="D4456" s="139"/>
    </row>
    <row r="4457" spans="4:4" x14ac:dyDescent="0.2">
      <c r="D4457" s="139"/>
    </row>
    <row r="4458" spans="4:4" x14ac:dyDescent="0.2">
      <c r="D4458" s="139"/>
    </row>
    <row r="4459" spans="4:4" x14ac:dyDescent="0.2">
      <c r="D4459" s="139"/>
    </row>
    <row r="4460" spans="4:4" x14ac:dyDescent="0.2">
      <c r="D4460" s="139"/>
    </row>
    <row r="4461" spans="4:4" x14ac:dyDescent="0.2">
      <c r="D4461" s="139"/>
    </row>
    <row r="4462" spans="4:4" x14ac:dyDescent="0.2">
      <c r="D4462" s="139"/>
    </row>
    <row r="4463" spans="4:4" x14ac:dyDescent="0.2">
      <c r="D4463" s="139"/>
    </row>
    <row r="4464" spans="4:4" x14ac:dyDescent="0.2">
      <c r="D4464" s="139"/>
    </row>
    <row r="4465" spans="4:4" x14ac:dyDescent="0.2">
      <c r="D4465" s="139"/>
    </row>
    <row r="4466" spans="4:4" x14ac:dyDescent="0.2">
      <c r="D4466" s="139"/>
    </row>
    <row r="4467" spans="4:4" x14ac:dyDescent="0.2">
      <c r="D4467" s="139"/>
    </row>
    <row r="4468" spans="4:4" x14ac:dyDescent="0.2">
      <c r="D4468" s="139"/>
    </row>
    <row r="4469" spans="4:4" x14ac:dyDescent="0.2">
      <c r="D4469" s="139"/>
    </row>
    <row r="4470" spans="4:4" x14ac:dyDescent="0.2">
      <c r="D4470" s="139"/>
    </row>
    <row r="4471" spans="4:4" x14ac:dyDescent="0.2">
      <c r="D4471" s="139"/>
    </row>
    <row r="4472" spans="4:4" x14ac:dyDescent="0.2">
      <c r="D4472" s="139"/>
    </row>
    <row r="4473" spans="4:4" x14ac:dyDescent="0.2">
      <c r="D4473" s="139"/>
    </row>
    <row r="4474" spans="4:4" x14ac:dyDescent="0.2">
      <c r="D4474" s="139"/>
    </row>
    <row r="4475" spans="4:4" x14ac:dyDescent="0.2">
      <c r="D4475" s="139"/>
    </row>
    <row r="4476" spans="4:4" x14ac:dyDescent="0.2">
      <c r="D4476" s="139"/>
    </row>
    <row r="4477" spans="4:4" x14ac:dyDescent="0.2">
      <c r="D4477" s="139"/>
    </row>
    <row r="4478" spans="4:4" x14ac:dyDescent="0.2">
      <c r="D4478" s="139"/>
    </row>
    <row r="4479" spans="4:4" x14ac:dyDescent="0.2">
      <c r="D4479" s="139"/>
    </row>
    <row r="4480" spans="4:4" x14ac:dyDescent="0.2">
      <c r="D4480" s="139"/>
    </row>
    <row r="4481" spans="4:4" x14ac:dyDescent="0.2">
      <c r="D4481" s="139"/>
    </row>
    <row r="4482" spans="4:4" x14ac:dyDescent="0.2">
      <c r="D4482" s="139"/>
    </row>
    <row r="4483" spans="4:4" x14ac:dyDescent="0.2">
      <c r="D4483" s="139"/>
    </row>
    <row r="4484" spans="4:4" x14ac:dyDescent="0.2">
      <c r="D4484" s="139"/>
    </row>
    <row r="4485" spans="4:4" x14ac:dyDescent="0.2">
      <c r="D4485" s="139"/>
    </row>
    <row r="4486" spans="4:4" x14ac:dyDescent="0.2">
      <c r="D4486" s="139"/>
    </row>
    <row r="4487" spans="4:4" x14ac:dyDescent="0.2">
      <c r="D4487" s="139"/>
    </row>
    <row r="4488" spans="4:4" x14ac:dyDescent="0.2">
      <c r="D4488" s="139"/>
    </row>
    <row r="4489" spans="4:4" x14ac:dyDescent="0.2">
      <c r="D4489" s="139"/>
    </row>
    <row r="4490" spans="4:4" x14ac:dyDescent="0.2">
      <c r="D4490" s="139"/>
    </row>
    <row r="4491" spans="4:4" x14ac:dyDescent="0.2">
      <c r="D4491" s="139"/>
    </row>
    <row r="4492" spans="4:4" x14ac:dyDescent="0.2">
      <c r="D4492" s="139"/>
    </row>
    <row r="4493" spans="4:4" x14ac:dyDescent="0.2">
      <c r="D4493" s="139"/>
    </row>
    <row r="4494" spans="4:4" x14ac:dyDescent="0.2">
      <c r="D4494" s="139"/>
    </row>
    <row r="4495" spans="4:4" x14ac:dyDescent="0.2">
      <c r="D4495" s="139"/>
    </row>
    <row r="4496" spans="4:4" x14ac:dyDescent="0.2">
      <c r="D4496" s="139"/>
    </row>
    <row r="4497" spans="4:4" x14ac:dyDescent="0.2">
      <c r="D4497" s="139"/>
    </row>
    <row r="4498" spans="4:4" x14ac:dyDescent="0.2">
      <c r="D4498" s="139"/>
    </row>
    <row r="4499" spans="4:4" x14ac:dyDescent="0.2">
      <c r="D4499" s="139"/>
    </row>
    <row r="4500" spans="4:4" x14ac:dyDescent="0.2">
      <c r="D4500" s="139"/>
    </row>
    <row r="4501" spans="4:4" x14ac:dyDescent="0.2">
      <c r="D4501" s="139"/>
    </row>
    <row r="4502" spans="4:4" x14ac:dyDescent="0.2">
      <c r="D4502" s="139"/>
    </row>
    <row r="4503" spans="4:4" x14ac:dyDescent="0.2">
      <c r="D4503" s="139"/>
    </row>
    <row r="4504" spans="4:4" x14ac:dyDescent="0.2">
      <c r="D4504" s="139"/>
    </row>
    <row r="4505" spans="4:4" x14ac:dyDescent="0.2">
      <c r="D4505" s="139"/>
    </row>
    <row r="4506" spans="4:4" x14ac:dyDescent="0.2">
      <c r="D4506" s="139"/>
    </row>
    <row r="4507" spans="4:4" x14ac:dyDescent="0.2">
      <c r="D4507" s="139"/>
    </row>
    <row r="4508" spans="4:4" x14ac:dyDescent="0.2">
      <c r="D4508" s="139"/>
    </row>
    <row r="4509" spans="4:4" x14ac:dyDescent="0.2">
      <c r="D4509" s="139"/>
    </row>
    <row r="4510" spans="4:4" x14ac:dyDescent="0.2">
      <c r="D4510" s="139"/>
    </row>
    <row r="4511" spans="4:4" x14ac:dyDescent="0.2">
      <c r="D4511" s="139"/>
    </row>
    <row r="4512" spans="4:4" x14ac:dyDescent="0.2">
      <c r="D4512" s="139"/>
    </row>
    <row r="4513" spans="4:4" x14ac:dyDescent="0.2">
      <c r="D4513" s="139"/>
    </row>
    <row r="4514" spans="4:4" x14ac:dyDescent="0.2">
      <c r="D4514" s="139"/>
    </row>
    <row r="4515" spans="4:4" x14ac:dyDescent="0.2">
      <c r="D4515" s="139"/>
    </row>
    <row r="4516" spans="4:4" x14ac:dyDescent="0.2">
      <c r="D4516" s="139"/>
    </row>
    <row r="4517" spans="4:4" x14ac:dyDescent="0.2">
      <c r="D4517" s="139"/>
    </row>
    <row r="4518" spans="4:4" x14ac:dyDescent="0.2">
      <c r="D4518" s="139"/>
    </row>
    <row r="4519" spans="4:4" x14ac:dyDescent="0.2">
      <c r="D4519" s="139"/>
    </row>
    <row r="4520" spans="4:4" x14ac:dyDescent="0.2">
      <c r="D4520" s="139"/>
    </row>
    <row r="4521" spans="4:4" x14ac:dyDescent="0.2">
      <c r="D4521" s="139"/>
    </row>
    <row r="4522" spans="4:4" x14ac:dyDescent="0.2">
      <c r="D4522" s="139"/>
    </row>
    <row r="4523" spans="4:4" x14ac:dyDescent="0.2">
      <c r="D4523" s="139"/>
    </row>
    <row r="4524" spans="4:4" x14ac:dyDescent="0.2">
      <c r="D4524" s="139"/>
    </row>
    <row r="4525" spans="4:4" x14ac:dyDescent="0.2">
      <c r="D4525" s="139"/>
    </row>
    <row r="4526" spans="4:4" x14ac:dyDescent="0.2">
      <c r="D4526" s="139"/>
    </row>
    <row r="4527" spans="4:4" x14ac:dyDescent="0.2">
      <c r="D4527" s="139"/>
    </row>
    <row r="4528" spans="4:4" x14ac:dyDescent="0.2">
      <c r="D4528" s="139"/>
    </row>
    <row r="4529" spans="4:4" x14ac:dyDescent="0.2">
      <c r="D4529" s="139"/>
    </row>
    <row r="4530" spans="4:4" x14ac:dyDescent="0.2">
      <c r="D4530" s="139"/>
    </row>
    <row r="4531" spans="4:4" x14ac:dyDescent="0.2">
      <c r="D4531" s="139"/>
    </row>
    <row r="4532" spans="4:4" x14ac:dyDescent="0.2">
      <c r="D4532" s="139"/>
    </row>
    <row r="4533" spans="4:4" x14ac:dyDescent="0.2">
      <c r="D4533" s="139"/>
    </row>
    <row r="4534" spans="4:4" x14ac:dyDescent="0.2">
      <c r="D4534" s="139"/>
    </row>
    <row r="4535" spans="4:4" x14ac:dyDescent="0.2">
      <c r="D4535" s="139"/>
    </row>
    <row r="4536" spans="4:4" x14ac:dyDescent="0.2">
      <c r="D4536" s="139"/>
    </row>
    <row r="4537" spans="4:4" x14ac:dyDescent="0.2">
      <c r="D4537" s="139"/>
    </row>
    <row r="4538" spans="4:4" x14ac:dyDescent="0.2">
      <c r="D4538" s="139"/>
    </row>
    <row r="4539" spans="4:4" x14ac:dyDescent="0.2">
      <c r="D4539" s="139"/>
    </row>
    <row r="4540" spans="4:4" x14ac:dyDescent="0.2">
      <c r="D4540" s="139"/>
    </row>
    <row r="4541" spans="4:4" x14ac:dyDescent="0.2">
      <c r="D4541" s="139"/>
    </row>
    <row r="4542" spans="4:4" x14ac:dyDescent="0.2">
      <c r="D4542" s="139"/>
    </row>
    <row r="4543" spans="4:4" x14ac:dyDescent="0.2">
      <c r="D4543" s="139"/>
    </row>
    <row r="4544" spans="4:4" x14ac:dyDescent="0.2">
      <c r="D4544" s="139"/>
    </row>
    <row r="4545" spans="4:4" x14ac:dyDescent="0.2">
      <c r="D4545" s="139"/>
    </row>
    <row r="4546" spans="4:4" x14ac:dyDescent="0.2">
      <c r="D4546" s="139"/>
    </row>
    <row r="4547" spans="4:4" x14ac:dyDescent="0.2">
      <c r="D4547" s="139"/>
    </row>
    <row r="4548" spans="4:4" x14ac:dyDescent="0.2">
      <c r="D4548" s="139"/>
    </row>
    <row r="4549" spans="4:4" x14ac:dyDescent="0.2">
      <c r="D4549" s="139"/>
    </row>
    <row r="4550" spans="4:4" x14ac:dyDescent="0.2">
      <c r="D4550" s="139"/>
    </row>
    <row r="4551" spans="4:4" x14ac:dyDescent="0.2">
      <c r="D4551" s="139"/>
    </row>
    <row r="4552" spans="4:4" x14ac:dyDescent="0.2">
      <c r="D4552" s="139"/>
    </row>
    <row r="4553" spans="4:4" x14ac:dyDescent="0.2">
      <c r="D4553" s="139"/>
    </row>
    <row r="4554" spans="4:4" x14ac:dyDescent="0.2">
      <c r="D4554" s="139"/>
    </row>
    <row r="4555" spans="4:4" x14ac:dyDescent="0.2">
      <c r="D4555" s="139"/>
    </row>
    <row r="4556" spans="4:4" x14ac:dyDescent="0.2">
      <c r="D4556" s="139"/>
    </row>
    <row r="4557" spans="4:4" x14ac:dyDescent="0.2">
      <c r="D4557" s="139"/>
    </row>
    <row r="4558" spans="4:4" x14ac:dyDescent="0.2">
      <c r="D4558" s="139"/>
    </row>
    <row r="4559" spans="4:4" x14ac:dyDescent="0.2">
      <c r="D4559" s="139"/>
    </row>
    <row r="4560" spans="4:4" x14ac:dyDescent="0.2">
      <c r="D4560" s="139"/>
    </row>
    <row r="4561" spans="4:4" x14ac:dyDescent="0.2">
      <c r="D4561" s="139"/>
    </row>
    <row r="4562" spans="4:4" x14ac:dyDescent="0.2">
      <c r="D4562" s="139"/>
    </row>
    <row r="4563" spans="4:4" x14ac:dyDescent="0.2">
      <c r="D4563" s="139"/>
    </row>
    <row r="4564" spans="4:4" x14ac:dyDescent="0.2">
      <c r="D4564" s="139"/>
    </row>
    <row r="4565" spans="4:4" x14ac:dyDescent="0.2">
      <c r="D4565" s="139"/>
    </row>
    <row r="4566" spans="4:4" x14ac:dyDescent="0.2">
      <c r="D4566" s="139"/>
    </row>
    <row r="4567" spans="4:4" x14ac:dyDescent="0.2">
      <c r="D4567" s="139"/>
    </row>
    <row r="4568" spans="4:4" x14ac:dyDescent="0.2">
      <c r="D4568" s="139"/>
    </row>
    <row r="4569" spans="4:4" x14ac:dyDescent="0.2">
      <c r="D4569" s="139"/>
    </row>
    <row r="4570" spans="4:4" x14ac:dyDescent="0.2">
      <c r="D4570" s="139"/>
    </row>
    <row r="4571" spans="4:4" x14ac:dyDescent="0.2">
      <c r="D4571" s="139"/>
    </row>
    <row r="4572" spans="4:4" x14ac:dyDescent="0.2">
      <c r="D4572" s="139"/>
    </row>
    <row r="4573" spans="4:4" x14ac:dyDescent="0.2">
      <c r="D4573" s="139"/>
    </row>
    <row r="4574" spans="4:4" x14ac:dyDescent="0.2">
      <c r="D4574" s="139"/>
    </row>
    <row r="4575" spans="4:4" x14ac:dyDescent="0.2">
      <c r="D4575" s="139"/>
    </row>
    <row r="4576" spans="4:4" x14ac:dyDescent="0.2">
      <c r="D4576" s="139"/>
    </row>
    <row r="4577" spans="4:4" x14ac:dyDescent="0.2">
      <c r="D4577" s="139"/>
    </row>
    <row r="4578" spans="4:4" x14ac:dyDescent="0.2">
      <c r="D4578" s="139"/>
    </row>
    <row r="4579" spans="4:4" x14ac:dyDescent="0.2">
      <c r="D4579" s="139"/>
    </row>
    <row r="4580" spans="4:4" x14ac:dyDescent="0.2">
      <c r="D4580" s="139"/>
    </row>
    <row r="4581" spans="4:4" x14ac:dyDescent="0.2">
      <c r="D4581" s="139"/>
    </row>
    <row r="4582" spans="4:4" x14ac:dyDescent="0.2">
      <c r="D4582" s="139"/>
    </row>
    <row r="4583" spans="4:4" x14ac:dyDescent="0.2">
      <c r="D4583" s="139"/>
    </row>
    <row r="4584" spans="4:4" x14ac:dyDescent="0.2">
      <c r="D4584" s="139"/>
    </row>
    <row r="4585" spans="4:4" x14ac:dyDescent="0.2">
      <c r="D4585" s="139"/>
    </row>
    <row r="4586" spans="4:4" x14ac:dyDescent="0.2">
      <c r="D4586" s="139"/>
    </row>
    <row r="4587" spans="4:4" x14ac:dyDescent="0.2">
      <c r="D4587" s="139"/>
    </row>
    <row r="4588" spans="4:4" x14ac:dyDescent="0.2">
      <c r="D4588" s="139"/>
    </row>
    <row r="4589" spans="4:4" x14ac:dyDescent="0.2">
      <c r="D4589" s="139"/>
    </row>
    <row r="4590" spans="4:4" x14ac:dyDescent="0.2">
      <c r="D4590" s="139"/>
    </row>
    <row r="4591" spans="4:4" x14ac:dyDescent="0.2">
      <c r="D4591" s="139"/>
    </row>
    <row r="4592" spans="4:4" x14ac:dyDescent="0.2">
      <c r="D4592" s="139"/>
    </row>
    <row r="4593" spans="4:4" x14ac:dyDescent="0.2">
      <c r="D4593" s="139"/>
    </row>
    <row r="4594" spans="4:4" x14ac:dyDescent="0.2">
      <c r="D4594" s="139"/>
    </row>
    <row r="4595" spans="4:4" x14ac:dyDescent="0.2">
      <c r="D4595" s="139"/>
    </row>
    <row r="4596" spans="4:4" x14ac:dyDescent="0.2">
      <c r="D4596" s="139"/>
    </row>
    <row r="4597" spans="4:4" x14ac:dyDescent="0.2">
      <c r="D4597" s="139"/>
    </row>
    <row r="4598" spans="4:4" x14ac:dyDescent="0.2">
      <c r="D4598" s="139"/>
    </row>
    <row r="4599" spans="4:4" x14ac:dyDescent="0.2">
      <c r="D4599" s="139"/>
    </row>
    <row r="4600" spans="4:4" x14ac:dyDescent="0.2">
      <c r="D4600" s="139"/>
    </row>
    <row r="4601" spans="4:4" x14ac:dyDescent="0.2">
      <c r="D4601" s="139"/>
    </row>
    <row r="4602" spans="4:4" x14ac:dyDescent="0.2">
      <c r="D4602" s="139"/>
    </row>
    <row r="4603" spans="4:4" x14ac:dyDescent="0.2">
      <c r="D4603" s="139"/>
    </row>
    <row r="4604" spans="4:4" x14ac:dyDescent="0.2">
      <c r="D4604" s="139"/>
    </row>
    <row r="4605" spans="4:4" x14ac:dyDescent="0.2">
      <c r="D4605" s="139"/>
    </row>
    <row r="4606" spans="4:4" x14ac:dyDescent="0.2">
      <c r="D4606" s="139"/>
    </row>
    <row r="4607" spans="4:4" x14ac:dyDescent="0.2">
      <c r="D4607" s="139"/>
    </row>
    <row r="4608" spans="4:4" x14ac:dyDescent="0.2">
      <c r="D4608" s="139"/>
    </row>
    <row r="4609" spans="4:4" x14ac:dyDescent="0.2">
      <c r="D4609" s="139"/>
    </row>
    <row r="4610" spans="4:4" x14ac:dyDescent="0.2">
      <c r="D4610" s="139"/>
    </row>
    <row r="4611" spans="4:4" x14ac:dyDescent="0.2">
      <c r="D4611" s="139"/>
    </row>
    <row r="4612" spans="4:4" x14ac:dyDescent="0.2">
      <c r="D4612" s="139"/>
    </row>
    <row r="4613" spans="4:4" x14ac:dyDescent="0.2">
      <c r="D4613" s="139"/>
    </row>
    <row r="4614" spans="4:4" x14ac:dyDescent="0.2">
      <c r="D4614" s="139"/>
    </row>
    <row r="4615" spans="4:4" x14ac:dyDescent="0.2">
      <c r="D4615" s="139"/>
    </row>
    <row r="4616" spans="4:4" x14ac:dyDescent="0.2">
      <c r="D4616" s="139"/>
    </row>
    <row r="4617" spans="4:4" x14ac:dyDescent="0.2">
      <c r="D4617" s="139"/>
    </row>
    <row r="4618" spans="4:4" x14ac:dyDescent="0.2">
      <c r="D4618" s="139"/>
    </row>
    <row r="4619" spans="4:4" x14ac:dyDescent="0.2">
      <c r="D4619" s="139"/>
    </row>
    <row r="4620" spans="4:4" x14ac:dyDescent="0.2">
      <c r="D4620" s="139"/>
    </row>
    <row r="4621" spans="4:4" x14ac:dyDescent="0.2">
      <c r="D4621" s="139"/>
    </row>
    <row r="4622" spans="4:4" x14ac:dyDescent="0.2">
      <c r="D4622" s="139"/>
    </row>
    <row r="4623" spans="4:4" x14ac:dyDescent="0.2">
      <c r="D4623" s="139"/>
    </row>
    <row r="4624" spans="4:4" x14ac:dyDescent="0.2">
      <c r="D4624" s="139"/>
    </row>
    <row r="4625" spans="4:4" x14ac:dyDescent="0.2">
      <c r="D4625" s="139"/>
    </row>
    <row r="4626" spans="4:4" x14ac:dyDescent="0.2">
      <c r="D4626" s="139"/>
    </row>
    <row r="4627" spans="4:4" x14ac:dyDescent="0.2">
      <c r="D4627" s="139"/>
    </row>
    <row r="4628" spans="4:4" x14ac:dyDescent="0.2">
      <c r="D4628" s="139"/>
    </row>
    <row r="4629" spans="4:4" x14ac:dyDescent="0.2">
      <c r="D4629" s="139"/>
    </row>
    <row r="4630" spans="4:4" x14ac:dyDescent="0.2">
      <c r="D4630" s="139"/>
    </row>
    <row r="4631" spans="4:4" x14ac:dyDescent="0.2">
      <c r="D4631" s="139"/>
    </row>
    <row r="4632" spans="4:4" x14ac:dyDescent="0.2">
      <c r="D4632" s="139"/>
    </row>
    <row r="4633" spans="4:4" x14ac:dyDescent="0.2">
      <c r="D4633" s="139"/>
    </row>
    <row r="4634" spans="4:4" x14ac:dyDescent="0.2">
      <c r="D4634" s="139"/>
    </row>
    <row r="4635" spans="4:4" x14ac:dyDescent="0.2">
      <c r="D4635" s="139"/>
    </row>
    <row r="4636" spans="4:4" x14ac:dyDescent="0.2">
      <c r="D4636" s="139"/>
    </row>
    <row r="4637" spans="4:4" x14ac:dyDescent="0.2">
      <c r="D4637" s="139"/>
    </row>
    <row r="4638" spans="4:4" x14ac:dyDescent="0.2">
      <c r="D4638" s="139"/>
    </row>
    <row r="4639" spans="4:4" x14ac:dyDescent="0.2">
      <c r="D4639" s="139"/>
    </row>
    <row r="4640" spans="4:4" x14ac:dyDescent="0.2">
      <c r="D4640" s="139"/>
    </row>
    <row r="4641" spans="4:4" x14ac:dyDescent="0.2">
      <c r="D4641" s="139"/>
    </row>
    <row r="4642" spans="4:4" x14ac:dyDescent="0.2">
      <c r="D4642" s="139"/>
    </row>
    <row r="4643" spans="4:4" x14ac:dyDescent="0.2">
      <c r="D4643" s="139"/>
    </row>
    <row r="4644" spans="4:4" x14ac:dyDescent="0.2">
      <c r="D4644" s="139"/>
    </row>
    <row r="4645" spans="4:4" x14ac:dyDescent="0.2">
      <c r="D4645" s="139"/>
    </row>
    <row r="4646" spans="4:4" x14ac:dyDescent="0.2">
      <c r="D4646" s="139"/>
    </row>
    <row r="4647" spans="4:4" x14ac:dyDescent="0.2">
      <c r="D4647" s="139"/>
    </row>
    <row r="4648" spans="4:4" x14ac:dyDescent="0.2">
      <c r="D4648" s="139"/>
    </row>
    <row r="4649" spans="4:4" x14ac:dyDescent="0.2">
      <c r="D4649" s="139"/>
    </row>
    <row r="4650" spans="4:4" x14ac:dyDescent="0.2">
      <c r="D4650" s="139"/>
    </row>
    <row r="4651" spans="4:4" x14ac:dyDescent="0.2">
      <c r="D4651" s="139"/>
    </row>
    <row r="4652" spans="4:4" x14ac:dyDescent="0.2">
      <c r="D4652" s="139"/>
    </row>
    <row r="4653" spans="4:4" x14ac:dyDescent="0.2">
      <c r="D4653" s="139"/>
    </row>
    <row r="4654" spans="4:4" x14ac:dyDescent="0.2">
      <c r="D4654" s="139"/>
    </row>
    <row r="4655" spans="4:4" x14ac:dyDescent="0.2">
      <c r="D4655" s="139"/>
    </row>
    <row r="4656" spans="4:4" x14ac:dyDescent="0.2">
      <c r="D4656" s="139"/>
    </row>
    <row r="4657" spans="4:4" x14ac:dyDescent="0.2">
      <c r="D4657" s="139"/>
    </row>
    <row r="4658" spans="4:4" x14ac:dyDescent="0.2">
      <c r="D4658" s="139"/>
    </row>
    <row r="4659" spans="4:4" x14ac:dyDescent="0.2">
      <c r="D4659" s="139"/>
    </row>
    <row r="4660" spans="4:4" x14ac:dyDescent="0.2">
      <c r="D4660" s="139"/>
    </row>
    <row r="4661" spans="4:4" x14ac:dyDescent="0.2">
      <c r="D4661" s="139"/>
    </row>
    <row r="4662" spans="4:4" x14ac:dyDescent="0.2">
      <c r="D4662" s="139"/>
    </row>
    <row r="4663" spans="4:4" x14ac:dyDescent="0.2">
      <c r="D4663" s="139"/>
    </row>
    <row r="4664" spans="4:4" x14ac:dyDescent="0.2">
      <c r="D4664" s="139"/>
    </row>
    <row r="4665" spans="4:4" x14ac:dyDescent="0.2">
      <c r="D4665" s="139"/>
    </row>
    <row r="4666" spans="4:4" x14ac:dyDescent="0.2">
      <c r="D4666" s="139"/>
    </row>
    <row r="4667" spans="4:4" x14ac:dyDescent="0.2">
      <c r="D4667" s="139"/>
    </row>
    <row r="4668" spans="4:4" x14ac:dyDescent="0.2">
      <c r="D4668" s="139"/>
    </row>
    <row r="4669" spans="4:4" x14ac:dyDescent="0.2">
      <c r="D4669" s="139"/>
    </row>
    <row r="4670" spans="4:4" x14ac:dyDescent="0.2">
      <c r="D4670" s="139"/>
    </row>
    <row r="4671" spans="4:4" x14ac:dyDescent="0.2">
      <c r="D4671" s="139"/>
    </row>
    <row r="4672" spans="4:4" x14ac:dyDescent="0.2">
      <c r="D4672" s="139"/>
    </row>
    <row r="4673" spans="4:4" x14ac:dyDescent="0.2">
      <c r="D4673" s="139"/>
    </row>
    <row r="4674" spans="4:4" x14ac:dyDescent="0.2">
      <c r="D4674" s="139"/>
    </row>
    <row r="4675" spans="4:4" x14ac:dyDescent="0.2">
      <c r="D4675" s="139"/>
    </row>
    <row r="4676" spans="4:4" x14ac:dyDescent="0.2">
      <c r="D4676" s="139"/>
    </row>
    <row r="4677" spans="4:4" x14ac:dyDescent="0.2">
      <c r="D4677" s="139"/>
    </row>
    <row r="4678" spans="4:4" x14ac:dyDescent="0.2">
      <c r="D4678" s="139"/>
    </row>
    <row r="4679" spans="4:4" x14ac:dyDescent="0.2">
      <c r="D4679" s="139"/>
    </row>
    <row r="4680" spans="4:4" x14ac:dyDescent="0.2">
      <c r="D4680" s="139"/>
    </row>
    <row r="4681" spans="4:4" x14ac:dyDescent="0.2">
      <c r="D4681" s="139"/>
    </row>
    <row r="4682" spans="4:4" x14ac:dyDescent="0.2">
      <c r="D4682" s="139"/>
    </row>
    <row r="4683" spans="4:4" x14ac:dyDescent="0.2">
      <c r="D4683" s="139"/>
    </row>
    <row r="4684" spans="4:4" x14ac:dyDescent="0.2">
      <c r="D4684" s="139"/>
    </row>
    <row r="4685" spans="4:4" x14ac:dyDescent="0.2">
      <c r="D4685" s="139"/>
    </row>
    <row r="4686" spans="4:4" x14ac:dyDescent="0.2">
      <c r="D4686" s="139"/>
    </row>
    <row r="4687" spans="4:4" x14ac:dyDescent="0.2">
      <c r="D4687" s="139"/>
    </row>
    <row r="4688" spans="4:4" x14ac:dyDescent="0.2">
      <c r="D4688" s="139"/>
    </row>
    <row r="4689" spans="4:4" x14ac:dyDescent="0.2">
      <c r="D4689" s="139"/>
    </row>
    <row r="4690" spans="4:4" x14ac:dyDescent="0.2">
      <c r="D4690" s="139"/>
    </row>
    <row r="4691" spans="4:4" x14ac:dyDescent="0.2">
      <c r="D4691" s="139"/>
    </row>
    <row r="4692" spans="4:4" x14ac:dyDescent="0.2">
      <c r="D4692" s="139"/>
    </row>
    <row r="4693" spans="4:4" x14ac:dyDescent="0.2">
      <c r="D4693" s="139"/>
    </row>
    <row r="4694" spans="4:4" x14ac:dyDescent="0.2">
      <c r="D4694" s="139"/>
    </row>
    <row r="4695" spans="4:4" x14ac:dyDescent="0.2">
      <c r="D4695" s="139"/>
    </row>
    <row r="4696" spans="4:4" x14ac:dyDescent="0.2">
      <c r="D4696" s="139"/>
    </row>
    <row r="4697" spans="4:4" x14ac:dyDescent="0.2">
      <c r="D4697" s="139"/>
    </row>
    <row r="4698" spans="4:4" x14ac:dyDescent="0.2">
      <c r="D4698" s="139"/>
    </row>
    <row r="4699" spans="4:4" x14ac:dyDescent="0.2">
      <c r="D4699" s="139"/>
    </row>
    <row r="4700" spans="4:4" x14ac:dyDescent="0.2">
      <c r="D4700" s="139"/>
    </row>
    <row r="4701" spans="4:4" x14ac:dyDescent="0.2">
      <c r="D4701" s="139"/>
    </row>
    <row r="4702" spans="4:4" x14ac:dyDescent="0.2">
      <c r="D4702" s="139"/>
    </row>
    <row r="4703" spans="4:4" x14ac:dyDescent="0.2">
      <c r="D4703" s="139"/>
    </row>
    <row r="4704" spans="4:4" x14ac:dyDescent="0.2">
      <c r="D4704" s="139"/>
    </row>
    <row r="4705" spans="4:4" x14ac:dyDescent="0.2">
      <c r="D4705" s="139"/>
    </row>
    <row r="4706" spans="4:4" x14ac:dyDescent="0.2">
      <c r="D4706" s="139"/>
    </row>
    <row r="4707" spans="4:4" x14ac:dyDescent="0.2">
      <c r="D4707" s="139"/>
    </row>
    <row r="4708" spans="4:4" x14ac:dyDescent="0.2">
      <c r="D4708" s="139"/>
    </row>
    <row r="4709" spans="4:4" x14ac:dyDescent="0.2">
      <c r="D4709" s="139"/>
    </row>
    <row r="4710" spans="4:4" x14ac:dyDescent="0.2">
      <c r="D4710" s="139"/>
    </row>
    <row r="4711" spans="4:4" x14ac:dyDescent="0.2">
      <c r="D4711" s="139"/>
    </row>
    <row r="4712" spans="4:4" x14ac:dyDescent="0.2">
      <c r="D4712" s="139"/>
    </row>
    <row r="4713" spans="4:4" x14ac:dyDescent="0.2">
      <c r="D4713" s="139"/>
    </row>
    <row r="4714" spans="4:4" x14ac:dyDescent="0.2">
      <c r="D4714" s="139"/>
    </row>
    <row r="4715" spans="4:4" x14ac:dyDescent="0.2">
      <c r="D4715" s="139"/>
    </row>
    <row r="4716" spans="4:4" x14ac:dyDescent="0.2">
      <c r="D4716" s="139"/>
    </row>
    <row r="4717" spans="4:4" x14ac:dyDescent="0.2">
      <c r="D4717" s="139"/>
    </row>
    <row r="4718" spans="4:4" x14ac:dyDescent="0.2">
      <c r="D4718" s="139"/>
    </row>
    <row r="4719" spans="4:4" x14ac:dyDescent="0.2">
      <c r="D4719" s="139"/>
    </row>
    <row r="4720" spans="4:4" x14ac:dyDescent="0.2">
      <c r="D4720" s="139"/>
    </row>
    <row r="4721" spans="4:4" x14ac:dyDescent="0.2">
      <c r="D4721" s="139"/>
    </row>
    <row r="4722" spans="4:4" x14ac:dyDescent="0.2">
      <c r="D4722" s="139"/>
    </row>
    <row r="4723" spans="4:4" x14ac:dyDescent="0.2">
      <c r="D4723" s="139"/>
    </row>
    <row r="4724" spans="4:4" x14ac:dyDescent="0.2">
      <c r="D4724" s="139"/>
    </row>
    <row r="4725" spans="4:4" x14ac:dyDescent="0.2">
      <c r="D4725" s="139"/>
    </row>
    <row r="4726" spans="4:4" x14ac:dyDescent="0.2">
      <c r="D4726" s="139"/>
    </row>
    <row r="4727" spans="4:4" x14ac:dyDescent="0.2">
      <c r="D4727" s="139"/>
    </row>
    <row r="4728" spans="4:4" x14ac:dyDescent="0.2">
      <c r="D4728" s="139"/>
    </row>
    <row r="4729" spans="4:4" x14ac:dyDescent="0.2">
      <c r="D4729" s="139"/>
    </row>
    <row r="4730" spans="4:4" x14ac:dyDescent="0.2">
      <c r="D4730" s="139"/>
    </row>
    <row r="4731" spans="4:4" x14ac:dyDescent="0.2">
      <c r="D4731" s="139"/>
    </row>
    <row r="4732" spans="4:4" x14ac:dyDescent="0.2">
      <c r="D4732" s="139"/>
    </row>
    <row r="4733" spans="4:4" x14ac:dyDescent="0.2">
      <c r="D4733" s="139"/>
    </row>
    <row r="4734" spans="4:4" x14ac:dyDescent="0.2">
      <c r="D4734" s="139"/>
    </row>
    <row r="4735" spans="4:4" x14ac:dyDescent="0.2">
      <c r="D4735" s="139"/>
    </row>
    <row r="4736" spans="4:4" x14ac:dyDescent="0.2">
      <c r="D4736" s="139"/>
    </row>
    <row r="4737" spans="4:4" x14ac:dyDescent="0.2">
      <c r="D4737" s="139"/>
    </row>
    <row r="4738" spans="4:4" x14ac:dyDescent="0.2">
      <c r="D4738" s="139"/>
    </row>
    <row r="4739" spans="4:4" x14ac:dyDescent="0.2">
      <c r="D4739" s="139"/>
    </row>
    <row r="4740" spans="4:4" x14ac:dyDescent="0.2">
      <c r="D4740" s="139"/>
    </row>
    <row r="4741" spans="4:4" x14ac:dyDescent="0.2">
      <c r="D4741" s="139"/>
    </row>
    <row r="4742" spans="4:4" x14ac:dyDescent="0.2">
      <c r="D4742" s="139"/>
    </row>
    <row r="4743" spans="4:4" x14ac:dyDescent="0.2">
      <c r="D4743" s="139"/>
    </row>
    <row r="4744" spans="4:4" x14ac:dyDescent="0.2">
      <c r="D4744" s="139"/>
    </row>
    <row r="4745" spans="4:4" x14ac:dyDescent="0.2">
      <c r="D4745" s="139"/>
    </row>
    <row r="4746" spans="4:4" x14ac:dyDescent="0.2">
      <c r="D4746" s="139"/>
    </row>
    <row r="4747" spans="4:4" x14ac:dyDescent="0.2">
      <c r="D4747" s="139"/>
    </row>
    <row r="4748" spans="4:4" x14ac:dyDescent="0.2">
      <c r="D4748" s="139"/>
    </row>
    <row r="4749" spans="4:4" x14ac:dyDescent="0.2">
      <c r="D4749" s="139"/>
    </row>
    <row r="4750" spans="4:4" x14ac:dyDescent="0.2">
      <c r="D4750" s="139"/>
    </row>
    <row r="4751" spans="4:4" x14ac:dyDescent="0.2">
      <c r="D4751" s="139"/>
    </row>
    <row r="4752" spans="4:4" x14ac:dyDescent="0.2">
      <c r="D4752" s="139"/>
    </row>
    <row r="4753" spans="4:4" x14ac:dyDescent="0.2">
      <c r="D4753" s="139"/>
    </row>
    <row r="4754" spans="4:4" x14ac:dyDescent="0.2">
      <c r="D4754" s="139"/>
    </row>
    <row r="4755" spans="4:4" x14ac:dyDescent="0.2">
      <c r="D4755" s="139"/>
    </row>
    <row r="4756" spans="4:4" x14ac:dyDescent="0.2">
      <c r="D4756" s="139"/>
    </row>
    <row r="4757" spans="4:4" x14ac:dyDescent="0.2">
      <c r="D4757" s="139"/>
    </row>
    <row r="4758" spans="4:4" x14ac:dyDescent="0.2">
      <c r="D4758" s="139"/>
    </row>
    <row r="4759" spans="4:4" x14ac:dyDescent="0.2">
      <c r="D4759" s="139"/>
    </row>
    <row r="4760" spans="4:4" x14ac:dyDescent="0.2">
      <c r="D4760" s="139"/>
    </row>
    <row r="4761" spans="4:4" x14ac:dyDescent="0.2">
      <c r="D4761" s="139"/>
    </row>
    <row r="4762" spans="4:4" x14ac:dyDescent="0.2">
      <c r="D4762" s="139"/>
    </row>
    <row r="4763" spans="4:4" x14ac:dyDescent="0.2">
      <c r="D4763" s="139"/>
    </row>
    <row r="4764" spans="4:4" x14ac:dyDescent="0.2">
      <c r="D4764" s="139"/>
    </row>
    <row r="4765" spans="4:4" x14ac:dyDescent="0.2">
      <c r="D4765" s="139"/>
    </row>
    <row r="4766" spans="4:4" x14ac:dyDescent="0.2">
      <c r="D4766" s="139"/>
    </row>
    <row r="4767" spans="4:4" x14ac:dyDescent="0.2">
      <c r="D4767" s="139"/>
    </row>
    <row r="4768" spans="4:4" x14ac:dyDescent="0.2">
      <c r="D4768" s="139"/>
    </row>
    <row r="4769" spans="4:4" x14ac:dyDescent="0.2">
      <c r="D4769" s="139"/>
    </row>
    <row r="4770" spans="4:4" x14ac:dyDescent="0.2">
      <c r="D4770" s="139"/>
    </row>
    <row r="4771" spans="4:4" x14ac:dyDescent="0.2">
      <c r="D4771" s="139"/>
    </row>
    <row r="4772" spans="4:4" x14ac:dyDescent="0.2">
      <c r="D4772" s="139"/>
    </row>
    <row r="4773" spans="4:4" x14ac:dyDescent="0.2">
      <c r="D4773" s="139"/>
    </row>
    <row r="4774" spans="4:4" x14ac:dyDescent="0.2">
      <c r="D4774" s="139"/>
    </row>
    <row r="4775" spans="4:4" x14ac:dyDescent="0.2">
      <c r="D4775" s="139"/>
    </row>
    <row r="4776" spans="4:4" x14ac:dyDescent="0.2">
      <c r="D4776" s="139"/>
    </row>
    <row r="4777" spans="4:4" x14ac:dyDescent="0.2">
      <c r="D4777" s="139"/>
    </row>
    <row r="4778" spans="4:4" x14ac:dyDescent="0.2">
      <c r="D4778" s="139"/>
    </row>
    <row r="4779" spans="4:4" x14ac:dyDescent="0.2">
      <c r="D4779" s="139"/>
    </row>
    <row r="4780" spans="4:4" x14ac:dyDescent="0.2">
      <c r="D4780" s="139"/>
    </row>
    <row r="4781" spans="4:4" x14ac:dyDescent="0.2">
      <c r="D4781" s="139"/>
    </row>
    <row r="4782" spans="4:4" x14ac:dyDescent="0.2">
      <c r="D4782" s="139"/>
    </row>
    <row r="4783" spans="4:4" x14ac:dyDescent="0.2">
      <c r="D4783" s="139"/>
    </row>
    <row r="4784" spans="4:4" x14ac:dyDescent="0.2">
      <c r="D4784" s="139"/>
    </row>
    <row r="4785" spans="4:4" x14ac:dyDescent="0.2">
      <c r="D4785" s="139"/>
    </row>
    <row r="4786" spans="4:4" x14ac:dyDescent="0.2">
      <c r="D4786" s="139"/>
    </row>
    <row r="4787" spans="4:4" x14ac:dyDescent="0.2">
      <c r="D4787" s="139"/>
    </row>
    <row r="4788" spans="4:4" x14ac:dyDescent="0.2">
      <c r="D4788" s="139"/>
    </row>
    <row r="4789" spans="4:4" x14ac:dyDescent="0.2">
      <c r="D4789" s="139"/>
    </row>
    <row r="4790" spans="4:4" x14ac:dyDescent="0.2">
      <c r="D4790" s="139"/>
    </row>
    <row r="4791" spans="4:4" x14ac:dyDescent="0.2">
      <c r="D4791" s="139"/>
    </row>
    <row r="4792" spans="4:4" x14ac:dyDescent="0.2">
      <c r="D4792" s="139"/>
    </row>
    <row r="4793" spans="4:4" x14ac:dyDescent="0.2">
      <c r="D4793" s="139"/>
    </row>
    <row r="4794" spans="4:4" x14ac:dyDescent="0.2">
      <c r="D4794" s="139"/>
    </row>
    <row r="4795" spans="4:4" x14ac:dyDescent="0.2">
      <c r="D4795" s="139"/>
    </row>
    <row r="4796" spans="4:4" x14ac:dyDescent="0.2">
      <c r="D4796" s="139"/>
    </row>
    <row r="4797" spans="4:4" x14ac:dyDescent="0.2">
      <c r="D4797" s="139"/>
    </row>
    <row r="4798" spans="4:4" x14ac:dyDescent="0.2">
      <c r="D4798" s="139"/>
    </row>
    <row r="4799" spans="4:4" x14ac:dyDescent="0.2">
      <c r="D4799" s="139"/>
    </row>
    <row r="4800" spans="4:4" x14ac:dyDescent="0.2">
      <c r="D4800" s="139"/>
    </row>
    <row r="4801" spans="4:4" x14ac:dyDescent="0.2">
      <c r="D4801" s="139"/>
    </row>
    <row r="4802" spans="4:4" x14ac:dyDescent="0.2">
      <c r="D4802" s="139"/>
    </row>
    <row r="4803" spans="4:4" x14ac:dyDescent="0.2">
      <c r="D4803" s="139"/>
    </row>
    <row r="4804" spans="4:4" x14ac:dyDescent="0.2">
      <c r="D4804" s="139"/>
    </row>
    <row r="4805" spans="4:4" x14ac:dyDescent="0.2">
      <c r="D4805" s="139"/>
    </row>
    <row r="4806" spans="4:4" x14ac:dyDescent="0.2">
      <c r="D4806" s="139"/>
    </row>
    <row r="4807" spans="4:4" x14ac:dyDescent="0.2">
      <c r="D4807" s="139"/>
    </row>
    <row r="4808" spans="4:4" x14ac:dyDescent="0.2">
      <c r="D4808" s="139"/>
    </row>
    <row r="4809" spans="4:4" x14ac:dyDescent="0.2">
      <c r="D4809" s="139"/>
    </row>
    <row r="4810" spans="4:4" x14ac:dyDescent="0.2">
      <c r="D4810" s="139"/>
    </row>
    <row r="4811" spans="4:4" x14ac:dyDescent="0.2">
      <c r="D4811" s="139"/>
    </row>
    <row r="4812" spans="4:4" x14ac:dyDescent="0.2">
      <c r="D4812" s="139"/>
    </row>
    <row r="4813" spans="4:4" x14ac:dyDescent="0.2">
      <c r="D4813" s="139"/>
    </row>
    <row r="4814" spans="4:4" x14ac:dyDescent="0.2">
      <c r="D4814" s="139"/>
    </row>
    <row r="4815" spans="4:4" x14ac:dyDescent="0.2">
      <c r="D4815" s="139"/>
    </row>
    <row r="4816" spans="4:4" x14ac:dyDescent="0.2">
      <c r="D4816" s="139"/>
    </row>
    <row r="4817" spans="4:4" x14ac:dyDescent="0.2">
      <c r="D4817" s="139"/>
    </row>
    <row r="4818" spans="4:4" x14ac:dyDescent="0.2">
      <c r="D4818" s="139"/>
    </row>
    <row r="4819" spans="4:4" x14ac:dyDescent="0.2">
      <c r="D4819" s="139"/>
    </row>
    <row r="4820" spans="4:4" x14ac:dyDescent="0.2">
      <c r="D4820" s="139"/>
    </row>
    <row r="4821" spans="4:4" x14ac:dyDescent="0.2">
      <c r="D4821" s="139"/>
    </row>
    <row r="4822" spans="4:4" x14ac:dyDescent="0.2">
      <c r="D4822" s="139"/>
    </row>
    <row r="4823" spans="4:4" x14ac:dyDescent="0.2">
      <c r="D4823" s="139"/>
    </row>
    <row r="4824" spans="4:4" x14ac:dyDescent="0.2">
      <c r="D4824" s="139"/>
    </row>
    <row r="4825" spans="4:4" x14ac:dyDescent="0.2">
      <c r="D4825" s="139"/>
    </row>
    <row r="4826" spans="4:4" x14ac:dyDescent="0.2">
      <c r="D4826" s="139"/>
    </row>
    <row r="4827" spans="4:4" x14ac:dyDescent="0.2">
      <c r="D4827" s="139"/>
    </row>
    <row r="4828" spans="4:4" x14ac:dyDescent="0.2">
      <c r="D4828" s="139"/>
    </row>
    <row r="4829" spans="4:4" x14ac:dyDescent="0.2">
      <c r="D4829" s="139"/>
    </row>
    <row r="4830" spans="4:4" x14ac:dyDescent="0.2">
      <c r="D4830" s="139"/>
    </row>
    <row r="4831" spans="4:4" x14ac:dyDescent="0.2">
      <c r="D4831" s="139"/>
    </row>
    <row r="4832" spans="4:4" x14ac:dyDescent="0.2">
      <c r="D4832" s="139"/>
    </row>
    <row r="4833" spans="4:4" x14ac:dyDescent="0.2">
      <c r="D4833" s="139"/>
    </row>
    <row r="4834" spans="4:4" x14ac:dyDescent="0.2">
      <c r="D4834" s="139"/>
    </row>
    <row r="4835" spans="4:4" x14ac:dyDescent="0.2">
      <c r="D4835" s="139"/>
    </row>
    <row r="4836" spans="4:4" x14ac:dyDescent="0.2">
      <c r="D4836" s="139"/>
    </row>
    <row r="4837" spans="4:4" x14ac:dyDescent="0.2">
      <c r="D4837" s="139"/>
    </row>
    <row r="4838" spans="4:4" x14ac:dyDescent="0.2">
      <c r="D4838" s="139"/>
    </row>
    <row r="4839" spans="4:4" x14ac:dyDescent="0.2">
      <c r="D4839" s="139"/>
    </row>
    <row r="4840" spans="4:4" x14ac:dyDescent="0.2">
      <c r="D4840" s="139"/>
    </row>
    <row r="4841" spans="4:4" x14ac:dyDescent="0.2">
      <c r="D4841" s="139"/>
    </row>
    <row r="4842" spans="4:4" x14ac:dyDescent="0.2">
      <c r="D4842" s="139"/>
    </row>
    <row r="4843" spans="4:4" x14ac:dyDescent="0.2">
      <c r="D4843" s="139"/>
    </row>
    <row r="4844" spans="4:4" x14ac:dyDescent="0.2">
      <c r="D4844" s="139"/>
    </row>
    <row r="4845" spans="4:4" x14ac:dyDescent="0.2">
      <c r="D4845" s="139"/>
    </row>
    <row r="4846" spans="4:4" x14ac:dyDescent="0.2">
      <c r="D4846" s="139"/>
    </row>
    <row r="4847" spans="4:4" x14ac:dyDescent="0.2">
      <c r="D4847" s="139"/>
    </row>
    <row r="4848" spans="4:4" x14ac:dyDescent="0.2">
      <c r="D4848" s="139"/>
    </row>
    <row r="4849" spans="4:4" x14ac:dyDescent="0.2">
      <c r="D4849" s="139"/>
    </row>
    <row r="4850" spans="4:4" x14ac:dyDescent="0.2">
      <c r="D4850" s="139"/>
    </row>
    <row r="4851" spans="4:4" x14ac:dyDescent="0.2">
      <c r="D4851" s="139"/>
    </row>
    <row r="4852" spans="4:4" x14ac:dyDescent="0.2">
      <c r="D4852" s="139"/>
    </row>
    <row r="4853" spans="4:4" x14ac:dyDescent="0.2">
      <c r="D4853" s="139"/>
    </row>
    <row r="4854" spans="4:4" x14ac:dyDescent="0.2">
      <c r="D4854" s="139"/>
    </row>
    <row r="4855" spans="4:4" x14ac:dyDescent="0.2">
      <c r="D4855" s="139"/>
    </row>
    <row r="4856" spans="4:4" x14ac:dyDescent="0.2">
      <c r="D4856" s="139"/>
    </row>
    <row r="4857" spans="4:4" x14ac:dyDescent="0.2">
      <c r="D4857" s="139"/>
    </row>
    <row r="4858" spans="4:4" x14ac:dyDescent="0.2">
      <c r="D4858" s="139"/>
    </row>
    <row r="4859" spans="4:4" x14ac:dyDescent="0.2">
      <c r="D4859" s="139"/>
    </row>
    <row r="4860" spans="4:4" x14ac:dyDescent="0.2">
      <c r="D4860" s="139"/>
    </row>
    <row r="4861" spans="4:4" x14ac:dyDescent="0.2">
      <c r="D4861" s="139"/>
    </row>
    <row r="4862" spans="4:4" x14ac:dyDescent="0.2">
      <c r="D4862" s="139"/>
    </row>
    <row r="4863" spans="4:4" x14ac:dyDescent="0.2">
      <c r="D4863" s="139"/>
    </row>
    <row r="4864" spans="4:4" x14ac:dyDescent="0.2">
      <c r="D4864" s="139"/>
    </row>
    <row r="4865" spans="4:4" x14ac:dyDescent="0.2">
      <c r="D4865" s="139"/>
    </row>
    <row r="4866" spans="4:4" x14ac:dyDescent="0.2">
      <c r="D4866" s="139"/>
    </row>
    <row r="4867" spans="4:4" x14ac:dyDescent="0.2">
      <c r="D4867" s="139"/>
    </row>
    <row r="4868" spans="4:4" x14ac:dyDescent="0.2">
      <c r="D4868" s="139"/>
    </row>
    <row r="4869" spans="4:4" x14ac:dyDescent="0.2">
      <c r="D4869" s="139"/>
    </row>
    <row r="4870" spans="4:4" x14ac:dyDescent="0.2">
      <c r="D4870" s="139"/>
    </row>
    <row r="4871" spans="4:4" x14ac:dyDescent="0.2">
      <c r="D4871" s="139"/>
    </row>
    <row r="4872" spans="4:4" x14ac:dyDescent="0.2">
      <c r="D4872" s="139"/>
    </row>
    <row r="4873" spans="4:4" x14ac:dyDescent="0.2">
      <c r="D4873" s="139"/>
    </row>
    <row r="4874" spans="4:4" x14ac:dyDescent="0.2">
      <c r="D4874" s="139"/>
    </row>
    <row r="4875" spans="4:4" x14ac:dyDescent="0.2">
      <c r="D4875" s="139"/>
    </row>
    <row r="4876" spans="4:4" x14ac:dyDescent="0.2">
      <c r="D4876" s="139"/>
    </row>
    <row r="4877" spans="4:4" x14ac:dyDescent="0.2">
      <c r="D4877" s="139"/>
    </row>
    <row r="4878" spans="4:4" x14ac:dyDescent="0.2">
      <c r="D4878" s="139"/>
    </row>
    <row r="4879" spans="4:4" x14ac:dyDescent="0.2">
      <c r="D4879" s="139"/>
    </row>
    <row r="4880" spans="4:4" x14ac:dyDescent="0.2">
      <c r="D4880" s="139"/>
    </row>
    <row r="4881" spans="4:4" x14ac:dyDescent="0.2">
      <c r="D4881" s="139"/>
    </row>
    <row r="4882" spans="4:4" x14ac:dyDescent="0.2">
      <c r="D4882" s="139"/>
    </row>
    <row r="4883" spans="4:4" x14ac:dyDescent="0.2">
      <c r="D4883" s="139"/>
    </row>
    <row r="4884" spans="4:4" x14ac:dyDescent="0.2">
      <c r="D4884" s="139"/>
    </row>
    <row r="4885" spans="4:4" x14ac:dyDescent="0.2">
      <c r="D4885" s="139"/>
    </row>
    <row r="4886" spans="4:4" x14ac:dyDescent="0.2">
      <c r="D4886" s="139"/>
    </row>
    <row r="4887" spans="4:4" x14ac:dyDescent="0.2">
      <c r="D4887" s="139"/>
    </row>
    <row r="4888" spans="4:4" x14ac:dyDescent="0.2">
      <c r="D4888" s="139"/>
    </row>
    <row r="4889" spans="4:4" x14ac:dyDescent="0.2">
      <c r="D4889" s="139"/>
    </row>
    <row r="4890" spans="4:4" x14ac:dyDescent="0.2">
      <c r="D4890" s="139"/>
    </row>
    <row r="4891" spans="4:4" x14ac:dyDescent="0.2">
      <c r="D4891" s="139"/>
    </row>
    <row r="4892" spans="4:4" x14ac:dyDescent="0.2">
      <c r="D4892" s="139"/>
    </row>
    <row r="4893" spans="4:4" x14ac:dyDescent="0.2">
      <c r="D4893" s="139"/>
    </row>
    <row r="4894" spans="4:4" x14ac:dyDescent="0.2">
      <c r="D4894" s="139"/>
    </row>
    <row r="4895" spans="4:4" x14ac:dyDescent="0.2">
      <c r="D4895" s="139"/>
    </row>
    <row r="4896" spans="4:4" x14ac:dyDescent="0.2">
      <c r="D4896" s="139"/>
    </row>
    <row r="4897" spans="4:4" x14ac:dyDescent="0.2">
      <c r="D4897" s="139"/>
    </row>
    <row r="4898" spans="4:4" x14ac:dyDescent="0.2">
      <c r="D4898" s="139"/>
    </row>
    <row r="4899" spans="4:4" x14ac:dyDescent="0.2">
      <c r="D4899" s="139"/>
    </row>
    <row r="4900" spans="4:4" x14ac:dyDescent="0.2">
      <c r="D4900" s="139"/>
    </row>
    <row r="4901" spans="4:4" x14ac:dyDescent="0.2">
      <c r="D4901" s="139"/>
    </row>
    <row r="4902" spans="4:4" x14ac:dyDescent="0.2">
      <c r="D4902" s="139"/>
    </row>
    <row r="4903" spans="4:4" x14ac:dyDescent="0.2">
      <c r="D4903" s="139"/>
    </row>
    <row r="4904" spans="4:4" x14ac:dyDescent="0.2">
      <c r="D4904" s="139"/>
    </row>
    <row r="4905" spans="4:4" x14ac:dyDescent="0.2">
      <c r="D4905" s="139"/>
    </row>
    <row r="4906" spans="4:4" x14ac:dyDescent="0.2">
      <c r="D4906" s="139"/>
    </row>
    <row r="4907" spans="4:4" x14ac:dyDescent="0.2">
      <c r="D4907" s="139"/>
    </row>
    <row r="4908" spans="4:4" x14ac:dyDescent="0.2">
      <c r="D4908" s="139"/>
    </row>
    <row r="4909" spans="4:4" x14ac:dyDescent="0.2">
      <c r="D4909" s="139"/>
    </row>
    <row r="4910" spans="4:4" x14ac:dyDescent="0.2">
      <c r="D4910" s="139"/>
    </row>
    <row r="4911" spans="4:4" x14ac:dyDescent="0.2">
      <c r="D4911" s="139"/>
    </row>
    <row r="4912" spans="4:4" x14ac:dyDescent="0.2">
      <c r="D4912" s="139"/>
    </row>
    <row r="4913" spans="4:4" x14ac:dyDescent="0.2">
      <c r="D4913" s="139"/>
    </row>
    <row r="4914" spans="4:4" x14ac:dyDescent="0.2">
      <c r="D4914" s="139"/>
    </row>
    <row r="4915" spans="4:4" x14ac:dyDescent="0.2">
      <c r="D4915" s="139"/>
    </row>
    <row r="4916" spans="4:4" x14ac:dyDescent="0.2">
      <c r="D4916" s="139"/>
    </row>
    <row r="4917" spans="4:4" x14ac:dyDescent="0.2">
      <c r="D4917" s="139"/>
    </row>
    <row r="4918" spans="4:4" x14ac:dyDescent="0.2">
      <c r="D4918" s="139"/>
    </row>
    <row r="4919" spans="4:4" x14ac:dyDescent="0.2">
      <c r="D4919" s="139"/>
    </row>
    <row r="4920" spans="4:4" x14ac:dyDescent="0.2">
      <c r="D4920" s="139"/>
    </row>
    <row r="4921" spans="4:4" x14ac:dyDescent="0.2">
      <c r="D4921" s="139"/>
    </row>
    <row r="4922" spans="4:4" x14ac:dyDescent="0.2">
      <c r="D4922" s="139"/>
    </row>
    <row r="4923" spans="4:4" x14ac:dyDescent="0.2">
      <c r="D4923" s="139"/>
    </row>
    <row r="4924" spans="4:4" x14ac:dyDescent="0.2">
      <c r="D4924" s="139"/>
    </row>
    <row r="4925" spans="4:4" x14ac:dyDescent="0.2">
      <c r="D4925" s="139"/>
    </row>
    <row r="4926" spans="4:4" x14ac:dyDescent="0.2">
      <c r="D4926" s="139"/>
    </row>
    <row r="4927" spans="4:4" x14ac:dyDescent="0.2">
      <c r="D4927" s="139"/>
    </row>
    <row r="4928" spans="4:4" x14ac:dyDescent="0.2">
      <c r="D4928" s="139"/>
    </row>
    <row r="4929" spans="4:4" x14ac:dyDescent="0.2">
      <c r="D4929" s="139"/>
    </row>
    <row r="4930" spans="4:4" x14ac:dyDescent="0.2">
      <c r="D4930" s="139"/>
    </row>
    <row r="4931" spans="4:4" x14ac:dyDescent="0.2">
      <c r="D4931" s="139"/>
    </row>
    <row r="4932" spans="4:4" x14ac:dyDescent="0.2">
      <c r="D4932" s="139"/>
    </row>
    <row r="4933" spans="4:4" x14ac:dyDescent="0.2">
      <c r="D4933" s="139"/>
    </row>
    <row r="4934" spans="4:4" x14ac:dyDescent="0.2">
      <c r="D4934" s="139"/>
    </row>
    <row r="4935" spans="4:4" x14ac:dyDescent="0.2">
      <c r="D4935" s="139"/>
    </row>
    <row r="4936" spans="4:4" x14ac:dyDescent="0.2">
      <c r="D4936" s="139"/>
    </row>
    <row r="4937" spans="4:4" x14ac:dyDescent="0.2">
      <c r="D4937" s="139"/>
    </row>
    <row r="4938" spans="4:4" x14ac:dyDescent="0.2">
      <c r="D4938" s="139"/>
    </row>
    <row r="4939" spans="4:4" x14ac:dyDescent="0.2">
      <c r="D4939" s="139"/>
    </row>
    <row r="4940" spans="4:4" x14ac:dyDescent="0.2">
      <c r="D4940" s="139"/>
    </row>
    <row r="4941" spans="4:4" x14ac:dyDescent="0.2">
      <c r="D4941" s="139"/>
    </row>
    <row r="4942" spans="4:4" x14ac:dyDescent="0.2">
      <c r="D4942" s="139"/>
    </row>
    <row r="4943" spans="4:4" x14ac:dyDescent="0.2">
      <c r="D4943" s="139"/>
    </row>
    <row r="4944" spans="4:4" x14ac:dyDescent="0.2">
      <c r="D4944" s="139"/>
    </row>
    <row r="4945" spans="4:4" x14ac:dyDescent="0.2">
      <c r="D4945" s="139"/>
    </row>
    <row r="4946" spans="4:4" x14ac:dyDescent="0.2">
      <c r="D4946" s="139"/>
    </row>
    <row r="4947" spans="4:4" x14ac:dyDescent="0.2">
      <c r="D4947" s="139"/>
    </row>
    <row r="4948" spans="4:4" x14ac:dyDescent="0.2">
      <c r="D4948" s="139"/>
    </row>
    <row r="4949" spans="4:4" x14ac:dyDescent="0.2">
      <c r="D4949" s="139"/>
    </row>
    <row r="4950" spans="4:4" x14ac:dyDescent="0.2">
      <c r="D4950" s="139"/>
    </row>
    <row r="4951" spans="4:4" x14ac:dyDescent="0.2">
      <c r="D4951" s="139"/>
    </row>
    <row r="4952" spans="4:4" x14ac:dyDescent="0.2">
      <c r="D4952" s="139"/>
    </row>
    <row r="4953" spans="4:4" x14ac:dyDescent="0.2">
      <c r="D4953" s="139"/>
    </row>
    <row r="4954" spans="4:4" x14ac:dyDescent="0.2">
      <c r="D4954" s="139"/>
    </row>
    <row r="4955" spans="4:4" x14ac:dyDescent="0.2">
      <c r="D4955" s="139"/>
    </row>
    <row r="4956" spans="4:4" x14ac:dyDescent="0.2">
      <c r="D4956" s="139"/>
    </row>
    <row r="4957" spans="4:4" x14ac:dyDescent="0.2">
      <c r="D4957" s="139"/>
    </row>
    <row r="4958" spans="4:4" x14ac:dyDescent="0.2">
      <c r="D4958" s="139"/>
    </row>
    <row r="4959" spans="4:4" x14ac:dyDescent="0.2">
      <c r="D4959" s="139"/>
    </row>
    <row r="4960" spans="4:4" x14ac:dyDescent="0.2">
      <c r="D4960" s="139"/>
    </row>
    <row r="4961" spans="4:4" x14ac:dyDescent="0.2">
      <c r="D4961" s="139"/>
    </row>
    <row r="4962" spans="4:4" x14ac:dyDescent="0.2">
      <c r="D4962" s="139"/>
    </row>
    <row r="4963" spans="4:4" x14ac:dyDescent="0.2">
      <c r="D4963" s="139"/>
    </row>
    <row r="4964" spans="4:4" x14ac:dyDescent="0.2">
      <c r="D4964" s="139"/>
    </row>
    <row r="4965" spans="4:4" x14ac:dyDescent="0.2">
      <c r="D4965" s="139"/>
    </row>
    <row r="4966" spans="4:4" x14ac:dyDescent="0.2">
      <c r="D4966" s="139"/>
    </row>
    <row r="4967" spans="4:4" x14ac:dyDescent="0.2">
      <c r="D4967" s="139"/>
    </row>
    <row r="4968" spans="4:4" x14ac:dyDescent="0.2">
      <c r="D4968" s="139"/>
    </row>
    <row r="4969" spans="4:4" x14ac:dyDescent="0.2">
      <c r="D4969" s="139"/>
    </row>
    <row r="4970" spans="4:4" x14ac:dyDescent="0.2">
      <c r="D4970" s="139"/>
    </row>
    <row r="4971" spans="4:4" x14ac:dyDescent="0.2">
      <c r="D4971" s="139"/>
    </row>
    <row r="4972" spans="4:4" x14ac:dyDescent="0.2">
      <c r="D4972" s="139"/>
    </row>
    <row r="4973" spans="4:4" x14ac:dyDescent="0.2">
      <c r="D4973" s="139"/>
    </row>
    <row r="4974" spans="4:4" x14ac:dyDescent="0.2">
      <c r="D4974" s="139"/>
    </row>
    <row r="4975" spans="4:4" x14ac:dyDescent="0.2">
      <c r="D4975" s="139"/>
    </row>
    <row r="4976" spans="4:4" x14ac:dyDescent="0.2">
      <c r="D4976" s="139"/>
    </row>
    <row r="4977" spans="4:4" x14ac:dyDescent="0.2">
      <c r="D4977" s="139"/>
    </row>
    <row r="4978" spans="4:4" x14ac:dyDescent="0.2">
      <c r="D4978" s="139"/>
    </row>
    <row r="4979" spans="4:4" x14ac:dyDescent="0.2">
      <c r="D4979" s="139"/>
    </row>
    <row r="4980" spans="4:4" x14ac:dyDescent="0.2">
      <c r="D4980" s="139"/>
    </row>
    <row r="4981" spans="4:4" x14ac:dyDescent="0.2">
      <c r="D4981" s="139"/>
    </row>
    <row r="4982" spans="4:4" x14ac:dyDescent="0.2">
      <c r="D4982" s="139"/>
    </row>
    <row r="4983" spans="4:4" x14ac:dyDescent="0.2">
      <c r="D4983" s="139"/>
    </row>
    <row r="4984" spans="4:4" x14ac:dyDescent="0.2">
      <c r="D4984" s="139"/>
    </row>
    <row r="4985" spans="4:4" x14ac:dyDescent="0.2">
      <c r="D4985" s="139"/>
    </row>
    <row r="4986" spans="4:4" x14ac:dyDescent="0.2">
      <c r="D4986" s="139"/>
    </row>
    <row r="4987" spans="4:4" x14ac:dyDescent="0.2">
      <c r="D4987" s="139"/>
    </row>
    <row r="4988" spans="4:4" x14ac:dyDescent="0.2">
      <c r="D4988" s="139"/>
    </row>
    <row r="4989" spans="4:4" x14ac:dyDescent="0.2">
      <c r="D4989" s="139"/>
    </row>
    <row r="4990" spans="4:4" x14ac:dyDescent="0.2">
      <c r="D4990" s="139"/>
    </row>
    <row r="4991" spans="4:4" x14ac:dyDescent="0.2">
      <c r="D4991" s="139"/>
    </row>
    <row r="4992" spans="4:4" x14ac:dyDescent="0.2">
      <c r="D4992" s="139"/>
    </row>
    <row r="4993" spans="4:4" x14ac:dyDescent="0.2">
      <c r="D4993" s="139"/>
    </row>
    <row r="4994" spans="4:4" x14ac:dyDescent="0.2">
      <c r="D4994" s="139"/>
    </row>
    <row r="4995" spans="4:4" x14ac:dyDescent="0.2">
      <c r="D4995" s="139"/>
    </row>
    <row r="4996" spans="4:4" x14ac:dyDescent="0.2">
      <c r="D4996" s="139"/>
    </row>
    <row r="4997" spans="4:4" x14ac:dyDescent="0.2">
      <c r="D4997" s="139"/>
    </row>
    <row r="4998" spans="4:4" x14ac:dyDescent="0.2">
      <c r="D4998" s="139"/>
    </row>
    <row r="4999" spans="4:4" x14ac:dyDescent="0.2">
      <c r="D4999" s="139"/>
    </row>
    <row r="5000" spans="4:4" x14ac:dyDescent="0.2">
      <c r="D5000" s="139"/>
    </row>
  </sheetData>
  <sheetProtection algorithmName="SHA-512" hashValue="VMgGKSZvKz0Cm+lWTaTa8fZBRjFBn930qyZi1TLDZyP3DLDpKUC1sQGCA4ouqN7umZbbhJLPjg56HJb4H5vrAA==" saltValue="VKyd0xFUrfcNf4XBjIFMwQ==" spinCount="100000" sheet="1"/>
  <mergeCells count="7">
    <mergeCell ref="A812:G816"/>
    <mergeCell ref="C307:G307"/>
    <mergeCell ref="A1:G1"/>
    <mergeCell ref="C2:G2"/>
    <mergeCell ref="C3:G3"/>
    <mergeCell ref="C4:G4"/>
    <mergeCell ref="A811:C8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hRRN9hEXaMcPHvTR/OAoectr2xM=</DigestValue>
    </Reference>
    <Reference URI="#idOfficeObject" Type="http://www.w3.org/2000/09/xmldsig#Object">
      <DigestMethod Algorithm="http://www.w3.org/2000/09/xmldsig#sha1"/>
      <DigestValue>UtJuHNeACUhl4QUvfIJYPFf/ss8=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2z8Ftz3XPdrNcU24AA3UnvULAUU=</DigestValue>
    </Reference>
  </SignedInfo>
  <SignatureValue>aOxjQxh6kp0+yXevMnKNgRHv/Tgwkivh/BRH6Ffw+2rZkfxJXuxBMeq9+HUNhAY6M+xpA3iwihxw
HGylPW7h95GKgto79RZNW1p/EehwZQMlaJ2ztrbhFKRFASpxsdY8M5bfl3qIz9gNG0Z5l4OMr6q1
5g22boBcXo6UV4utFuzsFSEzPTGRLeWmKDvTEUIGn33fysYerhgquBu3KclC8d29TPscr2qWcBxW
sbctc8Ee+UwoWqsp6gvqBnG1I1HkmvBYFTTumfC80y16ZLH7DfRKcgCCaiR0w4j2jONkDfLnDknt
x0dqujGmkt3i2Ufr4ktpEowhgu905EwDA4GIXg==</SignatureValue>
  <KeyInfo>
    <X509Data>
      <X509Certificate>MIIITDCCBzSgAwIBAgIDK0UOMA0GCSqGSIb3DQEBCwUAMF8xCzAJBgNVBAYTAkNaMSwwKgYDVQQK
DCPEjGVza8OhIHBvxaF0YSwgcy5wLiBbScSMIDQ3MTE0OTgzXTEiMCAGA1UEAxMZUG9zdFNpZ251
bSBRdWFsaWZpZWQgQ0EgMjAeFw0xNzEyMjExMDUzNDNaFw0xODEyMjExMDUzNDNaMIIBQzELMAkG
A1UEBhMCQ1oxFzAVBgNVBGETDk5UUkNaLTYwNDYwNTgwMUcwRQYDVQQKDD5Bcm3DoWRuw60gU2Vy
dmlzbsOtLCBwxZnDrXNwxJt2a292w6Egb3JnYW5pemFjZSBbScSMIDYwNDYwNTgwXTE4MDYGA1UE
CwwvQXJtw6FkbsOtIFNlcnZpc27DrSwgcMWZw61zcMSbdmtvdsOhIG9yZ2FuaXphY2UxEDAOBgNV
BAsTB1BFUjE1MDMxITAfBgNVBAMMGEluZy4gSmFuYSBLb3J5xI3DoW5rb3bDoTEXMBUGA1UEBAwO
S29yecSNw6Fua292w6ExDTALBgNVBCoTBEphbmExEDAOBgNVBAUTB1A0MjI0ODkxKTAnBgNVBAwM
IHJlZmVyZW50IGFrdml6acSNbsOtaG8gxZnDrXplbsOtMIIBIjANBgkqhkiG9w0BAQEFAAOCAQ8A
MIIBCgKCAQEAlCoDnbIzVqDHMcyxs//yOxa0WakWJOS6AS9T90UF9Atb4s8uLIGenJRchDfXzP8r
KGCrmy6VU7ss5EaiNcbGMLl6i+kiUeYBp15NUAYSWraLuzdsBe1JAmUTIs055SgECgewMmo1sSIM
wIp21dA9e/04B0tI3IlmtpQPDtE5o2TqFXzIF4sMfLi15WzGIbbk7lpw/Ed0hYyzmmLaWBu8jVdu
KbiuNYDKmgsMg+wWh4vIyRVFkZ/DpCTfjlF9+Ijc43974JNoKhRUtw4nT39GjXpg8L5vIjI4GZjx
EcEd30rxtPgMzIozcGtIh3UaemfrL890ehO4k4NmcrzQ3p4ABwIDAQABo4IEKTCCBCUwSgYDVR0R
BEMwQYEZamFuYS5rb3J5Y2Fua292YUBhcy1wby5jeqAZBgkrBgEEAdwZAgGgDBMKMTU4NDU3MzM3
NaAJBgNVBA2gAhMAMAkGA1UdEwQCMAAwggErBgNVHSAEggEiMIIBHjCCAQ8GCGeBBgEEARFuMIIB
ATCB2AYIKwYBBQUHAgIwgcsagchUZW50byBrdmFsaWZpa292YW55IGNlcnRpZmlrYXQgcHJvIGVs
ZWt0cm9uaWNreSBwb2RwaXMgYnlsIHZ5ZGFuIHYgc291bGFkdSBzIG5hcml6ZW5pbSBFVSBjLiA5
MTAvMjAxNC5UaGlzIGlzIGEgcXVhbGlmaWVkIGNlcnRpZmljYXRlIGZvciBlbGVjdHJvbmljIHNp
Z25hdHVyZSBhY2NvcmRpbmcgdG8gUmVndWxhdGlvbiAoRVUpIE5vIDkxMC8yMDE0LjAkBggrBgEF
BQcCARYYaHR0cDovL3d3dy5wb3N0c2lnbnVtLmN6MAkGBwQAi+xAAQAwgZsGCCsGAQUFBwEDBIGO
MIGLMAgGBgQAjkYBATBqBgYEAI5GAQUwYDAuFihodHRwczovL3d3dy5wb3N0c2lnbnVtLmN6L3Bk
cy9wZHNfZW4ucGRmEwJlbjAuFihodHRwczovL3d3dy5wb3N0c2lnbnVtLmN6L3Bkcy9wZHNfY3Mu
cGRmEwJjczATBgYEAI5GAQYwCQYHBACORgEGATCB+gYIKwYBBQUHAQEEge0wgeowOwYIKwYBBQUH
MAKGL2h0dHA6Ly93d3cucG9zdHNpZ251bS5jei9jcnQvcHNxdWFsaWZpZWRjYTIuY3J0MDwGCCsG
AQUFBzAChjBodHRwOi8vd3d3Mi5wb3N0c2lnbnVtLmN6L2NydC9wc3F1YWxpZmllZGNhMi5jcnQw
OwYIKwYBBQUHMAKGL2h0dHA6Ly9wb3N0c2lnbnVtLnR0Yy5jei9jcnQvcHNxdWFsaWZpZWRjYTIu
Y3J0MDAGCCsGAQUFBzABhiRodHRwOi8vb2NzcC5wb3N0c2lnbnVtLmN6L09DU1AvUUNBMi8wDgYD
VR0PAQH/BAQDAgXgMB8GA1UdIwQYMBaAFInoTN+LJjk+1yQuEg565+Yn5daXMIGxBgNVHR8Egakw
gaYwNaAzoDGGL2h0dHA6Ly93d3cucG9zdHNpZ251bS5jei9jcmwvcHNxdWFsaWZpZWRjYTIuY3Js
MDagNKAyhjBodHRwOi8vd3d3Mi5wb3N0c2lnbnVtLmN6L2NybC9wc3F1YWxpZmllZGNhMi5jcmww
NaAzoDGGL2h0dHA6Ly9wb3N0c2lnbnVtLnR0Yy5jei9jcmwvcHNxdWFsaWZpZWRjYTIuY3JsMB0G
A1UdDgQWBBQjrhkSqrx+CTffbBUcRAKz3xDkUTANBgkqhkiG9w0BAQsFAAOCAQEAX0XiiW8j7z55
AqhMUqeSGSKl7lsDUylkJ1+IdbtSCISX8Z+O/OXNmIJmoHmxci9l6/nmfBWYvf2LLqdrs1O7cxbz
UDeiD0efg2r7sjmtCH0EEPHVs5kuOK4T4pL6GDei3GCNfBp3XZlwNB8BJWylBgphVZ1FQZKVCqsm
mcqo70b3x1y1OgxDywRIPIrUiKpJ6WLk8K835sptM/88NqwilJDLezQtZer/DwCe8jtFs9a5fz6N
c9MOQbQaA0s1+ZuTocS/bKpPjoIrpkTufXxzpax0W3aMZM9s7fVHa+7eZsj1PssEwCTgLfdNwGd9
otKmzDJimQW1zaZQTmmfe6HucQ==</X509Certificate>
    </X509Data>
  </KeyInfo>
  <Object xmlns:mdssi="http://schemas.openxmlformats.org/package/2006/digital-signature" Id="idPackageObject">
    <Manifest>
      <Reference URI="/xl/printerSettings/printerSettings15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n5+TOBy9d9JLkkSVv5VdAu/SbsE=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f41WmMRPNrTq4i/rtM7Zo5ycw/8=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prPT9Kgslf0/W1mqFWIh6DZzhG4=</DigestValue>
      </Reference>
      <Reference URI="/xl/printerSettings/printerSettings11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10.bin?ContentType=application/vnd.openxmlformats-officedocument.spreadsheetml.printerSettings">
        <DigestMethod Algorithm="http://www.w3.org/2000/09/xmldsig#sha1"/>
        <DigestValue>d/c+B4HxlEhmcH5/whCOIMXLtfU=</DigestValue>
      </Reference>
      <Reference URI="/xl/comments1.xml?ContentType=application/vnd.openxmlformats-officedocument.spreadsheetml.comments+xml">
        <DigestMethod Algorithm="http://www.w3.org/2000/09/xmldsig#sha1"/>
        <DigestValue>4WtziOakQW7qo4s40jouy20VgS8=</DigestValue>
      </Reference>
      <Reference URI="/xl/worksheets/sheet10.xml?ContentType=application/vnd.openxmlformats-officedocument.spreadsheetml.worksheet+xml">
        <DigestMethod Algorithm="http://www.w3.org/2000/09/xmldsig#sha1"/>
        <DigestValue>zqe/uB8bO/M3AlUqsn9KFuO1hKg=</DigestValue>
      </Reference>
      <Reference URI="/xl/worksheets/sheet8.xml?ContentType=application/vnd.openxmlformats-officedocument.spreadsheetml.worksheet+xml">
        <DigestMethod Algorithm="http://www.w3.org/2000/09/xmldsig#sha1"/>
        <DigestValue>TZxVMnX6LI3IWc9F9WyQpdrmmRM=</DigestValue>
      </Reference>
      <Reference URI="/xl/sharedStrings.xml?ContentType=application/vnd.openxmlformats-officedocument.spreadsheetml.sharedStrings+xml">
        <DigestMethod Algorithm="http://www.w3.org/2000/09/xmldsig#sha1"/>
        <DigestValue>GTouL7lJOqhatdAgjPXCBdJtjVQ=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aP3yFLGKU7GN7EB+rlhJcVOsIRg=</DigestValue>
      </Reference>
      <Reference URI="/xl/worksheets/sheet6.xml?ContentType=application/vnd.openxmlformats-officedocument.spreadsheetml.worksheet+xml">
        <DigestMethod Algorithm="http://www.w3.org/2000/09/xmldsig#sha1"/>
        <DigestValue>T4GtlWDZe2oanTh08h+v3YP6L40=</DigestValue>
      </Reference>
      <Reference URI="/xl/worksheets/sheet7.xml?ContentType=application/vnd.openxmlformats-officedocument.spreadsheetml.worksheet+xml">
        <DigestMethod Algorithm="http://www.w3.org/2000/09/xmldsig#sha1"/>
        <DigestValue>JVqB/y8TYNLR3sNvUhVYkvVPLyQ=</DigestValue>
      </Reference>
      <Reference URI="/xl/printerSettings/printerSettings9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8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7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19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18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17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16.bin?ContentType=application/vnd.openxmlformats-officedocument.spreadsheetml.printerSettings">
        <DigestMethod Algorithm="http://www.w3.org/2000/09/xmldsig#sha1"/>
        <DigestValue>d/c+B4HxlEhmcH5/whCOIMXLtfU=</DigestValue>
      </Reference>
      <Reference URI="/xl/calcChain.xml?ContentType=application/vnd.openxmlformats-officedocument.spreadsheetml.calcChain+xml">
        <DigestMethod Algorithm="http://www.w3.org/2000/09/xmldsig#sha1"/>
        <DigestValue>nsh3a2toeLwIg7kN3ZT/YmKODDY=</DigestValue>
      </Reference>
      <Reference URI="/xl/printerSettings/printerSettings14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13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6.bin?ContentType=application/vnd.openxmlformats-officedocument.spreadsheetml.printerSettings">
        <DigestMethod Algorithm="http://www.w3.org/2000/09/xmldsig#sha1"/>
        <DigestValue>d/c+B4HxlEhmcH5/whCOIMXLtfU=</DigestValue>
      </Reference>
      <Reference URI="/xl/printerSettings/printerSettings5.bin?ContentType=application/vnd.openxmlformats-officedocument.spreadsheetml.printerSettings">
        <DigestMethod Algorithm="http://www.w3.org/2000/09/xmldsig#sha1"/>
        <DigestValue>NCQfs/xeIzt4n+flGkHZVkXvgeM=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NCQfs/xeIzt4n+flGkHZVkXvgeM=</DigestValue>
      </Reference>
      <Reference URI="/xl/printerSettings/printerSettings12.bin?ContentType=application/vnd.openxmlformats-officedocument.spreadsheetml.printerSettings">
        <DigestMethod Algorithm="http://www.w3.org/2000/09/xmldsig#sha1"/>
        <DigestValue>d/c+B4HxlEhmcH5/whCOIMXLtfU=</DigestValue>
      </Reference>
      <Reference URI="/xl/worksheets/sheet9.xml?ContentType=application/vnd.openxmlformats-officedocument.spreadsheetml.worksheet+xml">
        <DigestMethod Algorithm="http://www.w3.org/2000/09/xmldsig#sha1"/>
        <DigestValue>ZG/tY4bXnUCPIOkRMWD0xt0B39U=</DigestValue>
      </Reference>
      <Reference URI="/xl/worksheets/sheet5.xml?ContentType=application/vnd.openxmlformats-officedocument.spreadsheetml.worksheet+xml">
        <DigestMethod Algorithm="http://www.w3.org/2000/09/xmldsig#sha1"/>
        <DigestValue>RAM97WRcWDhZqWx3FGPgUzr665E=</DigestValue>
      </Reference>
      <Reference URI="/xl/worksheets/sheet12.xml?ContentType=application/vnd.openxmlformats-officedocument.spreadsheetml.worksheet+xml">
        <DigestMethod Algorithm="http://www.w3.org/2000/09/xmldsig#sha1"/>
        <DigestValue>t4dGazIGtoOmr6/OwgMM6us0VxE=</DigestValue>
      </Reference>
      <Reference URI="/xl/worksheets/sheet16.xml?ContentType=application/vnd.openxmlformats-officedocument.spreadsheetml.worksheet+xml">
        <DigestMethod Algorithm="http://www.w3.org/2000/09/xmldsig#sha1"/>
        <DigestValue>as0EcQp9dJoKPtjhibl670zwMLE=</DigestValue>
      </Reference>
      <Reference URI="/xl/drawings/vmlDrawing1.vml?ContentType=application/vnd.openxmlformats-officedocument.vmlDrawing">
        <DigestMethod Algorithm="http://www.w3.org/2000/09/xmldsig#sha1"/>
        <DigestValue>VRLXA5/AMIAuCkvqSyYFlgJbO+Q=</DigestValue>
      </Reference>
      <Reference URI="/xl/worksheets/sheet1.xml?ContentType=application/vnd.openxmlformats-officedocument.spreadsheetml.worksheet+xml">
        <DigestMethod Algorithm="http://www.w3.org/2000/09/xmldsig#sha1"/>
        <DigestValue>KW0A3TbdgeMSNywi5c0sHntzlRU=</DigestValue>
      </Reference>
      <Reference URI="/xl/worksheets/sheet15.xml?ContentType=application/vnd.openxmlformats-officedocument.spreadsheetml.worksheet+xml">
        <DigestMethod Algorithm="http://www.w3.org/2000/09/xmldsig#sha1"/>
        <DigestValue>6pwidtBiANqJ5HSoFmt52V8vKVI=</DigestValue>
      </Reference>
      <Reference URI="/xl/styles.xml?ContentType=application/vnd.openxmlformats-officedocument.spreadsheetml.styles+xml">
        <DigestMethod Algorithm="http://www.w3.org/2000/09/xmldsig#sha1"/>
        <DigestValue>PcNrIq+/eczf8EOSQ6fWDF+4cz4=</DigestValue>
      </Reference>
      <Reference URI="/xl/worksheets/sheet14.xml?ContentType=application/vnd.openxmlformats-officedocument.spreadsheetml.worksheet+xml">
        <DigestMethod Algorithm="http://www.w3.org/2000/09/xmldsig#sha1"/>
        <DigestValue>OO7q2kblMTZKd4jvIioUmu8AW7U=</DigestValue>
      </Reference>
      <Reference URI="/xl/worksheets/sheet13.xml?ContentType=application/vnd.openxmlformats-officedocument.spreadsheetml.worksheet+xml">
        <DigestMethod Algorithm="http://www.w3.org/2000/09/xmldsig#sha1"/>
        <DigestValue>JV1KRnRpQPMz9cTxzRg2RX97lHE=</DigestValue>
      </Reference>
      <Reference URI="/xl/worksheets/sheet3.xml?ContentType=application/vnd.openxmlformats-officedocument.spreadsheetml.worksheet+xml">
        <DigestMethod Algorithm="http://www.w3.org/2000/09/xmldsig#sha1"/>
        <DigestValue>BcWJ3iRiogFhfRbbcucpxTzJAMg=</DigestValue>
      </Reference>
      <Reference URI="/xl/theme/theme1.xml?ContentType=application/vnd.openxmlformats-officedocument.theme+xml">
        <DigestMethod Algorithm="http://www.w3.org/2000/09/xmldsig#sha1"/>
        <DigestValue>SWm0CNMQs/SdtwG1mVStSZuQRZg=</DigestValue>
      </Reference>
      <Reference URI="/xl/worksheets/sheet2.xml?ContentType=application/vnd.openxmlformats-officedocument.spreadsheetml.worksheet+xml">
        <DigestMethod Algorithm="http://www.w3.org/2000/09/xmldsig#sha1"/>
        <DigestValue>fhDMPKV0lx08J6iw2WWRqREbAlk=</DigestValue>
      </Reference>
      <Reference URI="/xl/worksheets/sheet11.xml?ContentType=application/vnd.openxmlformats-officedocument.spreadsheetml.worksheet+xml">
        <DigestMethod Algorithm="http://www.w3.org/2000/09/xmldsig#sha1"/>
        <DigestValue>ZNACFFVe+mycbciLdkZo5sUqTUM=</DigestValue>
      </Reference>
      <Reference URI="/xl/workbook.xml?ContentType=application/vnd.openxmlformats-officedocument.spreadsheetml.sheet.main+xml">
        <DigestMethod Algorithm="http://www.w3.org/2000/09/xmldsig#sha1"/>
        <DigestValue>FlCFFN2gEPq3+79hC2Nutp9OSh0=</DigestValue>
      </Reference>
      <Reference URI="/xl/worksheets/sheet17.xml?ContentType=application/vnd.openxmlformats-officedocument.spreadsheetml.worksheet+xml">
        <DigestMethod Algorithm="http://www.w3.org/2000/09/xmldsig#sha1"/>
        <DigestValue>XB8WLCD1VNCbqwUuciiIsWJWh4w=</DigestValue>
      </Reference>
      <Reference URI="/xl/worksheets/sheet4.xml?ContentType=application/vnd.openxmlformats-officedocument.spreadsheetml.worksheet+xml">
        <DigestMethod Algorithm="http://www.w3.org/2000/09/xmldsig#sha1"/>
        <DigestValue>mP9QeLc8lzhTXG1oXbJ/mLUPVzM=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PxK0qP4o06/lzq3VVh8E9mUG7h0=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pRTIgt3ZCwCHdZOTjQ1jGIvjSb8=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wq4CjvcIXrAyAs/vmq7dZAl44ms=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U7CUEIIjus89uV8hommNXczPLCs=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N/uDggg8AIygyJh+dIPdIaS6kno=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evqmqFUdbvaL3aMipGrmdpdWthI=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4OyBNgaQZMCiDe/IHDjNth6hUhA=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yMhQTw9PBMCmGwuuB9JTPShwImc=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ibkiIuzQ2e+YaSZ+kFpdH5M+LcA=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n+0vGARnVcePbMd38IPwNKCZjEA=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RBIOm6fvjiBHwNfBVLV2RGuJUfo=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DFdJzDLZ8OTJcoQLID9K1l3GaC8=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LPejZ6yBAfuuMiUZm6rOO7mcndA=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90J5z1TBOhifoo6InYYUeFEUQFs=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Vclzwqg39PLFkJdzcx3F8AQsaJo=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pfU2CWNcrFgAf38vbzcM9Az48sE=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LsULd2ixx7jXDv3QBpMWFbwYnkY=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13"/>
            <mdssi:RelationshipReference SourceId="rId18"/>
            <mdssi:RelationshipReference SourceId="rId3"/>
            <mdssi:RelationshipReference SourceId="rId21"/>
            <mdssi:RelationshipReference SourceId="rId7"/>
            <mdssi:RelationshipReference SourceId="rId12"/>
            <mdssi:RelationshipReference SourceId="rId17"/>
            <mdssi:RelationshipReference SourceId="rId2"/>
            <mdssi:RelationshipReference SourceId="rId16"/>
            <mdssi:RelationshipReference SourceId="rId20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5"/>
            <mdssi:RelationshipReference SourceId="rId10"/>
            <mdssi:RelationshipReference SourceId="rId19"/>
            <mdssi:RelationshipReference SourceId="rId4"/>
            <mdssi:RelationshipReference SourceId="rId9"/>
            <mdssi:RelationshipReference SourceId="rId14"/>
            <mdssi:RelationshipReference SourceId="rId22"/>
          </Transform>
          <Transform Algorithm="http://www.w3.org/TR/2001/REC-xml-c14n-20010315"/>
        </Transforms>
        <DigestMethod Algorithm="http://www.w3.org/2000/09/xmldsig#sha1"/>
        <DigestValue>gyzKPZjzBGdaDbJ2q9QcaDXjqtE=</DigestValue>
      </Reference>
    </Manifest>
    <SignatureProperties>
      <SignatureProperty Id="idSignatureTime" Target="#idPackageSignature">
        <mdssi:SignatureTime>
          <mdssi:Format>YYYY-MM-DDThh:mm:ssTZD</mdssi:Format>
          <mdssi:Value>2018-06-13T11:16:18Z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2018-06-13T11:16:18Z</xd:SigningTime>
          <xd:SigningCertificate>
            <xd:Cert>
              <xd:CertDigest>
                <DigestMethod Algorithm="http://www.w3.org/2000/09/xmldsig#sha1"/>
                <DigestValue>M02hwlkSzHK+hboB7BGzLbMGfz8=</DigestValue>
              </xd:CertDigest>
              <xd:IssuerSerial>
                <X509IssuerName>CN=PostSignum Qualified CA 2, O="Česká pošta, s.p. [IČ 47114983]", C=CZ</X509IssuerName>
                <X509SerialNumber>2835726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72</vt:i4>
      </vt:variant>
    </vt:vector>
  </HeadingPairs>
  <TitlesOfParts>
    <vt:vector size="89" baseType="lpstr">
      <vt:lpstr>Pokyny pro vyplnění</vt:lpstr>
      <vt:lpstr>Stavba</vt:lpstr>
      <vt:lpstr>VzorPolozky</vt:lpstr>
      <vt:lpstr>00 01 Naklady</vt:lpstr>
      <vt:lpstr>00 02 Naklady</vt:lpstr>
      <vt:lpstr>01 01 Pol</vt:lpstr>
      <vt:lpstr>01 02 Pol</vt:lpstr>
      <vt:lpstr>01 03 Pol</vt:lpstr>
      <vt:lpstr>01 04 Pol</vt:lpstr>
      <vt:lpstr>01 05 Pol</vt:lpstr>
      <vt:lpstr>01 06 Pol</vt:lpstr>
      <vt:lpstr>01 07 Pol</vt:lpstr>
      <vt:lpstr>01 08 Pol</vt:lpstr>
      <vt:lpstr>02 01 Pol</vt:lpstr>
      <vt:lpstr>02 02 Pol</vt:lpstr>
      <vt:lpstr>02 03 Pol</vt:lpstr>
      <vt:lpstr>02 04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01 Naklady'!Názvy_tisku</vt:lpstr>
      <vt:lpstr>'00 02 Naklady'!Názvy_tisku</vt:lpstr>
      <vt:lpstr>'01 01 Pol'!Názvy_tisku</vt:lpstr>
      <vt:lpstr>'01 02 Pol'!Názvy_tisku</vt:lpstr>
      <vt:lpstr>'01 03 Pol'!Názvy_tisku</vt:lpstr>
      <vt:lpstr>'01 04 Pol'!Názvy_tisku</vt:lpstr>
      <vt:lpstr>'01 05 Pol'!Názvy_tisku</vt:lpstr>
      <vt:lpstr>'01 06 Pol'!Názvy_tisku</vt:lpstr>
      <vt:lpstr>'01 07 Pol'!Názvy_tisku</vt:lpstr>
      <vt:lpstr>'01 08 Pol'!Názvy_tisku</vt:lpstr>
      <vt:lpstr>'02 01 Pol'!Názvy_tisku</vt:lpstr>
      <vt:lpstr>'02 02 Pol'!Názvy_tisku</vt:lpstr>
      <vt:lpstr>'02 03 Pol'!Názvy_tisku</vt:lpstr>
      <vt:lpstr>'02 04 Pol'!Názvy_tisku</vt:lpstr>
      <vt:lpstr>oadresa</vt:lpstr>
      <vt:lpstr>Stavba!Objednatel</vt:lpstr>
      <vt:lpstr>Stavba!Objekt</vt:lpstr>
      <vt:lpstr>'00 01 Naklady'!Oblast_tisku</vt:lpstr>
      <vt:lpstr>'00 02 Naklady'!Oblast_tisku</vt:lpstr>
      <vt:lpstr>'01 01 Pol'!Oblast_tisku</vt:lpstr>
      <vt:lpstr>'01 02 Pol'!Oblast_tisku</vt:lpstr>
      <vt:lpstr>'01 03 Pol'!Oblast_tisku</vt:lpstr>
      <vt:lpstr>'01 04 Pol'!Oblast_tisku</vt:lpstr>
      <vt:lpstr>'01 05 Pol'!Oblast_tisku</vt:lpstr>
      <vt:lpstr>'01 06 Pol'!Oblast_tisku</vt:lpstr>
      <vt:lpstr>'01 07 Pol'!Oblast_tisku</vt:lpstr>
      <vt:lpstr>'01 08 Pol'!Oblast_tisku</vt:lpstr>
      <vt:lpstr>'02 01 Pol'!Oblast_tisku</vt:lpstr>
      <vt:lpstr>'02 02 Pol'!Oblast_tisku</vt:lpstr>
      <vt:lpstr>'02 03 Pol'!Oblast_tisku</vt:lpstr>
      <vt:lpstr>'02 04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Jirka</dc:creator>
  <cp:lastModifiedBy>KORYČÁNKOVÁ Jana</cp:lastModifiedBy>
  <cp:lastPrinted>2014-02-28T09:52:57Z</cp:lastPrinted>
  <dcterms:created xsi:type="dcterms:W3CDTF">2009-04-08T07:15:50Z</dcterms:created>
  <dcterms:modified xsi:type="dcterms:W3CDTF">2018-06-13T11:16:18Z</dcterms:modified>
</cp:coreProperties>
</file>